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showInkAnnotation="0" defaultThemeVersion="124226"/>
  <mc:AlternateContent xmlns:mc="http://schemas.openxmlformats.org/markup-compatibility/2006">
    <mc:Choice Requires="x15">
      <x15ac:absPath xmlns:x15ac="http://schemas.microsoft.com/office/spreadsheetml/2010/11/ac" url="K:\LUC\Public\UIPA - Request for Government Record\FY24\"/>
    </mc:Choice>
  </mc:AlternateContent>
  <xr:revisionPtr revIDLastSave="0" documentId="13_ncr:1_{33523A73-2AA5-4D36-88FF-3C53B8FE28A0}" xr6:coauthVersionLast="47" xr6:coauthVersionMax="47" xr10:uidLastSave="{00000000-0000-0000-0000-000000000000}"/>
  <bookViews>
    <workbookView xWindow="2868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6" i="3"/>
  <c r="BC801" i="3"/>
  <c r="BC623" i="3"/>
  <c r="BC617" i="3"/>
  <c r="BC597" i="3"/>
  <c r="BC535" i="3"/>
  <c r="BC528" i="3"/>
  <c r="BC512" i="3"/>
  <c r="BC425" i="3"/>
  <c r="BC241" i="3"/>
  <c r="BC240" i="3"/>
  <c r="BC217" i="3"/>
  <c r="BC201" i="3"/>
  <c r="BC173" i="3"/>
  <c r="BC167" i="3"/>
  <c r="BC136" i="3"/>
  <c r="BC55" i="3"/>
  <c r="BC40" i="3"/>
  <c r="BC33" i="3"/>
  <c r="BC171" i="3"/>
  <c r="BC179" i="3"/>
  <c r="BC234" i="3"/>
  <c r="BC298" i="3"/>
  <c r="BC366" i="3"/>
  <c r="BC411" i="3"/>
  <c r="BC431" i="3"/>
  <c r="BC468" i="3"/>
  <c r="BC484" i="3"/>
  <c r="BC490" i="3"/>
  <c r="BC581" i="3"/>
  <c r="BC596" i="3"/>
  <c r="BC650" i="3"/>
  <c r="BC658" i="3"/>
  <c r="BC659" i="3"/>
  <c r="BC692" i="3"/>
  <c r="BC698" i="3"/>
  <c r="BC786" i="3"/>
  <c r="BC787" i="3"/>
  <c r="BC789" i="3"/>
  <c r="BB983" i="3" l="1"/>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<sst xmlns="http://schemas.openxmlformats.org/spreadsheetml/2006/main" count="7317" uniqueCount="3457">
  <si>
    <t>DEPT.</t>
  </si>
  <si>
    <t>AGENCY</t>
  </si>
  <si>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</si>
  <si>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t xml:space="preserve">COMPLEX REQUESTS
</t>
    </r>
    <r>
      <rPr>
        <b/>
        <sz val="14"/>
        <color indexed="8"/>
        <rFont val="Calibri"/>
        <family val="2"/>
      </rPr>
      <t>(Extenuating Circumstances)</t>
    </r>
  </si>
  <si>
    <t>FINAL RESOLUTION OF REQUESTS</t>
  </si>
  <si>
    <r>
      <t xml:space="preserve">SEARCH, REVIEW, SEGREGATION FEES (SRS)
</t>
    </r>
    <r>
      <rPr>
        <b/>
        <sz val="16"/>
        <color indexed="8"/>
        <rFont val="Calibri"/>
        <family val="2"/>
      </rPr>
      <t>(No SRS fees chargeable for personal records requests, but keep track of time)</t>
    </r>
  </si>
  <si>
    <r>
      <t xml:space="preserve">COPY/DELIVERY COSTS
</t>
    </r>
    <r>
      <rPr>
        <b/>
        <sz val="16"/>
        <color indexed="8"/>
        <rFont val="Calibri"/>
        <family val="2"/>
      </rPr>
      <t>(Exclude SRS Fees)</t>
    </r>
  </si>
  <si>
    <t>TOTAL FEES AND COSTS
ALL Requests</t>
  </si>
  <si>
    <t>TOTAL FEES AND COSTS
Complex Requests Only</t>
  </si>
  <si>
    <t>ACTUAL PAYMENTS BY REQUESTERS</t>
  </si>
  <si>
    <t>DAYS TO COMPLETE REQUESTS</t>
  </si>
  <si>
    <t xml:space="preserve">SEARCH, REVIEW &amp; SEGREGATION HOURS INCURRED </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</si>
  <si>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</si>
  <si>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</si>
  <si>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</si>
  <si>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</si>
  <si>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</si>
  <si>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</si>
  <si>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</si>
  <si>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</si>
  <si>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</si>
  <si>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</si>
  <si>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</si>
  <si>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</si>
  <si>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</si>
  <si>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</si>
  <si>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</si>
  <si>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</si>
  <si>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</si>
  <si>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</si>
  <si>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</si>
  <si>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</si>
  <si>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</si>
  <si>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</si>
  <si>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</si>
  <si>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</si>
  <si>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</si>
  <si>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</si>
  <si>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</si>
  <si>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</si>
  <si>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</si>
  <si>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</si>
  <si>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</si>
  <si>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</si>
  <si>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</si>
  <si>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</si>
  <si>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</si>
  <si>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</si>
  <si>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</si>
  <si>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</si>
  <si>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</si>
  <si>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</si>
  <si>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</si>
  <si>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</si>
  <si>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</si>
  <si>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</si>
  <si>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</si>
  <si>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</si>
  <si>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</si>
  <si>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</si>
  <si>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</si>
  <si>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</si>
  <si>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</si>
  <si>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</si>
  <si>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</si>
  <si>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</si>
  <si>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</si>
  <si>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</si>
  <si>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</si>
  <si>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</si>
  <si>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</si>
  <si>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</si>
  <si>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t>
  </si>
  <si>
    <t>Requester Name or File #</t>
  </si>
  <si>
    <t>Employee
ID</t>
  </si>
  <si>
    <t xml:space="preserve">Personal Records Request?  </t>
  </si>
  <si>
    <t>Date Agency Received Request</t>
  </si>
  <si>
    <t>Date Agency's Notice Was Sent</t>
  </si>
  <si>
    <t>Agency 's Initial Response  Sent Within 10 Work Days</t>
  </si>
  <si>
    <t>Request
Needed
Initial
Clarification</t>
  </si>
  <si>
    <t>Complex Request?</t>
  </si>
  <si>
    <t xml:space="preserve"> Agency Gave Incremental
Responses?</t>
  </si>
  <si>
    <t>Date
Completed</t>
  </si>
  <si>
    <t># of Workdays to Complete</t>
  </si>
  <si>
    <t>Request Granted in Full</t>
  </si>
  <si>
    <t>Request Denied in Full</t>
  </si>
  <si>
    <t>Request Granted/Denied in
Part</t>
  </si>
  <si>
    <t>Agency Ultimately Unable to Respond</t>
  </si>
  <si>
    <t>Requester Withdrew</t>
  </si>
  <si>
    <t>Requester
Abandoned or Failed to Pay</t>
  </si>
  <si>
    <t>UIPA Lawsuit
Filed Against Agency?</t>
  </si>
  <si>
    <t>Actual  Search
Hours</t>
  </si>
  <si>
    <t xml:space="preserve"> Actual  Review/ Segre-
gation Hours</t>
  </si>
  <si>
    <t>Actual
Legal
Review
Hours</t>
  </si>
  <si>
    <t>TOTAL Actual
 SRS &amp; Legal Review
Hours</t>
  </si>
  <si>
    <t>TOTAL GROSS
SRS Fees Incurred</t>
  </si>
  <si>
    <t>Additional Response Fees Incurred But Not Chargeable</t>
  </si>
  <si>
    <t xml:space="preserve">$30
Fee Waiver </t>
  </si>
  <si>
    <t xml:space="preserve">$60
Public Interest Fee Waiver </t>
  </si>
  <si>
    <t xml:space="preserve">
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</si>
  <si>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</si>
  <si>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</si>
  <si>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</si>
  <si>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</si>
  <si>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</si>
  <si>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</si>
  <si>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</si>
  <si>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</si>
  <si>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</si>
  <si>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</si>
  <si>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</si>
  <si>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.01-4.99</t>
  </si>
  <si>
    <t>$5-49.99</t>
  </si>
  <si>
    <t>$50-99.99</t>
  </si>
  <si>
    <t>$100-499.99</t>
  </si>
  <si>
    <t>$500-999.99</t>
  </si>
  <si>
    <t>$1000 - 9999.99</t>
  </si>
  <si>
    <t>10,000+</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</si>
  <si>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</si>
  <si>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</si>
  <si>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</si>
  <si>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</si>
  <si>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</si>
  <si>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</si>
  <si>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</si>
  <si>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</si>
  <si>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</si>
  <si>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</si>
  <si>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</si>
  <si>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</si>
  <si>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Routine Requests</t>
  </si>
  <si>
    <r>
      <rPr>
        <b/>
        <sz val="18"/>
        <color rgb="FFFF0000"/>
        <rFont val="Calibri"/>
        <family val="2"/>
        <scheme val="minor"/>
      </rPr>
      <t>DESCRIPTION</t>
    </r>
    <r>
      <rPr>
        <b/>
        <sz val="14"/>
        <color rgb="FFFF0000"/>
        <rFont val="Calibri"/>
        <family val="2"/>
        <scheme val="minor"/>
      </rPr>
      <t xml:space="preserve"> of data to be entered in each column</t>
    </r>
  </si>
  <si>
    <t xml:space="preserve">Start Log by selecting the department and agency from the drop-down list in boxes A3 and B3 in row above.   Do this only once; do not enter data into the  highlighted rows below.  </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</si>
  <si>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</si>
  <si>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t>Initials
ok</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</si>
  <si>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</si>
  <si>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</si>
  <si>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</si>
  <si>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t>
    </r>
    <r>
      <rPr>
        <b/>
        <u/>
        <sz val="14"/>
        <color indexed="10"/>
        <rFont val="Calibri"/>
        <family val="2"/>
      </rPr>
      <t>ONLY ONE date</t>
    </r>
    <r>
      <rPr>
        <b/>
        <sz val="14"/>
        <color indexed="10"/>
        <rFont val="Calibri"/>
        <family val="2"/>
      </rPr>
      <t xml:space="preserve"> by mo/day/year</t>
    </r>
  </si>
  <si>
    <t>Automatically Calculated</t>
  </si>
  <si>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</si>
  <si>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</si>
  <si>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Automatically
calculated</t>
  </si>
  <si>
    <t xml:space="preserve">Estimate </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</si>
  <si>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</si>
  <si>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t>Automatically calculated.  Negative red amount does NOT mean that a refund is due.</t>
  </si>
  <si>
    <t>INCLUDE agency's copying costs to review &amp; redact.  Gross should be greater than or equal to net costs.</t>
  </si>
  <si>
    <t>EXCLUDE agency's copying costs to review &amp; redact.  Include costs only for requesters', not agencies', copies.  Net should be less than or equal to gross costs.</t>
  </si>
  <si>
    <t>Enter amount paid by requesters, which may be less than Column AI allows</t>
  </si>
  <si>
    <t>Automatically calculated</t>
  </si>
  <si>
    <t>0</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</si>
  <si>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</si>
  <si>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x</t>
  </si>
  <si>
    <t>00</t>
  </si>
  <si>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</si>
  <si>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t>000</t>
  </si>
  <si>
    <r>
      <rPr>
        <b/>
        <i/>
        <u/>
        <sz val="14"/>
        <color indexed="18"/>
        <rFont val="Calibri"/>
        <family val="2"/>
      </rPr>
      <t>Example 3</t>
    </r>
    <r>
      <rPr>
        <b/>
        <i/>
        <sz val="14"/>
        <color indexed="18"/>
        <rFont val="Calibri"/>
        <family val="2"/>
      </rPr>
      <t xml:space="preserve"> (not personal record)      Anonymous birther</t>
    </r>
  </si>
  <si>
    <t>0000</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</si>
  <si>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</si>
  <si>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CD </t>
  </si>
  <si>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</si>
  <si>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of all requests</t>
  </si>
  <si>
    <t># of businesses/organizations represented by requesters with an * BEFORE names</t>
  </si>
  <si>
    <t># of personal records</t>
  </si>
  <si>
    <t># of requests</t>
  </si>
  <si>
    <t xml:space="preserve"># of notices sent (exclude Acknowledg-ments) </t>
  </si>
  <si>
    <t># of Notices, Acknowledg-ments, or completions w/in 10 workdays</t>
  </si>
  <si>
    <t># needed initial clarification</t>
  </si>
  <si>
    <t># of complex requests</t>
  </si>
  <si>
    <t># of requests with incremental responses</t>
  </si>
  <si>
    <t># of completed requests</t>
  </si>
  <si>
    <t># of workdays to complete ALL requests</t>
  </si>
  <si>
    <t># granted</t>
  </si>
  <si>
    <t># denied due to exception</t>
  </si>
  <si>
    <t># partially denied due to exception</t>
  </si>
  <si>
    <t># agency unable to respond - no record or summary</t>
  </si>
  <si>
    <t># withdrawn by requester</t>
  </si>
  <si>
    <t># abandoned by requester or no payment</t>
  </si>
  <si>
    <t># of lawsuits</t>
  </si>
  <si>
    <t># of search hours</t>
  </si>
  <si>
    <t># of review &amp; segregation hours</t>
  </si>
  <si>
    <t># of non-chargeable legal hours</t>
  </si>
  <si>
    <t># of SRS + legal hours</t>
  </si>
  <si>
    <t>SRS gross fees incurred; excludes nonchargeable personal records</t>
  </si>
  <si>
    <t>Nonchargeable addt'l fees</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</si>
  <si>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</si>
  <si>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</si>
  <si>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</si>
  <si>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</si>
  <si>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</si>
  <si>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</si>
  <si>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</si>
  <si>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</si>
  <si>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</si>
  <si>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</si>
  <si>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</si>
  <si>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</si>
  <si>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</si>
  <si>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</si>
  <si>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payments in yellow row 10;        Total $ amount in orange row 11</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</si>
  <si>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</si>
  <si>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</si>
  <si>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</si>
  <si>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</si>
  <si>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</si>
  <si>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</si>
  <si>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</si>
  <si>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r>
      <rPr>
        <b/>
        <sz val="11"/>
        <color theme="4" tint="-0.499984740745262"/>
        <rFont val="Calibri"/>
        <family val="2"/>
        <scheme val="minor"/>
      </rPr>
      <t xml:space="preserve">Search hours; PERSONAL RECORD </t>
    </r>
    <r>
      <rPr>
        <sz val="11"/>
        <color theme="4" tint="-0.499984740745262"/>
        <rFont val="Calibri"/>
        <family val="2"/>
        <scheme val="minor"/>
      </rPr>
      <t>requests</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</si>
  <si>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</si>
  <si>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</si>
  <si>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</si>
  <si>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</si>
  <si>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Agency's total number of routine requests</t>
  </si>
  <si>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</si>
  <si>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t>SOH_ACCOUNTING_AND_GENERAL_SERVICES</t>
  </si>
  <si>
    <t>SOH_AGRICULTURE</t>
  </si>
  <si>
    <t>SOH_ATTORNEY_GENERAL</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</si>
  <si>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</si>
  <si>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</si>
  <si>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</si>
  <si>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</si>
  <si>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</si>
  <si>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</si>
  <si>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</si>
  <si>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</si>
  <si>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</si>
  <si>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</si>
  <si>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</si>
  <si>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</si>
  <si>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</si>
  <si>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</si>
  <si>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</si>
  <si>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</si>
  <si>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</si>
  <si>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</si>
  <si>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</si>
  <si>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SOH_HAWAII_HEALTH_SYSTEMS_CORPORATION_HHSC</t>
  </si>
  <si>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</si>
  <si>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</si>
  <si>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</si>
  <si>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</si>
  <si>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</si>
  <si>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</si>
  <si>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</si>
  <si>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</si>
  <si>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</si>
  <si>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</si>
  <si>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</si>
  <si>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</si>
  <si>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</si>
  <si>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</si>
  <si>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</si>
  <si>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HAWAII_COUNTY_MAYOR</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</si>
  <si>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</si>
  <si>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</si>
  <si>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</si>
  <si>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</si>
  <si>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</si>
  <si>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</si>
  <si>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</si>
  <si>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</si>
  <si>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</si>
  <si>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KAUAI_COUNTY_COUNTY_ATTORNEY</t>
  </si>
  <si>
    <t>KAUAI_COUNTY_COUNTY_AUDITOR</t>
  </si>
  <si>
    <t>KAUAI_COUNTY_COUNTY_CLERK</t>
  </si>
  <si>
    <t>KAUAI_COUNTY_COUNTY_COUNCIL</t>
  </si>
  <si>
    <t>KAUAI_COUNTY_ECONOMIC_DEVELOPMENT</t>
  </si>
  <si>
    <t>KAUAI_COUNTY_FINANCE</t>
  </si>
  <si>
    <t>KAUAI_COUNTY_FIRE_DEPARTMENT</t>
  </si>
  <si>
    <t>KAUAI_COUNTY_HOUSING_AGENCY</t>
  </si>
  <si>
    <t>KAUAI_COUNTY_LIQUOR_CONTROL</t>
  </si>
  <si>
    <t>KAUAI_COUNTY_MAYOR</t>
  </si>
  <si>
    <t>KAUAI_COUNTY_PARKS_AND_RECREATION</t>
  </si>
  <si>
    <t>KAUAI_COUNTY_PERSONNEL_SERVICES</t>
  </si>
  <si>
    <t>KAUAI_COUNTY_PLANNING_DEPARTMENT</t>
  </si>
  <si>
    <t>KAUAI_COUNTY_POLICE_DEPARTMENT</t>
  </si>
  <si>
    <t>KAUAI_COUNTY_PROSECUTING_ATTORNEY</t>
  </si>
  <si>
    <t>KAUAI_COUNTY_PUBLIC_WORKS</t>
  </si>
  <si>
    <t>KAUAI_COUNTY_TRANSPORTATION_AGENCY</t>
  </si>
  <si>
    <t>KAUAI_COUNTY_WATER_DEPARTMENT</t>
  </si>
  <si>
    <t>MAUI_COUNTY_AUDITOR</t>
  </si>
  <si>
    <t>MAUI_COUNTY_CIVIL_DEFENSE_AGENCY</t>
  </si>
  <si>
    <t>MAUI_COUNTY_CORPORATION_COUNSEL</t>
  </si>
  <si>
    <t>MAUI_COUNTY_COUNTY_CLERK</t>
  </si>
  <si>
    <t>MAUI_COUNTY_COUNTY_COUNCIL</t>
  </si>
  <si>
    <t>MAUI_COUNTY_ENVIRONMENTAL_MANAGEMENT</t>
  </si>
  <si>
    <t>MAUI_COUNTY_FINANCE</t>
  </si>
  <si>
    <t>MAUI_COUNTY_FIRE_AND_PUBLIC_SAFETY</t>
  </si>
  <si>
    <t>MAUI_COUNTY_HOUSING_AND_HUMAN_CONCERNS</t>
  </si>
  <si>
    <t>MAUI_COUNTY_LIQUOR_CONTROL</t>
  </si>
  <si>
    <t>MAUI_COUNTY_MANAGEMENT</t>
  </si>
  <si>
    <t>MAUI_COUNTY_MAYOR</t>
  </si>
  <si>
    <t>MAUI_COUNTY_PARKS_AND_RECREATION</t>
  </si>
  <si>
    <t>MAUI_COUNTY_PERSONNEL_SERVICES</t>
  </si>
  <si>
    <t>MAUI_COUNTY_PLANNING_DEPARTMENT</t>
  </si>
  <si>
    <t>MAUI_COUNTY_POLICE_DEPARTMENT</t>
  </si>
  <si>
    <t>MAUI_COUNTY_PROSECUTING_ATTORNEY</t>
  </si>
  <si>
    <t>MAUI_COUNTY_PUBLIC_WORKS</t>
  </si>
  <si>
    <t>MAUI_COUNTY_TRANSPORTATION</t>
  </si>
  <si>
    <t>MAUI_COUNTY_WATER_SUPPLY</t>
  </si>
  <si>
    <t>CC_HONOLULU_BUDGET_AND_FISCAL_SERVICES</t>
  </si>
  <si>
    <t>CC_HONOLULU_CITY_COUNCIL</t>
  </si>
  <si>
    <t>CC_HONOLULU_CITY_AUDITOR</t>
  </si>
  <si>
    <t>CC_HONOLULU_CITY_CLERK</t>
  </si>
  <si>
    <t>CC_HONOLULU_COMMUNITY_SERVICES</t>
  </si>
  <si>
    <t>CC_HONOLULU_CORPORATION_COUNSEL</t>
  </si>
  <si>
    <t>CC_HONOLULU_COUNCIL_SERVICES</t>
  </si>
  <si>
    <t>CC_HONOLULU_CULTURE_AND_THE_ARTS</t>
  </si>
  <si>
    <t>CC_HONOLULU_CUSTOMER_SERVICES</t>
  </si>
  <si>
    <t>CC_HONOLULU_DESIGN_AND_CONSTRUCTION</t>
  </si>
  <si>
    <t>CC_HONOLULU_ECONOMIC_DEVELOPMENT</t>
  </si>
  <si>
    <t>CC_HONOLULU_EMERGENCY_MANAGEMENT</t>
  </si>
  <si>
    <t>CC_HONOLULU_ENTERPRISE_SERVICES</t>
  </si>
  <si>
    <t>CC_HONOLULU_ENVIRONMENTAL_SERVICES</t>
  </si>
  <si>
    <t>CC_HONOLULU_ETHICS_COMMISSION</t>
  </si>
  <si>
    <t>CC_HONOLULU_FACILITY_MAINTENANCE</t>
  </si>
  <si>
    <t>CC_HONOLULU_HONOLULU_AUTHORITY_FOR_RAPID_TRANSPORTATION</t>
  </si>
  <si>
    <t>CC_HONOLULU_HONOLULU_BOARD_OF_WATER_SUPPLY</t>
  </si>
  <si>
    <t>CC_HONOLULU_HONOLULU_EMERGENCY_SERVICES</t>
  </si>
  <si>
    <t>CC_HONOLULU_HONOLULU_FIRE_DEPARTMENT</t>
  </si>
  <si>
    <t>CC_HONOLULU_HONOLULU_POLICE_DEPARTMENT</t>
  </si>
  <si>
    <t>CC_HONOLULU_HOUSING</t>
  </si>
  <si>
    <t>CC_HONOLULU_HUMAN_RESOURCES</t>
  </si>
  <si>
    <t>CC_HONOLULU_INFORMATION_TECHNOLOGY</t>
  </si>
  <si>
    <t>CC_HONOLULU_MANAGING_DIRECTOR</t>
  </si>
  <si>
    <t>CC_HONOLULU_MAYOR</t>
  </si>
  <si>
    <t>CC_HONOLULU_MEDICAL_EXAMINER</t>
  </si>
  <si>
    <t>CC_HONOLULU_NEIGHBORHOOD_COMMISSION_OFFICE</t>
  </si>
  <si>
    <t>CC_HONOLULU_PARKS_AND_RECREATION</t>
  </si>
  <si>
    <t>CC_HONOLULU_PLANNING_AND_PERMITTING</t>
  </si>
  <si>
    <t>CC_HONOLULU_PROSECUTING_ATTORNEY</t>
  </si>
  <si>
    <t>CC_HONOLULU_ROYAL_HAWAIIAN_BAND</t>
  </si>
  <si>
    <t>CC_HONOLULU_TRANSPORTATION_SERVICES</t>
  </si>
  <si>
    <t>OAHU_METROPOLITAN_PLANNING_ORGANIZATION</t>
  </si>
  <si>
    <t>SOH_LEGISLATURE</t>
  </si>
  <si>
    <t>SOH/ ACCOUNTING &amp; GENERAL SERVICES/ ACCOUNTING DIVISION/ ACCT-0</t>
  </si>
  <si>
    <t>SOH/ AGRICULTURE/ ACCOUNTING SEC.</t>
  </si>
  <si>
    <t>SOH/ ATTORNEY GENERAL/ ADMINISTRATIVE SERVICES OFFICE/ ASO</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</si>
  <si>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</si>
  <si>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</si>
  <si>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</si>
  <si>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</si>
  <si>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</si>
  <si>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</si>
  <si>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</si>
  <si>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HEALTH/ DEPT OF HEALTH</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</si>
  <si>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</si>
  <si>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</si>
  <si>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</si>
  <si>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</si>
  <si>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</si>
  <si>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</si>
  <si>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</si>
  <si>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</si>
  <si>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</si>
  <si>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</si>
  <si>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</si>
  <si>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HAWAII HEALTH SYSTEMS CORPORATION/ HHSC</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</si>
  <si>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</si>
  <si>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</si>
  <si>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</si>
  <si>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</si>
  <si>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</si>
  <si>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</si>
  <si>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</si>
  <si>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</si>
  <si>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</si>
  <si>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</si>
  <si>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</si>
  <si>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</si>
  <si>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</si>
  <si>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</si>
  <si>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</si>
  <si>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</si>
  <si>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</si>
  <si>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</si>
  <si>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</si>
  <si>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</si>
  <si>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</si>
  <si>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</si>
  <si>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</si>
  <si>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</si>
  <si>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</si>
  <si>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 COUNTY/ COUNTY ATTORNEY</t>
  </si>
  <si>
    <t>KAUAI COUNTY/ COUNTY AUDITOR</t>
  </si>
  <si>
    <t>KAUAI COUNTY/ COUNTY CLERK</t>
  </si>
  <si>
    <t>KAUAI COUNTY/ COUNTY COUNCIL</t>
  </si>
  <si>
    <t>KAUAI COUNTY/ ECONOMIC DEVELOPMENT</t>
  </si>
  <si>
    <t>KAUAI COUNTY/ FINANCE</t>
  </si>
  <si>
    <t>KAUAI COUNTY/ FIRE DEPARTMENT</t>
  </si>
  <si>
    <t>KAUAI COUNTY/ HOUSING AGENCY</t>
  </si>
  <si>
    <t>KAUAI COUNTY/ LIQUOR CONTROL</t>
  </si>
  <si>
    <t>KAUAI COUNTY/ MAYOR</t>
  </si>
  <si>
    <t>KAUAI COUNTY/ PARKS AND RECREATION</t>
  </si>
  <si>
    <t>KAUAI COUNTY/ PERSONNEL SERVICES</t>
  </si>
  <si>
    <t>KAUAI COUNTY/ PLANNING DEPARTMENT</t>
  </si>
  <si>
    <t>KAUAI COUNTY/ POLICE DEPARTMENT</t>
  </si>
  <si>
    <t>KAUAI COUNTY/ PROSECUTING ATTORNEY</t>
  </si>
  <si>
    <t>KAUAI COUNTY/ PUBLIC WORKS</t>
  </si>
  <si>
    <t>KAUAI COUNTY/ TRANSPORTATION AGENCY</t>
  </si>
  <si>
    <t>KAUAI COUNTY/ WATER DEPARTMENT</t>
  </si>
  <si>
    <t>MAUI COUNTY/ AUDITOR</t>
  </si>
  <si>
    <t>MAUI COUNTY/ CIVIL DEFENSE AGENCY</t>
  </si>
  <si>
    <t>MAUI COUNTY/ CORPORATION COUNSEL</t>
  </si>
  <si>
    <t>MAUI COUNTY/ COUNTY CLERK</t>
  </si>
  <si>
    <t>MAUI COUNTY/ COUNTY COUNCIL</t>
  </si>
  <si>
    <t>MAUI COUNTY/ ENVIRONMENTAL MANAGEMENT</t>
  </si>
  <si>
    <t>MAUI COUNTY/ FINANCE</t>
  </si>
  <si>
    <t>MAUI COUNTY/ FIRE AND PUBLIC SAFETY</t>
  </si>
  <si>
    <t>MAUI COUNTY/ HOUSING AND HUMAN CONCERNS</t>
  </si>
  <si>
    <t>MAUI COUNTY/ LIQUOR CONTROL</t>
  </si>
  <si>
    <t>MAUI COUNTY/ MANAGEMENT</t>
  </si>
  <si>
    <t>MAUI COUNTY/ MAYOR</t>
  </si>
  <si>
    <t>MAUI COUNTY/ PARKS AND RECREATION</t>
  </si>
  <si>
    <t>MAUI COUNTY/ PERSONNEL SERVICES</t>
  </si>
  <si>
    <t>MAUI COUNTY/ PLANNING DEPARTMENT</t>
  </si>
  <si>
    <t>MAUI COUNTY/ POLICE DEPARTMENT</t>
  </si>
  <si>
    <t>MAUI COUNTY/ PUBLIC WORKS</t>
  </si>
  <si>
    <t>MAUI COUNTY/ TRANSPORTATION</t>
  </si>
  <si>
    <t>MAUI COUNTY/ WATER SUPPLY</t>
  </si>
  <si>
    <t>CC HONOLULU/ BUDGET AND FISCAL SERVICES</t>
  </si>
  <si>
    <t>CC HONOLULU/ CITY COUNCIL</t>
  </si>
  <si>
    <t>CC HONOLULU/ CITY AUDITOR</t>
  </si>
  <si>
    <t>CC HONOLULU/ CITY CLERK</t>
  </si>
  <si>
    <t>CC HONOLULU/ COMMUNITY SERVICES</t>
  </si>
  <si>
    <t>CC HONOLULU/ CORPORATION COUNSEL</t>
  </si>
  <si>
    <t>CC HONOLULU/ COUNCIL SERVICES</t>
  </si>
  <si>
    <t>CC HONOLULU/ CULTURE AND THE ARTS</t>
  </si>
  <si>
    <t>CC HONOLULU/ CUSTOMER SERVICES</t>
  </si>
  <si>
    <t>CC HONOLULU/ DESIGN AND CONSTRUCTION</t>
  </si>
  <si>
    <t>CC HONOLULU/ ECONOMIC DEVELOPMENT</t>
  </si>
  <si>
    <t>CC HONOLULU/ EMERGENCY MANAGEMENT</t>
  </si>
  <si>
    <t>CC HONOLULU/ ENTERPRISE SERVICES</t>
  </si>
  <si>
    <t>CC HONOLULU/ ENVIRONMENTAL SERVICES</t>
  </si>
  <si>
    <t>CC HONOLULU/ ETHICS COMMISSION</t>
  </si>
  <si>
    <t>CC HONOLULU/ FACILITY MAINTENANCE</t>
  </si>
  <si>
    <t>CC HONOLULU/ HONOLULU AUTHORITY FOR RAPID TRANSPORTATION</t>
  </si>
  <si>
    <t>CC HONOLULU/ HONOLULU BOARD OF WATER SUPPLY</t>
  </si>
  <si>
    <t>CC HONOLULU/ HONOLULU EMERGENCY SERVICES</t>
  </si>
  <si>
    <t>CC HONOLULU/ HONOLULU FIRE DEPARTMENT</t>
  </si>
  <si>
    <t>CC HONOLULU/ HONOLULU POLICE DEPARTMENT</t>
  </si>
  <si>
    <t>CC HONOLULU/ HOUSING</t>
  </si>
  <si>
    <t>CC HONOLULU/ HUMAN_RESOURCES</t>
  </si>
  <si>
    <t>CC HONOLULU/ INFORMATION TECHNOLOGY</t>
  </si>
  <si>
    <t>CC HONOLULU/ MANAGING DIRECTOR</t>
  </si>
  <si>
    <t>CC HONOLULU/ MAYOR</t>
  </si>
  <si>
    <t>CC HONOLULU/ MEDICAL EXAMINER</t>
  </si>
  <si>
    <t>CC HONOLULU/ NEIGHBORHOOD COMMISSION OFFICE</t>
  </si>
  <si>
    <t>CC HONOLULU/ PARKS AND RECREATION</t>
  </si>
  <si>
    <t>CC HONOLULU/ PLANNING AND PERMITTING</t>
  </si>
  <si>
    <t>CC HONOLULU/ PROSECUTING ATTORNEY</t>
  </si>
  <si>
    <t>CC HONOLULU/ ROYAL HAWAIIAN BAND</t>
  </si>
  <si>
    <t>CC HONOLULU/ TRANSPORTATION SERVICES</t>
  </si>
  <si>
    <t>OAHU METROPOLITAN PLANNING ORGANIZATION/ OAHU METROPOLITAN PLANNING ORGANIZATION</t>
  </si>
  <si>
    <t>SOH/ LEGISLATURE/ SENATE CLERK</t>
  </si>
  <si>
    <t xml:space="preserve">      ENTER AGENCY DATA IN WHITE CELLS ONLY</t>
  </si>
  <si>
    <t>SOH/ ACCOUNTING &amp; GENERAL SERVICES/ ADM SERVICES OFF/ STAD-1</t>
  </si>
  <si>
    <t>SOH/ AGRICULTURE/ ADMINISTRATIVE SERVICES OFFICE/ ASO</t>
  </si>
  <si>
    <t>SOH/ ATTORNEY GENERAL/ CHILD SUPPORT ENFORCEMENT AGENCY/ CSEA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</si>
  <si>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</si>
  <si>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</si>
  <si>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</si>
  <si>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</si>
  <si>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</si>
  <si>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</si>
  <si>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</si>
  <si>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HEALTH/ DIRECTORS OFFICE (DO)</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</si>
  <si>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</si>
  <si>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</si>
  <si>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</si>
  <si>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</si>
  <si>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</si>
  <si>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</si>
  <si>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</si>
  <si>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</si>
  <si>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</si>
  <si>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</si>
  <si>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HAWAII HEALTH SYSTEMS CORPORATION/ EAST HAWAII REGION</t>
  </si>
  <si>
    <t>CC HONOLULU/ BUDGET AND FISCAL SERVICES/ BFS ADMINISTRATION</t>
  </si>
  <si>
    <t>SOH/ LEGISLATURE/ HOUSE CLERK</t>
  </si>
  <si>
    <t>SOH/ ACCOUNTING &amp; GENERAL SERVICES/ ADM SERVICES OFFICE/ ASO-0</t>
  </si>
  <si>
    <t>SOH/ AGRICULTURE/ ADMINISTRATIVE SERVICES/ ARMDA</t>
  </si>
  <si>
    <t>SOH/ ATTORNEY GENERAL/ CHILD SUPPORT HEARINGS/ CSH</t>
  </si>
  <si>
    <t>SOH/ BUDGET &amp; FINANCE/ ADMINISTRATIVE RESEARCH STAFF</t>
  </si>
  <si>
    <t>SOH/ BUSINESS, ECON DEV, &amp; TOURISM/ AGRIBUSINESS DEVELOPMENT CORP/ ADC</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</si>
  <si>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</si>
  <si>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</si>
  <si>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</si>
  <si>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</si>
  <si>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</si>
  <si>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HEALTH/ DO/ COMMUNICATION OFFICE</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</si>
  <si>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</si>
  <si>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</si>
  <si>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</si>
  <si>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</si>
  <si>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</si>
  <si>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PUBLIC SAFETY/ EXECUTIVE ASSISTANT/ DIR-E</t>
  </si>
  <si>
    <t>SOH/ TAXATION/ ADM SERV OFF</t>
  </si>
  <si>
    <t>SOH/ TRANSPORTATION/ EXEC ASSISTANT/ DIR-EA</t>
  </si>
  <si>
    <t>SOH/ UNIVERSITY OF HAWAII/ RESEARCH CORP OF THE UNIV OF HAWAII/ UH/RCUH</t>
  </si>
  <si>
    <t>SOH/ HAWAII HEALTH SYSTEMS CORPORATION/ WEST HAWAII REGION</t>
  </si>
  <si>
    <t>CC HONOLULU/ BUDGET AND FISCAL SERVICES/ ACCOUNTING AND FISCAL SERVICES DIV</t>
  </si>
  <si>
    <t>SOH/ LEGISLATURE/ AUDITOR</t>
  </si>
  <si>
    <t>SOH/ ACCOUNTING &amp; GENERAL SERVICES/ APPLICATIONS DEV TECH SUPP OFC/ICSD</t>
  </si>
  <si>
    <t>SOH/ AGRICULTURE/ ADMINISTRATIVE SVCS/ AGLNADM</t>
  </si>
  <si>
    <t>SOH/ ATTORNEY GENERAL/ CIVIL RECOVERIES - ASBESTOS</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</si>
  <si>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</si>
  <si>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</si>
  <si>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</si>
  <si>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</si>
  <si>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</si>
  <si>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</si>
  <si>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</si>
  <si>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HEALTH/ DO/ DISABILITY &amp; COMMUNICTN ACCESS BD</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</si>
  <si>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</si>
  <si>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</si>
  <si>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</si>
  <si>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</si>
  <si>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</si>
  <si>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</si>
  <si>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</si>
  <si>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</si>
  <si>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</si>
  <si>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HAWAII HEALTH SYSTEMS CORPORATION/ MAUI REGION</t>
  </si>
  <si>
    <t>CC HONOLULU/ BUDGET AND FISCAL SERVICES/ BUDGETARY ADMINISTRATION DIV</t>
  </si>
  <si>
    <t>SOH/ LEGISLATURE/ STATE ETHICS COMMISSION</t>
  </si>
  <si>
    <t>SOH/ ACCOUNTING &amp; GENERAL SERVICES/ APPLICATIONS/ICSD</t>
  </si>
  <si>
    <t>SOH/ AGRICULTURE/ ADMINISTRATIVE SVCS/ AGRPIADMIN</t>
  </si>
  <si>
    <t>SOH/ ATTORNEY GENERAL/ CIVIL RECOVERIES - COLLECTIONS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</si>
  <si>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</si>
  <si>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</si>
  <si>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</si>
  <si>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</si>
  <si>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</si>
  <si>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</si>
  <si>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</si>
  <si>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HEALTH/ DO/ EXECUTIVE OFFICE ON AGING</t>
  </si>
  <si>
    <t>SOH/ HUMAN RESOURCES DEVELOPMENT/ EMPLOYEE RELATIONS DIV/ DHRD-ERD</t>
  </si>
  <si>
    <t>SOH/ HUMAN SERVICES/ PROGRAM ACCOUNTING SECTION 1/ DHS-FMO-PAS1</t>
  </si>
  <si>
    <t>SOH/ JUDICIARY/ JUDICIAL SELECTION COMMISSION</t>
  </si>
  <si>
    <t>SOH/ LABOR &amp; INDUSTRIAL RELATIONS/ TRAINING STAFF</t>
  </si>
  <si>
    <t>SOH/ LAND &amp; NATURAL RESOURCES/ OFFICE OF CONSERVATION &amp; COASTAL LAND/ OCCL</t>
  </si>
  <si>
    <t>SOH/ PUBLIC SAFETY/ DEPUTY DIRECTOR FOR ADMINISTRATION/ DEP-A</t>
  </si>
  <si>
    <t>SOH/ TAXATION/ PERSONNEL STAFF</t>
  </si>
  <si>
    <t>SOH/ TRANSPORTATION/ OFC OF SPECIAL COMPLIANCE/ DIR-CZ</t>
  </si>
  <si>
    <t>SOH/ UNIVERSITY OF HAWAII/ OFC OF VP LEGAL AFFAIRS &amp; U GEN CNS/ UH/LEGAL</t>
  </si>
  <si>
    <t>SOH/ HAWAII HEALTH SYSTEMS CORPORATION/ OAHU REGION</t>
  </si>
  <si>
    <t>CC HONOLULU/ BUDGET AND FISCAL SERVICES/ FISCAL/CIP ADMINISTRATION DIV</t>
  </si>
  <si>
    <t>SOH/ LEGISLATURE/ LEGISLATIVE REFERENCE BUREAU</t>
  </si>
  <si>
    <t>SOH/ ACCOUNTING &amp; GENERAL SERVICES/ ARCH-DESIGN SECTION/ DPW-13</t>
  </si>
  <si>
    <t>SOH/ AGRICULTURE/ ADMINISTRATIVE SVCS/ DAI/ADM</t>
  </si>
  <si>
    <t>SOH/ ATTORNEY GENERAL/ CIVIL RECOVERIES - STATE CLAIMS</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</si>
  <si>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</si>
  <si>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</si>
  <si>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</si>
  <si>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</si>
  <si>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</si>
  <si>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</si>
  <si>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</si>
  <si>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HEALTH/ DO/ OFC OF ENVIRONMENTAL QUALITY CONTRL</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</si>
  <si>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</si>
  <si>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</si>
  <si>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</si>
  <si>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</si>
  <si>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</si>
  <si>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</si>
  <si>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</si>
  <si>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</si>
  <si>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</si>
  <si>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HAWAII HEALTH SYSTEMS CORPORATION/ KAUAI REGION</t>
  </si>
  <si>
    <t>CC HONOLULU/ BUDGET AND FISCAL SERVICES/ INTERNAL CONTROL DIV</t>
  </si>
  <si>
    <t>SOH/ LEGISLATURE/ OMBUDSMAN</t>
  </si>
  <si>
    <t>SOH/ ACCOUNTING &amp; GENERAL SERVICES/ ARCHIVES DIVISION/ ARCH-0</t>
  </si>
  <si>
    <t>SOH/ AGRICULTURE/ ADMINISTRATIVE SVCS/ MKTG ADM</t>
  </si>
  <si>
    <t>SOH/ ATTORNEY GENERAL/ CIVIL RECOVERIES/ CRD</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</si>
  <si>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</si>
  <si>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</si>
  <si>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</si>
  <si>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</si>
  <si>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</si>
  <si>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</si>
  <si>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HEALTH/ DO/ OFFICE OF LANGUAGE ACCESS</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</si>
  <si>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</si>
  <si>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</si>
  <si>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</si>
  <si>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</si>
  <si>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</si>
  <si>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</si>
  <si>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</si>
  <si>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</si>
  <si>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</si>
  <si>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HAWAII HEALTH SYSTEMS CORPORATION/ CORPORATE OFFICE</t>
  </si>
  <si>
    <t>CC HONOLULU/ BUDGET AND FISCAL SERVICES/ PURCHASING DIV</t>
  </si>
  <si>
    <t>SOH/ ACCOUNTING &amp; GENERAL SERVICES/ ART IN PUBLIC PLACES/ SFCA-2</t>
  </si>
  <si>
    <t>SOH/ AGRICULTURE/ ADMINISTRATIVE SVCS/ MSA</t>
  </si>
  <si>
    <t>SOH/ ATTORNEY GENERAL/ CIVIL RIGHTS LITIGATION/ CRL</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</si>
  <si>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</si>
  <si>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</si>
  <si>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</si>
  <si>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</si>
  <si>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</si>
  <si>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</si>
  <si>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</si>
  <si>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HEALTH/ DO/ STATE COUNCIL ON DEVPMTL DISABILITS</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</si>
  <si>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</si>
  <si>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</si>
  <si>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</si>
  <si>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</si>
  <si>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</si>
  <si>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</si>
  <si>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</si>
  <si>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</si>
  <si>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</si>
  <si>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CC HONOLULU/ BUDGET AND FISCAL SERVICES/ REAL PROPERTY DIV</t>
  </si>
  <si>
    <t>SOH/ ACCOUNTING &amp; GENERAL SERVICES/ AUDIT DIVISION/ AUD</t>
  </si>
  <si>
    <t>SOH/ AGRICULTURE/ AGR PARK BR/ ARMDAP</t>
  </si>
  <si>
    <t>SOH/ ATTORNEY GENERAL/ CPJA - GRANTS &amp; PLANNING/ CPJA - G&amp;P</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</si>
  <si>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</si>
  <si>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</si>
  <si>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</si>
  <si>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</si>
  <si>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</si>
  <si>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</si>
  <si>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</si>
  <si>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HEALTH/ DO/ STATE HEALTH PLANNING DEVMT AGY</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</si>
  <si>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</si>
  <si>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</si>
  <si>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</si>
  <si>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</si>
  <si>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</si>
  <si>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</si>
  <si>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</si>
  <si>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</si>
  <si>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</si>
  <si>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CC HONOLULU/ BUDGET AND FISCAL SERVICES/ TREASURY DIV</t>
  </si>
  <si>
    <t>SOH/ ACCOUNTING &amp; GENERAL SERVICES/ AUTOMOTIVE MANAGE DIV/ AUTO-0</t>
  </si>
  <si>
    <t>SOH/ AGRICULTURE/ AGRI RESOURCE MGMT DIV/ ARMD</t>
  </si>
  <si>
    <t>SOH/ ATTORNEY GENERAL/ CPJA - JJIS/ CPJA - JJIS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</si>
  <si>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</si>
  <si>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</si>
  <si>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</si>
  <si>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</si>
  <si>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</si>
  <si>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</si>
  <si>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</si>
  <si>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HEALTH/ DEPUTY DIRECTOR OF HEALTH (DDH)</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</si>
  <si>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</si>
  <si>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</si>
  <si>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</si>
  <si>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</si>
  <si>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</si>
  <si>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</si>
  <si>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</si>
  <si>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</si>
  <si>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</si>
  <si>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CC HONOLULU/ BUDGET AND FISCAL SERVICES/ LIQUOR COMMISSION</t>
  </si>
  <si>
    <t>SOH/ ACCOUNTING &amp; GENERAL SERVICES/ AUTOMOTIVE MGMT BR/ HAW-7</t>
  </si>
  <si>
    <t>SOH/ ATTORNEY GENERAL/ CPJA/ CPJA</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</si>
  <si>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</si>
  <si>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</si>
  <si>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</si>
  <si>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</si>
  <si>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</si>
  <si>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</si>
  <si>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</si>
  <si>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HEALTH/ DDH/ ADMIN SVCS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</si>
  <si>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</si>
  <si>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</si>
  <si>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</si>
  <si>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</si>
  <si>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</si>
  <si>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</si>
  <si>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</si>
  <si>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</si>
  <si>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ACCOUNTING &amp; GENERAL SERVICES/ AUTOMOTIVE MGMT BR/ KAU-6</t>
  </si>
  <si>
    <t>SOH/ AGRICULTURE/ AGRICULTURAL DEVELOPMENT DIV/ ADD</t>
  </si>
  <si>
    <t>SOH/ ATTORNEY GENERAL/ CSEA - ADMIN PROCESSING BRANCH</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</si>
  <si>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</si>
  <si>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</si>
  <si>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</si>
  <si>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</si>
  <si>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</si>
  <si>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</si>
  <si>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</si>
  <si>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HEALTH/ DDH/ HEALTH INFO SYS OFC</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</si>
  <si>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</si>
  <si>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</si>
  <si>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</si>
  <si>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</si>
  <si>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</si>
  <si>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</si>
  <si>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</si>
  <si>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</si>
  <si>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ACCOUNTING &amp; GENERAL SERVICES/ BLDG MGMT SECTION/ CSD-10</t>
  </si>
  <si>
    <t>SOH/ AGRICULTURE/ AGRICULTURAL LOAN DIV/ AGLN</t>
  </si>
  <si>
    <t>SOH/ ATTORNEY GENERAL/ CSEA - ADMINISTRATION</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</si>
  <si>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</si>
  <si>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</si>
  <si>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</si>
  <si>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</si>
  <si>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</si>
  <si>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</si>
  <si>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</si>
  <si>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HEALTH/ DDH/ HUMAN RESOURCES OFFICE</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</si>
  <si>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</si>
  <si>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</si>
  <si>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</si>
  <si>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</si>
  <si>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</si>
  <si>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</si>
  <si>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</si>
  <si>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</si>
  <si>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ACCOUNTING &amp; GENERAL SERVICES/ BLDG MGMT UNIT A/ CSD-11</t>
  </si>
  <si>
    <t>SOH/ AGRICULTURE/ ANIMAL INDUSTRY DIV/ DAI</t>
  </si>
  <si>
    <t>SOH/ ATTORNEY GENERAL/ CSEA - ADMINISTRATIVE SUPPORT</t>
  </si>
  <si>
    <t>SOH/ BUDGET &amp; FINANCE/ CASHIERING SECTION</t>
  </si>
  <si>
    <t>SOH/ BUSINESS, ECON DEV, &amp; TOURISM/ DEVELOPMENT BR</t>
  </si>
  <si>
    <t>SOH/ COMMERCE &amp; CONSUMER AFFAIRS/ CASHIERING SERVICES/ DCCA-DIR-CASH</t>
  </si>
  <si>
    <t>SOH/ DEFENSE/ 298 AIR TRAFFIC CNTRL FLT (KAUAI)/ 298 ATCF/CC</t>
  </si>
  <si>
    <t>SOH/ EDUCATION/ PUBLIC RELATIONS BR</t>
  </si>
  <si>
    <t>SOH/ HAWAIIAN HOME LANDS/ SYS &amp; INTERNAL CONTROL STAFF</t>
  </si>
  <si>
    <t>SOH/ HEALTH/ DDH/ HIPAA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</si>
  <si>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</si>
  <si>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</si>
  <si>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</si>
  <si>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</si>
  <si>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</si>
  <si>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</si>
  <si>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</si>
  <si>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</si>
  <si>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ACCOUNTING &amp; GENERAL SERVICES/ BLDG MGMT UNIT B/ CSD-12</t>
  </si>
  <si>
    <t>SOH/ AGRICULTURE/ ANIMAL QUARANTINE SEC/ AQS/INSPEC</t>
  </si>
  <si>
    <t>SOH/ ATTORNEY GENERAL/ CSEA - CLERICAL OPERATIONS</t>
  </si>
  <si>
    <t>SOH/ BUDGET &amp; FINANCE/ CLERICAL SERVICES</t>
  </si>
  <si>
    <t>SOH/ BUSINESS, ECON DEV, &amp; TOURISM/ ECONOMETRIC RESEARCH BRANCH</t>
  </si>
  <si>
    <t>SOH/ COMMERCE &amp; CONSUMER AFFAIRS/ COMPLAINTS &amp; ENFORCEMENT BRANCH/ DCCA-INS-CEB</t>
  </si>
  <si>
    <t>SOH/ DEFENSE/ 29TH INFANTRY BRIGADE (SEPARATE)/ HIIB</t>
  </si>
  <si>
    <t>SOH/ EDUCATION/ SCHOOL/COMM-BASED MGMT/ SCBM</t>
  </si>
  <si>
    <t>SOH/ HAWAIIAN HOME LANDS/ HOMESTEAD SERVICES DIVISION</t>
  </si>
  <si>
    <t>SOH/ HEALTH/ DDH/ OFC OF HEALTH STATUS MONITORING</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</si>
  <si>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</si>
  <si>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</si>
  <si>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</si>
  <si>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</si>
  <si>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</si>
  <si>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</si>
  <si>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</si>
  <si>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</si>
  <si>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ACCOUNTING &amp; GENERAL SERVICES/ BLDG MGMT UNIT C/ CSD-13</t>
  </si>
  <si>
    <t>SOH/ AGRICULTURE/ AQUACULTURE DEVELOPMENT PROGRAM/ ADP</t>
  </si>
  <si>
    <t>SOH/ ATTORNEY GENERAL/ CSEA - COMPLAINTS RESOLUTION</t>
  </si>
  <si>
    <t>SOH/ BUSINESS, ECON DEV, &amp; TOURISM/ ECONOMIC ANALYSIS BRANCH</t>
  </si>
  <si>
    <t>SOH/ COMMERCE &amp; CONSUMER AFFAIRS/ CONSUMER RESOURCE CENTER</t>
  </si>
  <si>
    <t>SOH/ DEFENSE/ ACTIVE GUARD/RESERVE (AGR) BRANCH/ HISPMO-A</t>
  </si>
  <si>
    <t>SOH/ EDUCATION/ INFO RESOURCE MGMT</t>
  </si>
  <si>
    <t>SOH/ HAWAIIAN HOME LANDS/ HOMESTEAD APPLICATIONS BRANCH</t>
  </si>
  <si>
    <t>SOH/ HEALTH/ DDH/ OFC OF PLANNING POLICY &amp; PROGRM DEV</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</si>
  <si>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</si>
  <si>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</si>
  <si>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</si>
  <si>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</si>
  <si>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</si>
  <si>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</si>
  <si>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</si>
  <si>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</si>
  <si>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ACCOUNTING &amp; GENERAL SERVICES/ BOX OFF MGMT BR/ STAD-6</t>
  </si>
  <si>
    <t>SOH/ AGRICULTURE/ AUTOMOTIVE MAINT STAFF/ AUTOMAINT</t>
  </si>
  <si>
    <t>SOH/ ATTORNEY GENERAL/ CSEA - FINANCIAL &amp; INFO BRANCH</t>
  </si>
  <si>
    <t>SOH/ BUDGET &amp; FINANCE/ CLERICAL SERVICES STAFF</t>
  </si>
  <si>
    <t>SOH/ BUSINESS, ECON DEV, &amp; TOURISM/ ENERGY CONSERVATION BRANCH</t>
  </si>
  <si>
    <t>SOH/ COMMERCE &amp; CONSUMER AFFAIRS/ DIVISION OF CONSUMER ADVOCACY/ DCCA-DCA</t>
  </si>
  <si>
    <t>SOH/ DEFENSE/ ADM OFFICE SUPPORT STAFF</t>
  </si>
  <si>
    <t>SOH/ EDUCATION/ OFF OF PER SVCS/ OPS</t>
  </si>
  <si>
    <t>SOH/ HAWAIIAN HOME LANDS/ CLERICAL SERVICES</t>
  </si>
  <si>
    <t>SOH/ HEALTH/ DDH/ HAWAII DISTRICT HEALTH OFC</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</si>
  <si>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</si>
  <si>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</si>
  <si>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</si>
  <si>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</si>
  <si>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</si>
  <si>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</si>
  <si>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</si>
  <si>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</si>
  <si>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ACCOUNTING &amp; GENERAL SERVICES/ BUDGET &amp; FISCAL STAFF/ ASO-2</t>
  </si>
  <si>
    <t>SOH/ AGRICULTURE/ BIO-CONTROL SEC/ AGRPIPPCBC</t>
  </si>
  <si>
    <t>SOH/ ATTORNEY GENERAL/ CSEA - HAWAII OPERATIONS BRANCH</t>
  </si>
  <si>
    <t>SOH/ BUDGET &amp; FINANCE/ CLERICAL SERVICES UNIT I</t>
  </si>
  <si>
    <t>SOH/ BUSINESS, ECON DEV, &amp; TOURISM/ ENERGY DIVISION/ ED</t>
  </si>
  <si>
    <t>SOH/ COMMERCE &amp; CONSUMER AFFAIRS/ DIVISION OF FINANCIAL INSTITUTIONS/ DCCA-DFI</t>
  </si>
  <si>
    <t>SOH/ DEFENSE/ ADM SERVICES OFFICE</t>
  </si>
  <si>
    <t>SOH/ EDUCATION/ PERS MGT CERT &amp; DEV BR</t>
  </si>
  <si>
    <t>SOH/ HAWAIIAN HOME LANDS/ DISTRICT OPERATIONS BRANCH</t>
  </si>
  <si>
    <t>SOH/ HEALTH/ DDH/ MAUI DISTRICT HEALTH OFC</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</si>
  <si>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</si>
  <si>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</si>
  <si>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</si>
  <si>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</si>
  <si>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</si>
  <si>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</si>
  <si>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</si>
  <si>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</si>
  <si>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ACCOUNTING &amp; GENERAL SERVICES/ BUILDING CONST MAINT SEC/ STAD-4</t>
  </si>
  <si>
    <t>SOH/ AGRICULTURE/ BUDGET &amp; MGMT STAFF/ MA</t>
  </si>
  <si>
    <t>SOH/ ATTORNEY GENERAL/ CSEA - INFORMATION OFFICE</t>
  </si>
  <si>
    <t>SOH/ BUDGET &amp; FINANCE/ CLERICAL SERVICES UNIT II</t>
  </si>
  <si>
    <t>SOH/ BUSINESS, ECON DEV, &amp; TOURISM/ ENERGY PLANNING &amp; POLICY GROUP</t>
  </si>
  <si>
    <t>SOH/ COMMERCE &amp; CONSUMER AFFAIRS/ DOCUMENTS INFORMATION SECTION/ DCCA-BREG-DIS</t>
  </si>
  <si>
    <t>SOH/ DEFENSE/ ADM SERVICES OFFICE/ HIADM</t>
  </si>
  <si>
    <t>SOH/ EDUCATION/ CERT PERS MGT SEC</t>
  </si>
  <si>
    <t>SOH/ HAWAIIAN HOME LANDS/ EAST HAWAII DISTRICT OFFICE</t>
  </si>
  <si>
    <t>SOH/ HEALTH/ DDH/ KAUAI DISTRICT HEALTH OFC</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</si>
  <si>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</si>
  <si>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</si>
  <si>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</si>
  <si>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</si>
  <si>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</si>
  <si>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</si>
  <si>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</si>
  <si>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</si>
  <si>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ACCOUNTING &amp; GENERAL SERVICES/ CAMPAIGN SPENDING COMMISSION</t>
  </si>
  <si>
    <t>SOH/ AGRICULTURE/ CASE PREP SEC/ AGRPIPESTCP</t>
  </si>
  <si>
    <t>SOH/ ATTORNEY GENERAL/ CSEA - KAUAI OPERATIONS BRANCH</t>
  </si>
  <si>
    <t>SOH/ BUDGET &amp; FINANCE/ COLLECTIVE BARGAINING STAFF</t>
  </si>
  <si>
    <t>SOH/ BUSINESS, ECON DEV, &amp; TOURISM/ FILM INDUSTRY BRANCH/ FIB</t>
  </si>
  <si>
    <t>SOH/ COMMERCE &amp; CONSUMER AFFAIRS/ DOCUMENTS PROCESSING SECTION/ DCCA-BREG-DPS</t>
  </si>
  <si>
    <t>SOH/ DEFENSE/ ADMIN OFFICER/ HITC-AO</t>
  </si>
  <si>
    <t>SOH/ EDUCATION/ PERS CERT &amp; DEV SEC</t>
  </si>
  <si>
    <t>SOH/ HAWAIIAN HOME LANDS/ MAUI DISTRICT OFFICE</t>
  </si>
  <si>
    <t>SOH/ HEALTH/ HEALTH RESOURCES ADMIN (HRA)</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</si>
  <si>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</si>
  <si>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</si>
  <si>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</si>
  <si>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</si>
  <si>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</si>
  <si>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</si>
  <si>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</si>
  <si>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</si>
  <si>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ACCOUNTING &amp; GENERAL SERVICES/ CENTRAL OAHU SEC/ CSD-7</t>
  </si>
  <si>
    <t>SOH/ AGRICULTURE/ CHEM/MECH CONTROL SEC/ AGRPIPPCCM</t>
  </si>
  <si>
    <t>SOH/ ATTORNEY GENERAL/ CSEA - MAUI OPERATIONS BRANCH</t>
  </si>
  <si>
    <t>SOH/ BUDGET &amp; FINANCE/ CONTRACTS ADMINISTRATION STAFF</t>
  </si>
  <si>
    <t>SOH/ BUSINESS, ECON DEV, &amp; TOURISM/ FINANCIAL ASSISTANCE BRANCH/ FAB</t>
  </si>
  <si>
    <t>SOH/ COMMERCE &amp; CONSUMER AFFAIRS/ DOCUMENTS REGISTRATION BRANCH/ DCCA-BREG-DRB</t>
  </si>
  <si>
    <t>SOH/ DEFENSE/ ADMIN SUPPORT</t>
  </si>
  <si>
    <t>SOH/ EDUCATION/ CLASSIFD PER MGT SEC</t>
  </si>
  <si>
    <t>SOH/ HAWAIIAN HOME LANDS/ MOLOKAI DISTRICT OFFICE</t>
  </si>
  <si>
    <t>SOH/ HEALTH/ HRA/ CHRONIC DIS PREV &amp; HLTH PROM DIV  (CDPHPD)</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</si>
  <si>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</si>
  <si>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</si>
  <si>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</si>
  <si>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</si>
  <si>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</si>
  <si>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</si>
  <si>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</si>
  <si>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</si>
  <si>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ACCOUNTING &amp; GENERAL SERVICES/ CENTRAL SERVICES BR/ HAW-2</t>
  </si>
  <si>
    <t>SOH/ AGRICULTURE/ CHEMICAL ANALYSIS SEC</t>
  </si>
  <si>
    <t>SOH/ ATTORNEY GENERAL/ CSEA - POLICY &amp; PROCEDURES</t>
  </si>
  <si>
    <t>SOH/ BUDGET &amp; FINANCE/ CULTURE AND RECREATION SECTION</t>
  </si>
  <si>
    <t>SOH/ BUSINESS, ECON DEV, &amp; TOURISM/ FISCAL STAFF/ ASO/F</t>
  </si>
  <si>
    <t>SOH/ COMMERCE &amp; CONSUMER AFFAIRS/ EXAM &amp; AUDIT SECTION/ DCCA-INS-EAS</t>
  </si>
  <si>
    <t>SOH/ DEFENSE/ ADMINISTRATION/ HIPFA</t>
  </si>
  <si>
    <t>SOH/ EDUCATION/ PERS &amp; IND REL BR</t>
  </si>
  <si>
    <t>SOH/ HAWAIIAN HOME LANDS/ OAHU DISTRICT OFFICE</t>
  </si>
  <si>
    <t>SOH/ HEALTH/ HRA/ CDPHPD/ CHRONIC DIS MGMT BR</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</si>
  <si>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</si>
  <si>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</si>
  <si>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</si>
  <si>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</si>
  <si>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</si>
  <si>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</si>
  <si>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</si>
  <si>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ACCOUNTING &amp; GENERAL SERVICES/ CENTRAL SERVICES BR/ KAU-2</t>
  </si>
  <si>
    <t>SOH/ AGRICULTURE/ COMMODITIES BR/ COM</t>
  </si>
  <si>
    <t>SOH/ ATTORNEY GENERAL/ EDUCATION DIVISION/ ED</t>
  </si>
  <si>
    <t>SOH/ BUDGET &amp; FINANCE/ DEFENDER COUNCIL</t>
  </si>
  <si>
    <t>SOH/ BUSINESS, ECON DEV, &amp; TOURISM/ FOREIGN-TRADE ZONE DIV/ FTZ</t>
  </si>
  <si>
    <t>SOH/ COMMERCE &amp; CONSUMER AFFAIRS/ EXAMINATION BRANCH/ DCCA-PVL-EXAM</t>
  </si>
  <si>
    <t>SOH/ DEFENSE/ ADMINISTRATIVE SECTION/ HIANG/DA</t>
  </si>
  <si>
    <t>SOH/ EDUCATION/ COLLEC BARG &amp; NEG SEC</t>
  </si>
  <si>
    <t>SOH/ HAWAIIAN HOME LANDS/ KAUAI DISTRICT OFFICE</t>
  </si>
  <si>
    <t>SOH/ HEALTH/ HRA/ CDPHPD/ PRIMARY PREV BR</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</si>
  <si>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</si>
  <si>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</si>
  <si>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</si>
  <si>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</si>
  <si>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</si>
  <si>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</si>
  <si>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</si>
  <si>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</si>
  <si>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ACCOUNTING &amp; GENERAL SERVICES/ CENTRAL SERVICES BR/ MAUI-2</t>
  </si>
  <si>
    <t>SOH/ AGRICULTURE/ COMPLIANCE SECTION/ LDC/COMP</t>
  </si>
  <si>
    <t>SOH/ ATTORNEY GENERAL/ FAMILY LAW (HILO)</t>
  </si>
  <si>
    <t>SOH/ BUDGET &amp; FINANCE/ DISBURSEMENTS &amp; BENEFITS SECTION</t>
  </si>
  <si>
    <t>SOH/ BUSINESS, ECON DEV, &amp; TOURISM/ GEOTHERMAL PROJECT</t>
  </si>
  <si>
    <t>SOH/ COMMERCE &amp; CONSUMER AFFAIRS/ EXECUTIVE SECRETARIES/ DCCA-PVL-ES</t>
  </si>
  <si>
    <t>SOH/ DEFENSE/ ADVISORY BOARD ON VS</t>
  </si>
  <si>
    <t>SOH/ EDUCATION/ CONTRACT ADMIN SEC</t>
  </si>
  <si>
    <t>SOH/ HAWAIIAN HOME LANDS/ WEST HAWAII DISTRICT OFFICE</t>
  </si>
  <si>
    <t>SOH/ HEALTH/ HRA/ COMMUNICABLE DIS &amp; PH NURSING DIV (CDPHND)</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</si>
  <si>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</si>
  <si>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</si>
  <si>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</si>
  <si>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</si>
  <si>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</si>
  <si>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</si>
  <si>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ACCOUNTING &amp; GENERAL SERVICES/ CENTRAL SERVICES DIVISION/ CSD-0</t>
  </si>
  <si>
    <t>SOH/ AGRICULTURE/ COMPLIANCE SERVICES/ MI/COMP</t>
  </si>
  <si>
    <t>SOH/ ATTORNEY GENERAL/ FAMILY LAW (KAUAI)</t>
  </si>
  <si>
    <t>SOH/ BUDGET &amp; FINANCE/ DOCUMENTATION</t>
  </si>
  <si>
    <t>SOH/ BUSINESS, ECON DEV, &amp; TOURISM/ HAWAII COMMUNITY DEVEL AUTHORITY/ HCDA</t>
  </si>
  <si>
    <t>SOH/ COMMERCE &amp; CONSUMER AFFAIRS/ FISCAL STAFF/ DCCA-DIR-FIS</t>
  </si>
  <si>
    <t>SOH/ DEFENSE/ ADVISORY GROUP - AIR</t>
  </si>
  <si>
    <t>SOH/ EDUCATION/ CLASSIF &amp; COMPSATN SEC</t>
  </si>
  <si>
    <t>SOH/ HAWAIIAN HOME LANDS/ LOAN SERVICES BRANCH</t>
  </si>
  <si>
    <t>SOH/ HEALTH/ HRA/ CDPHND/ HANSENS DISEASE BR</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</si>
  <si>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</si>
  <si>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</si>
  <si>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</si>
  <si>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</si>
  <si>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</si>
  <si>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</si>
  <si>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</si>
  <si>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</si>
  <si>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ACCOUNTING &amp; GENERAL SERVICES/ CLIENT SERVICES BR I/ICSD</t>
  </si>
  <si>
    <t>SOH/ AGRICULTURE/ COMPUTER SVCS STAFF/ CSS</t>
  </si>
  <si>
    <t>SOH/ ATTORNEY GENERAL/ FAMILY LAW (KONA)</t>
  </si>
  <si>
    <t>SOH/ BUDGET &amp; FINANCE/ ECONOMIC DEVELOPMENT SECTION</t>
  </si>
  <si>
    <t>SOH/ BUSINESS, ECON DEV, &amp; TOURISM/ HAWAII HOUSING FINANCE &amp; DEV CORP/ HHFDC</t>
  </si>
  <si>
    <t>SOH/ COMMERCE &amp; CONSUMER AFFAIRS/ GENERAL INVESTIGATION SECTION/ DCCA-OCP-GIS</t>
  </si>
  <si>
    <t>SOH/ DEFENSE/ ADVISORY GROUP - ARMY</t>
  </si>
  <si>
    <t>SOH/ EDUCATION/ EMPLOYEE BNFTS SEC</t>
  </si>
  <si>
    <t>SOH/ HAWAIIAN HOME LANDS/ LAND DEVELOPMENT DIVISION</t>
  </si>
  <si>
    <t>SOH/ HEALTH/ HRA/ CDPHND/ PUBLIC HEALTH NURSING BR</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</si>
  <si>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</si>
  <si>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</si>
  <si>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</si>
  <si>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</si>
  <si>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</si>
  <si>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</si>
  <si>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</si>
  <si>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ACCOUNTING &amp; GENERAL SERVICES/ CLIENT SERVICES BR II/ICSD</t>
  </si>
  <si>
    <t>SOH/ AGRICULTURE/ DEVELOPMENT STAFF</t>
  </si>
  <si>
    <t>SOH/ ATTORNEY GENERAL/ FAMILY LAW (MAUI)</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</si>
  <si>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</si>
  <si>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</si>
  <si>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</si>
  <si>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</si>
  <si>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</si>
  <si>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</si>
  <si>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HEALTH/ HRA/ CDPHND/ HARM REDUCTION SERVICES BR</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</si>
  <si>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</si>
  <si>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</si>
  <si>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</si>
  <si>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</si>
  <si>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</si>
  <si>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</si>
  <si>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</si>
  <si>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</si>
  <si>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ACCOUNTING &amp; GENERAL SERVICES/ CLIENT SERVICES BR/ICSD</t>
  </si>
  <si>
    <t>SOH/ AGRICULTURE/ DIAGNOSTIC SEC/ VL/DIAG</t>
  </si>
  <si>
    <t>SOH/ ATTORNEY GENERAL/ FAMILY LAW/ SOC</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</si>
  <si>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</si>
  <si>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</si>
  <si>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</si>
  <si>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</si>
  <si>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</si>
  <si>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</si>
  <si>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HEALTH/ HRA/ CDPHND/ TUBERCULOSIS CONTROL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</si>
  <si>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</si>
  <si>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</si>
  <si>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</si>
  <si>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</si>
  <si>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</si>
  <si>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</si>
  <si>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</si>
  <si>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</si>
  <si>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ACCOUNTING &amp; GENERAL SERVICES/ CLIENT SUPPORT UNIT/ICSD</t>
  </si>
  <si>
    <t>SOH/ AGRICULTURE/ EAST HAWAII DISTRICT/ AGLNH</t>
  </si>
  <si>
    <t>SOH/ ATTORNEY GENERAL/ HAWAII CRIMINAL JUSTICE DATA CTR/ HCJDC</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</si>
  <si>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</si>
  <si>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</si>
  <si>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</si>
  <si>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</si>
  <si>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</si>
  <si>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</si>
  <si>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HEALTH/ HRA/ DEVELOPMENTAL DISABILITIES DIV (DDD)</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</si>
  <si>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</si>
  <si>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</si>
  <si>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</si>
  <si>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</si>
  <si>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</si>
  <si>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</si>
  <si>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</si>
  <si>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</si>
  <si>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ACCOUNTING &amp; GENERAL SERVICES/ COMPUTER OPERATIONS UNIT(S)/ICSD</t>
  </si>
  <si>
    <t>SOH/ AGRICULTURE/ EAST HAWAII DISTRICT/ MSE</t>
  </si>
  <si>
    <t>SOH/ ATTORNEY GENERAL/ HEALTH &amp; HUMAN SERVICES/ H&amp;HS</t>
  </si>
  <si>
    <t>SOH/ BUDGET &amp; FINANCE/ ENROLLMENT AND CLERICAL SERVICES</t>
  </si>
  <si>
    <t>SOH/ BUSINESS, ECON DEV, &amp; TOURISM/ INTERNATIONAL BUSINESS CTR OF HI</t>
  </si>
  <si>
    <t>SOH/ COMMERCE &amp; CONSUMER AFFAIRS/ INFORMATION SYSTEMS/COMM OFFICE/ DCCA-ISC</t>
  </si>
  <si>
    <t>SOH/ DEFENSE/ ARMY NATIONAL GUARD DIVISION/ HIARNG</t>
  </si>
  <si>
    <t>SOH/ EDUCATION/ REPROGRAPHIC SEC</t>
  </si>
  <si>
    <t>SOH/ HEALTH/ HRA/ DDD/ CASE MGMT BR</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</si>
  <si>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</si>
  <si>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</si>
  <si>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</si>
  <si>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</si>
  <si>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</si>
  <si>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</si>
  <si>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</si>
  <si>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ACCOUNTING &amp; GENERAL SERVICES/ CONSTRUCTION MGMT/ DPW-14</t>
  </si>
  <si>
    <t>SOH/ AGRICULTURE/ EGGS &amp; FEED UNIT/ EFH</t>
  </si>
  <si>
    <t>SOH/ ATTORNEY GENERAL/ INVESTIGATION DIVISION/ INV</t>
  </si>
  <si>
    <t>SOH/ BUDGET &amp; FINANCE/ ENROLLMENT, CLAIMS &amp; BENEFITS BR</t>
  </si>
  <si>
    <t>SOH/ BUSINESS, ECON DEV, &amp; TOURISM/ LAND USE COMMISSION/ LUC</t>
  </si>
  <si>
    <t>SOH/ COMMERCE &amp; CONSUMER AFFAIRS/ INSURANCE DIVISION/ DCCA-INS</t>
  </si>
  <si>
    <t>SOH/ DEFENSE/ ASST ADJ GEN, ARMY/COM, STARC/ HIARCG</t>
  </si>
  <si>
    <t>SOH/ EDUCATION/ ACCTG &amp; DISTRIB UT</t>
  </si>
  <si>
    <t>SOH/ HAWAIIAN HOME LANDS/ INFO &amp; COMMUNITY REL OFFICE</t>
  </si>
  <si>
    <t>SOH/ HEALTH/  HRA/ DDD/ COMMUNITY RESOURCES BR</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</si>
  <si>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</si>
  <si>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</si>
  <si>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</si>
  <si>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</si>
  <si>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</si>
  <si>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</si>
  <si>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</si>
  <si>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ACCOUNTING &amp; GENERAL SERVICES/ CONSTRUCTION MGMT/ DPW-15</t>
  </si>
  <si>
    <t>SOH/ AGRICULTURE/ EGGS &amp; FEED UNIT/ EFK</t>
  </si>
  <si>
    <t>SOH/ ATTORNEY GENERAL/ LEGAL SVC BRANCH - ADMINISTRATION/ ADM</t>
  </si>
  <si>
    <t>SOH/ BUDGET &amp; FINANCE/ ENVIRONMENTAL PROTECTION SECTION</t>
  </si>
  <si>
    <t>SOH/ BUSINESS, ECON DEV, &amp; TOURISM/ NATURAL ENERGY LAB OF HI AUTHORITY/ NELHA</t>
  </si>
  <si>
    <t>SOH/ COMMERCE &amp; CONSUMER AFFAIRS/ INVESTIGATION BRANCH/ DCCA-OCP-INV</t>
  </si>
  <si>
    <t>SOH/ DEFENSE/ ASST AG AIR/COMMANDER HIANG/ HIANG/CC</t>
  </si>
  <si>
    <t>SOH/ EDUCATION/ PRINTING UT</t>
  </si>
  <si>
    <t>SOH/ HAWAIIAN HOME LANDS/ LAND MANAGEMENT DIVISION</t>
  </si>
  <si>
    <t>SOH/ HEALTH/  HRA/ DDD/ OUTCOMES &amp; COMPLIANCE BR</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</si>
  <si>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</si>
  <si>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</si>
  <si>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</si>
  <si>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</si>
  <si>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</si>
  <si>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</si>
  <si>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</si>
  <si>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ACCOUNTING &amp; GENERAL SERVICES/ CONSTRUCTION MGMT/ DPW-16</t>
  </si>
  <si>
    <t>SOH/ AGRICULTURE/ EGGS &amp; FEED UNIT/ EFM</t>
  </si>
  <si>
    <t>SOH/ ATTORNEY GENERAL/ LEGAL SVC BRANCH - APPELLATE/ APP</t>
  </si>
  <si>
    <t>SOH/ BUDGET &amp; FINANCE/ FAMILY COURT</t>
  </si>
  <si>
    <t>SOH/ BUSINESS, ECON DEV, &amp; TOURISM/ OCEAN RESOURCES BRANCH/ ORB</t>
  </si>
  <si>
    <t>SOH/ COMMERCE &amp; CONSUMER AFFAIRS/ INVESTIGATION STAFF</t>
  </si>
  <si>
    <t>SOH/ DEFENSE/ AUDITING SECTION/ HIANG/ACM</t>
  </si>
  <si>
    <t>SOH/ EDUCATION/ GRAPHICS UT</t>
  </si>
  <si>
    <t>SOH/ HAWAIIAN HOME LANDS/ INCOME PROPERTY BRANCH</t>
  </si>
  <si>
    <t>SOH/ HEALTH/  HRA/ DDD/ HOSPITAL &amp; COMMUNITY DENTAL SVC BR</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</si>
  <si>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</si>
  <si>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</si>
  <si>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</si>
  <si>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</si>
  <si>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</si>
  <si>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</si>
  <si>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</si>
  <si>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</si>
  <si>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ACCOUNTING &amp; GENERAL SERVICES/ CONTRACT STAFF/ DPW-2</t>
  </si>
  <si>
    <t>SOH/ AGRICULTURE/ EGGS &amp; FEED UNIT/ EFO</t>
  </si>
  <si>
    <t>SOH/ ATTORNEY GENERAL/ LEGAL SVC BRANCH - CED/ CED</t>
  </si>
  <si>
    <t>SOH/ BUDGET &amp; FINANCE/ FIN RESEARCH, PLNG &amp; POLICY DEV BR</t>
  </si>
  <si>
    <t>SOH/ BUSINESS, ECON DEV, &amp; TOURISM/ OFFICE OF SPACE INDUSTRY/ OSI</t>
  </si>
  <si>
    <t>SOH/ COMMERCE &amp; CONSUMER AFFAIRS/ LEGAL BRANCH/ DCCA-OCP-LEG</t>
  </si>
  <si>
    <t>SOH/ DEFENSE/ AUTOMATION SECTION</t>
  </si>
  <si>
    <t>SOH/ EDUCATION/ PROCURMT&amp;CENT DIST SEC</t>
  </si>
  <si>
    <t>SOH/ HAWAIIAN HOME LANDS/ TECHNICAL SERVICES BRANCH</t>
  </si>
  <si>
    <t>SOH/ HEALTH/ HRA/ DISEASE OUTBREAK CONTROL DIV (DOCD)</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</si>
  <si>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</si>
  <si>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</si>
  <si>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</si>
  <si>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</si>
  <si>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</si>
  <si>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</si>
  <si>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</si>
  <si>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ACCOUNTING &amp; GENERAL SERVICES/ CULTURE &amp; THE ARTS/ SFCA-0</t>
  </si>
  <si>
    <t>SOH/ AGRICULTURE/ EPIDEMIOLOGY SECTION/ LDC/EPI/OAHU</t>
  </si>
  <si>
    <t>SOH/ ATTORNEY GENERAL/ LEGAL SVC BRANCH - EMPLOYMENT LAW/ ERD</t>
  </si>
  <si>
    <t>SOH/ BUDGET &amp; FINANCE/ FINANCIAL ADMINISTRATION DIVISION/ FAD</t>
  </si>
  <si>
    <t>SOH/ BUSINESS, ECON DEV, &amp; TOURISM/ OFFICE OF TOURISM</t>
  </si>
  <si>
    <t>SOH/ COMMERCE &amp; CONSUMER AFFAIRS/ LEGAL STAFF</t>
  </si>
  <si>
    <t>SOH/ DEFENSE/ CHAPLAIN/ HIARCH</t>
  </si>
  <si>
    <t>SOH/ EDUCATION/ OPERATIONS SEC</t>
  </si>
  <si>
    <t>SOH/ HAWAIIAN HOME LANDS/ LAND MANAGEMENT BRANCH</t>
  </si>
  <si>
    <r>
      <t>SOH/ HEALTH/ HRA/ DOCD/ BIOTERRORISM PREPARDNESS &amp;RESPNS BR</t>
    </r>
    <r>
      <rPr>
        <i/>
        <sz val="9"/>
        <color rgb="FFFF0000"/>
        <rFont val="Calibri"/>
        <family val="2"/>
        <scheme val="minor"/>
      </rPr>
      <t/>
    </r>
  </si>
  <si>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</si>
  <si>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</si>
  <si>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</si>
  <si>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</si>
  <si>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</si>
  <si>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</si>
  <si>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</si>
  <si>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ACCOUNTING &amp; GENERAL SERVICES/ CUST &amp; GRDS MAINT SEC/ KAU-5</t>
  </si>
  <si>
    <t>SOH/ AGRICULTURE/ FISCAL STAFF/ FISC</t>
  </si>
  <si>
    <t>SOH/ ATTORNEY GENERAL/ LEGAL SVC BRANCH - LABOR/ LAB</t>
  </si>
  <si>
    <t>SOH/ BUDGET &amp; FINANCE/ FINANCIAL PLNG &amp; POLICY SECTION</t>
  </si>
  <si>
    <t>SOH/ BUSINESS, ECON DEV, &amp; TOURISM/ OPERATIONS BR/ OPS</t>
  </si>
  <si>
    <t>SOH/ COMMERCE &amp; CONSUMER AFFAIRS/ LEGAL STENO SERVICE/ DCCA-OAH-LSS</t>
  </si>
  <si>
    <t>SOH/ DEFENSE/ CHAPLAIN/ HIIB-CH</t>
  </si>
  <si>
    <t>SOH/ EDUCATION/ PAYROLL UT</t>
  </si>
  <si>
    <t>SOH/ HAWAIIAN HOME LANDS/ HAWAII SECTION</t>
  </si>
  <si>
    <t>SOH/ HEALTH/ HRA/ DOCD/ DISEASE INVESTIGATION BR</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</si>
  <si>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</si>
  <si>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</si>
  <si>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</si>
  <si>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</si>
  <si>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</si>
  <si>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</si>
  <si>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</si>
  <si>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</si>
  <si>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ACCOUNTING &amp; GENERAL SERVICES/ CUST &amp; GRDS SECTION/ MOLO-1</t>
  </si>
  <si>
    <t>SOH/ AGRICULTURE/ FRESH FRTS &amp; VEGS UNIT/ FFVH</t>
  </si>
  <si>
    <t>SOH/ ATTORNEY GENERAL/ LEGAL SVC BRANCH - LAND/TRANS/ L/T</t>
  </si>
  <si>
    <t>SOH/ BUDGET &amp; FINANCE/ FINANCIAL RESEARCH &amp; PROJEC SEC</t>
  </si>
  <si>
    <t>SOH/ BUSINESS, ECON DEV, &amp; TOURISM/ OVERSEAS OFFICES</t>
  </si>
  <si>
    <t>SOH/ COMMERCE &amp; CONSUMER AFFAIRS/ LICENSING BRANCH/ DCCA-INS-LIC</t>
  </si>
  <si>
    <t>SOH/ DEFENSE/ CHEMICAL OFFICE/ HIIB-CM</t>
  </si>
  <si>
    <t>SOH/ EDUCATION/ VOUCHERING UT</t>
  </si>
  <si>
    <t>SOH/ HAWAIIAN HOME LANDS/ OAHU-KAUAI-MAUI SECTION</t>
  </si>
  <si>
    <t>SOH/ HEALTH/ HRA/ DOCD/ IMMUNIZATION BR</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</si>
  <si>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</si>
  <si>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</si>
  <si>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</si>
  <si>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</si>
  <si>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</si>
  <si>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</si>
  <si>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</si>
  <si>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</si>
  <si>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ACCOUNTING &amp; GENERAL SERVICES/ DATA ADMINISTRATION SECTION/ICSD</t>
  </si>
  <si>
    <t>SOH/ AGRICULTURE/ FRESH FRTS &amp; VEGS UNIT/ FFVK</t>
  </si>
  <si>
    <t>SOH/ ATTORNEY GENERAL/ LEGAL SVC BRANCH - LEGISLATION/ LEG</t>
  </si>
  <si>
    <t>SOH/ BUDGET &amp; FINANCE/ FISCAL ANALYSIS STAFF</t>
  </si>
  <si>
    <t>SOH/ BUSINESS, ECON DEV, &amp; TOURISM/ PERSONNEL STAFF/ ASO/P</t>
  </si>
  <si>
    <t>SOH/ COMMERCE &amp; CONSUMER AFFAIRS/ LICENSING BRANCH/ DCCA-PVL-LIC</t>
  </si>
  <si>
    <t>SOH/ DEFENSE/ CHIEF OF STAFF/ HIANG/CS</t>
  </si>
  <si>
    <t>SOH/ EDUCATION/ MAIL SERV</t>
  </si>
  <si>
    <t>SOH/ HAWAIIAN HOME LANDS/ ENFORCEMENT SECTION</t>
  </si>
  <si>
    <t>SOH/ HEALTH/ HRA/ EMERG MED SVCS &amp; INJURY PREV SYS BR</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</si>
  <si>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</si>
  <si>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</si>
  <si>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</si>
  <si>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</si>
  <si>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</si>
  <si>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</si>
  <si>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</si>
  <si>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</si>
  <si>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ACCOUNTING &amp; GENERAL SERVICES/ DATA PREPARATION UNIT(S)/ICSD</t>
  </si>
  <si>
    <t>SOH/ AGRICULTURE/ FRESH FRTS &amp; VEGS UNIT/ FFVM</t>
  </si>
  <si>
    <t>SOH/ ATTORNEY GENERAL/ LEGAL SVC BRANCH - TAX/ TAX</t>
  </si>
  <si>
    <t>SOH/ BUDGET &amp; FINANCE/ FISCAL SERVICES OFFICE</t>
  </si>
  <si>
    <t>SOH/ BUSINESS, ECON DEV, &amp; TOURISM/ PRODUCTS AND SERVICES BRANCH/ PSB</t>
  </si>
  <si>
    <t>SOH/ COMMERCE &amp; CONSUMER AFFAIRS/ MAUI INVESTIGATION SECTION/ DCCA-OCP-MIS</t>
  </si>
  <si>
    <t>SOH/ DEFENSE/ CHIEF OF STAFF/ HIARCS</t>
  </si>
  <si>
    <t>SOH/ EDUCATION/ FACILIT SUPRT SVCS BR</t>
  </si>
  <si>
    <t>SOH/ HEALTH/ HRA/ FAMILY HEALTH SVCS DIV (FHSD)</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</si>
  <si>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</si>
  <si>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</si>
  <si>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</si>
  <si>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</si>
  <si>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</si>
  <si>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</si>
  <si>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</si>
  <si>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</si>
  <si>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ACCOUNTING &amp; GENERAL SERVICES/ DATABASE MANAGEMENT SECTION/ICSD</t>
  </si>
  <si>
    <t>SOH/ AGRICULTURE/ FRESH FRTS &amp; VEGS UNIT/ FFVO</t>
  </si>
  <si>
    <t>SOH/ ATTORNEY GENERAL/ LEGAL SVC BRANCH - TORT LITIGATION/ TORT</t>
  </si>
  <si>
    <t>SOH/ BUDGET &amp; FINANCE/ FISCAL STAFF</t>
  </si>
  <si>
    <t>SOH/ BUSINESS, ECON DEV, &amp; TOURISM/ REFERENCE &amp; INFO RETRIEVAL BRANCH</t>
  </si>
  <si>
    <t>SOH/ COMMERCE &amp; CONSUMER AFFAIRS/ OFFICE OF ADMINISTRATIVE HEARINGS/ DCCA-OAH</t>
  </si>
  <si>
    <t>SOH/ DEFENSE/ CIVIL AFFAIRS OFFICE/ HIIB-CA</t>
  </si>
  <si>
    <t>SOH/ EDUCATION/ AUXILIARY SVCS SEC</t>
  </si>
  <si>
    <t>SOH/ HEALTH/ HRA/ FHSD/ CHILDREN WITH SPEC HEALTH NEEDS BR</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</si>
  <si>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</si>
  <si>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</si>
  <si>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</si>
  <si>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</si>
  <si>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</si>
  <si>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</si>
  <si>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</si>
  <si>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</si>
  <si>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ACCOUNTING &amp; GENERAL SERVICES/ DESIGN BRANCH/ DPW-11</t>
  </si>
  <si>
    <t>SOH/ AGRICULTURE/ GROUNDSKEEPING SEC/ AQS/GROUNDS</t>
  </si>
  <si>
    <t>SOH/ ATTORNEY GENERAL/ LEGAL SVC BRANCH-CRIMINAL JUSTICE/ CJD</t>
  </si>
  <si>
    <t>SOH/ BUDGET &amp; FINANCE/ GOVERNMENT-WIDE SUPP SECTION III</t>
  </si>
  <si>
    <t>SOH/ BUSINESS, ECON DEV, &amp; TOURISM/ RESEARCH/ECONOMIC ANALYSIS DIV/ READ</t>
  </si>
  <si>
    <t>SOH/ COMMERCE &amp; CONSUMER AFFAIRS/ OFFICE OF CONSUMER PROTECTION/ DCCA-OCP</t>
  </si>
  <si>
    <t>SOH/ DEFENSE/ CIVIL DEFENSE ADVISORY COUNCIL</t>
  </si>
  <si>
    <t>SOH/ EDUCATION/ CUSTODIAL SVCS</t>
  </si>
  <si>
    <t>SOH/ HEALTH/ HRA/ FHSD/ MATERNAL &amp; CHILD HEALTH BR</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</si>
  <si>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</si>
  <si>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</si>
  <si>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</si>
  <si>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</si>
  <si>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</si>
  <si>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</si>
  <si>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</si>
  <si>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</si>
  <si>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ACCOUNTING &amp; GENERAL SERVICES/ DESIGNATED PROGRAMS/ SFCA-1</t>
  </si>
  <si>
    <t>SOH/ AGRICULTURE/ HAWAII AGR STATS SV BR/ HASS</t>
  </si>
  <si>
    <t>SOH/ ATTORNEY GENERAL/ OFFICE OF THE ATTORNEY GENERAL/ OAG</t>
  </si>
  <si>
    <t>SOH/ BUDGET &amp; FINANCE/ GOVERNMENT-WIDE SUPPORT SECTION I</t>
  </si>
  <si>
    <t>SOH/ BUSINESS, ECON DEV, &amp; TOURISM/ SOH/ BUSINESS, ECON DEV, &amp; TOURISM/ DBEDT</t>
  </si>
  <si>
    <t>SOH/ COMMERCE &amp; CONSUMER AFFAIRS/ OFFICE OF THE DIRECTOR/ DCCA-DIR</t>
  </si>
  <si>
    <t>SOH/ DEFENSE/ CIVIL ENGINEERING/ HIIB-CE</t>
  </si>
  <si>
    <t>SOH/ EDUCATION/ STU TRNS,TRFCSFTY,HSG</t>
  </si>
  <si>
    <t>SOH/ HEALTH/ HRA/ FHSD/ WOMEN, INFANTS &amp; CHILDREN SVCS BR</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</si>
  <si>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</si>
  <si>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</si>
  <si>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</si>
  <si>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</si>
  <si>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</si>
  <si>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</si>
  <si>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</si>
  <si>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</si>
  <si>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ACCOUNTING &amp; GENERAL SERVICES/ DISTRIBUTED SYSTEM SECTION/ICSD</t>
  </si>
  <si>
    <t>SOH/ AGRICULTURE/ HAWAII DISTRICT UT/ AGRPIPPCBCH</t>
  </si>
  <si>
    <t>SOH/ ATTORNEY GENERAL/ PSHHD/ PSHHD</t>
  </si>
  <si>
    <t>SOH/ BUDGET &amp; FINANCE/ GOVERNMENT-WIDE SUPPORT SECTION II</t>
  </si>
  <si>
    <t>SOH/ BUSINESS, ECON DEV, &amp; TOURISM/ OFFICE OF THE DIRECTOR/ DBEDT-DIR</t>
  </si>
  <si>
    <t>SOH/ COMMERCE &amp; CONSUMER AFFAIRS/ OFFICE SERVICES STAFF/ DCCA-BREG-OSS</t>
  </si>
  <si>
    <t>SOH/ DEFENSE/ CLERICAL SECTION</t>
  </si>
  <si>
    <t>SOH/ EDUCATION/ CIP BUDGET SEC</t>
  </si>
  <si>
    <t>SOH/ HEALTH/ ENVIRONMENTAL HEALTH ADMIN (EHA)</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</si>
  <si>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</si>
  <si>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</si>
  <si>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</si>
  <si>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</si>
  <si>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</si>
  <si>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</si>
  <si>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</si>
  <si>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</si>
  <si>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ACCOUNTING &amp; GENERAL SERVICES/ EAST KAUAI SECTION/ KAU-3</t>
  </si>
  <si>
    <t>SOH/ AGRICULTURE/ HAWAII DISTRICT UT/ AGRPIPPCCMH</t>
  </si>
  <si>
    <t>SOH/ ATTORNEY GENERAL/ RESOURCE COORDINATION DIV/ RCD</t>
  </si>
  <si>
    <t>SOH/ BUDGET &amp; FINANCE/ HAWAII</t>
  </si>
  <si>
    <t>SOH/ BUSINESS, ECON DEV, &amp; TOURISM/ INFORMATION RESOURCES MGMT DIV/ IRMD</t>
  </si>
  <si>
    <t>SOH/ COMMERCE &amp; CONSUMER AFFAIRS/ OFFICE SERVICES STAFF/ DCCA-DIR-OSS</t>
  </si>
  <si>
    <t>SOH/ EDUCATION/ DESIGN COORD &amp; EVAL SEC</t>
  </si>
  <si>
    <t>SOH/ HEALTH/ EHA/ COMPLIANCE ASSISTANCE OFC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</si>
  <si>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</si>
  <si>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</si>
  <si>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</si>
  <si>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</si>
  <si>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</si>
  <si>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</si>
  <si>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</si>
  <si>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</si>
  <si>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ACCOUNTING &amp; GENERAL SERVICES/ ED CORR DEF &amp; AGR SEC/ DPW-6</t>
  </si>
  <si>
    <t>SOH/ AGRICULTURE/ HAWAII DISTRICT/ ADMH</t>
  </si>
  <si>
    <t>SOH/ ATTORNEY GENERAL/ RESOURCE COORDINATION DIVISION/ RCD</t>
  </si>
  <si>
    <t>SOH/ BUDGET &amp; FINANCE/ HAWAII INFORMATION NETWORK CORP</t>
  </si>
  <si>
    <t>SOH/ BUSINESS, ECON DEV, &amp; TOURISM/ DATA SUPPORT BRANCH</t>
  </si>
  <si>
    <t>SOH/ COMMERCE &amp; CONSUMER AFFAIRS/ PERSONNEL STAFF/ DCCA-DIR-PERS</t>
  </si>
  <si>
    <t>SOH/ DEFENSE/ COMMAND SERGEANT MAJOR/ HIARSM</t>
  </si>
  <si>
    <t>SOH/ EDUCATION/ INFO SYST SVCS BR</t>
  </si>
  <si>
    <t>SOH/ HEALTH/ EHA/ HAZARD EVAL EMERG RESPONSE OFC</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</si>
  <si>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</si>
  <si>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</si>
  <si>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</si>
  <si>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</si>
  <si>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</si>
  <si>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</si>
  <si>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</si>
  <si>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</si>
  <si>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ACCOUNTING &amp; GENERAL SERVICES/ EDUCATION &amp; TRAINING SECTION/ICSD</t>
  </si>
  <si>
    <t>SOH/ AGRICULTURE/ HAWAII DISTRICT/ AGRPIPQH</t>
  </si>
  <si>
    <t>SOH/ ATTORNEY GENERAL/ SOH/ ATTORNEY GENERAL/ AG</t>
  </si>
  <si>
    <t>SOH/ BUDGET &amp; FINANCE/ HAWAII EMPLOYER-UNION HEALTH BENEFITS TRUST FUND</t>
  </si>
  <si>
    <t>SOH/ BUSINESS, ECON DEV, &amp; TOURISM/ SPECIAL PROJECTS BRANCH</t>
  </si>
  <si>
    <t>SOH/ COMMERCE &amp; CONSUMER AFFAIRS/ PROFESSIONAL &amp; VOCATIONAL LICENSING/ DCCA-PVL</t>
  </si>
  <si>
    <t>SOH/ DEFENSE/ COMMAND SERGEANT MAJOR/ HIIB-SM</t>
  </si>
  <si>
    <t>SOH/ EDUCATION/ SCHOOL FOOD SERV BR</t>
  </si>
  <si>
    <t>SOH/ HEALTH/ EHA/ ENVIRONMENTAL PLANNING OFC</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</si>
  <si>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</si>
  <si>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</si>
  <si>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</si>
  <si>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</si>
  <si>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</si>
  <si>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</si>
  <si>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</si>
  <si>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</si>
  <si>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ACCOUNTING &amp; GENERAL SERVICES/ ENG &amp; MAINT MGMT BR/ STAD-3</t>
  </si>
  <si>
    <t>SOH/ AGRICULTURE/ HAWAII DISTRICT/ ARMDAPH</t>
  </si>
  <si>
    <t>SOH/ BUDGET &amp; FINANCE/ HAWAII EUTF STAFF</t>
  </si>
  <si>
    <t>SOH/ BUSINESS, ECON DEV, &amp; TOURISM/ STATISTICS BRANCH/ STATS</t>
  </si>
  <si>
    <t>SOH/ COMMERCE &amp; CONSUMER AFFAIRS/ RATE &amp; POLICY ANALYSIS BRANCH/ DCCA-INS-RPA</t>
  </si>
  <si>
    <t>SOH/ DEFENSE/ COMMAND SERGEANT MAJOR/ HITC-SM</t>
  </si>
  <si>
    <t>SOH/ EDUCATION/ OFF OF INSTR SVCS/ OIS</t>
  </si>
  <si>
    <t>SOH/ HEALTH/ EHA/ ENVIRONMENTAL RESOURCES OFC</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</si>
  <si>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</si>
  <si>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</si>
  <si>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</si>
  <si>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</si>
  <si>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</si>
  <si>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</si>
  <si>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</si>
  <si>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</si>
  <si>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ACCOUNTING &amp; GENERAL SERVICES/ ENGR-DESIGN SECTION/ DPW-12</t>
  </si>
  <si>
    <t>SOH/ AGRICULTURE/ HAWAII DISTRICT/ COMH</t>
  </si>
  <si>
    <t>SOH/ BUDGET &amp; FINANCE/ HEALTH SECTION</t>
  </si>
  <si>
    <t>SOH/ BUSINESS, ECON DEV, &amp; TOURISM/ STATE OFFICE OF PLANNING/ SOP</t>
  </si>
  <si>
    <t>SOH/ COMMERCE &amp; CONSUMER AFFAIRS/ REAL ESTATE BRANCH/ DCCA-PVL-REAL</t>
  </si>
  <si>
    <t>SOH/ DEFENSE/ COMMANDER, 1/193 AVN BN/ AVBN-CO</t>
  </si>
  <si>
    <t>SOH/ EDUCATION/ ADMIN SVCS</t>
  </si>
  <si>
    <t>SOH/ HEALTH/ EHA/ ENVIRONMENTAL HEALTH SVCS DIV (EHSD)</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</si>
  <si>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</si>
  <si>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</si>
  <si>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</si>
  <si>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</si>
  <si>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</si>
  <si>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</si>
  <si>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</si>
  <si>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ACCOUNTING &amp; GENERAL SERVICES/ EVENTS MGMT BR/ STAD-2</t>
  </si>
  <si>
    <t>SOH/ AGRICULTURE/ HAWAII DISTRICT/ HASSH</t>
  </si>
  <si>
    <t>SOH/ BUDGET &amp; FINANCE/ HIGHER EDUCATION SECTION</t>
  </si>
  <si>
    <t>SOH/ COMMERCE &amp; CONSUMER AFFAIRS/ RECORD SECTION/ DCCA-PVL-REC</t>
  </si>
  <si>
    <t>SOH/ DEFENSE/ COMMANDER, 297 S &amp; S BN/ SSBN-CO</t>
  </si>
  <si>
    <t>SOH/ EDUCATION/ GENERAL EDUC BR</t>
  </si>
  <si>
    <r>
      <t>SOH/ HEALTH/ EHA/ EHSD/ FOOD &amp; DRUG BR</t>
    </r>
    <r>
      <rPr>
        <i/>
        <sz val="9"/>
        <color rgb="FFFF0000"/>
        <rFont val="Calibri"/>
        <family val="2"/>
        <scheme val="minor"/>
      </rPr>
      <t/>
    </r>
  </si>
  <si>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</si>
  <si>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</si>
  <si>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</si>
  <si>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</si>
  <si>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</si>
  <si>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</si>
  <si>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</si>
  <si>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</si>
  <si>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ACCOUNTING &amp; GENERAL SERVICES/ FACILITIES MANAGEMENT SECTION/ICSD</t>
  </si>
  <si>
    <t>SOH/ AGRICULTURE/ HAWAII DISTRICT/ LDC/HAWAII</t>
  </si>
  <si>
    <t>SOH/ BUDGET &amp; FINANCE/ INDIVIDUAL RIGHTS SECTION</t>
  </si>
  <si>
    <t>SOH/ COMMERCE &amp; CONSUMER AFFAIRS/ RECORDS SECTION/ DCCA-BREG-REC</t>
  </si>
  <si>
    <t>SOH/ DEFENSE/ COMMANDER/ HIIB-CO</t>
  </si>
  <si>
    <t>SOH/ EDUCATION/ LANGUAGES SEC</t>
  </si>
  <si>
    <r>
      <t>SOH/ HEALTH/ EHA/ EHSD/ SANITATION BR</t>
    </r>
    <r>
      <rPr>
        <i/>
        <sz val="9"/>
        <color rgb="FFFF0000"/>
        <rFont val="Calibri"/>
        <family val="2"/>
        <scheme val="minor"/>
      </rPr>
      <t/>
    </r>
  </si>
  <si>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</si>
  <si>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</si>
  <si>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</si>
  <si>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</si>
  <si>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</si>
  <si>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</si>
  <si>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</si>
  <si>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ACCOUNTING &amp; GENERAL SERVICES/ FISCAL SECTION/ STAD-8</t>
  </si>
  <si>
    <t>SOH/ AGRICULTURE/ HAWAII DISTRICT/ MI/HAWAII</t>
  </si>
  <si>
    <t>SOH/ BUDGET &amp; FINANCE/ INVESTIGATION</t>
  </si>
  <si>
    <t>SOH/ COMMERCE &amp; CONSUMER AFFAIRS/ REGULATED INDUSTRIES COMPLAINTS OFC/ DCCA-RICO</t>
  </si>
  <si>
    <t>SOH/ DEFENSE/ COMMANDER/ HITC-CO</t>
  </si>
  <si>
    <t>SOH/ EDUCATION/ SCIENCES &amp; MATH SEC</t>
  </si>
  <si>
    <r>
      <t>SOH/ HEALTH/ EHA/ EHSD/ VECTOR CONTROL BR</t>
    </r>
    <r>
      <rPr>
        <i/>
        <sz val="9"/>
        <color rgb="FFFF0000"/>
        <rFont val="Calibri"/>
        <family val="2"/>
        <scheme val="minor"/>
      </rPr>
      <t/>
    </r>
  </si>
  <si>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</si>
  <si>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</si>
  <si>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</si>
  <si>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</si>
  <si>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</si>
  <si>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</si>
  <si>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</si>
  <si>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ACCOUNTING &amp; GENERAL SERVICES/ GEN GOV &amp; HEALTH SEC/ DPW-7</t>
  </si>
  <si>
    <t>SOH/ AGRICULTURE/ HAWAII ED &amp; CERT UT/ AGRPIPESTREH</t>
  </si>
  <si>
    <t>SOH/ BUDGET &amp; FINANCE/ INVESTIGATIVE SECTION</t>
  </si>
  <si>
    <t>SOH/ COMMERCE &amp; CONSUMER AFFAIRS/ SECURITIES ENFORCEMENT BRANCH/ DCCA-BREG-SEB</t>
  </si>
  <si>
    <t>SOH/ DEFENSE/ COMMUNICATIONS SECTION</t>
  </si>
  <si>
    <t>SOH/ EDUCATION/ SOC STUDIES &amp; ART SEC</t>
  </si>
  <si>
    <t>SOH/ HEALTH/ EHA/ EHSD/ INDOOR &amp; RADIOLOGICAL HEALTH BR</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</si>
  <si>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</si>
  <si>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</si>
  <si>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</si>
  <si>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</si>
  <si>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</si>
  <si>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</si>
  <si>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</si>
  <si>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</si>
  <si>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ACCOUNTING &amp; GENERAL SERVICES/ GENERAL SERVICES SEC/ STAD-5</t>
  </si>
  <si>
    <t>SOH/ AGRICULTURE/ HAWAII ENF UT/ AGRPIPESTENFH</t>
  </si>
  <si>
    <t>SOH/ BUDGET &amp; FINANCE/ INVESTMENT AUDIT SECTION</t>
  </si>
  <si>
    <t>SOH/ COMMERCE &amp; CONSUMER AFFAIRS/ SECURITY COMPLIANCE BRANCH/ DCCA-BREG-SCB</t>
  </si>
  <si>
    <t>SOH/ DEFENSE/ COMPTROLLER DIVISION/ HIPFC</t>
  </si>
  <si>
    <t>SOH/ EDUCATION/ SPEC NEEDS BR</t>
  </si>
  <si>
    <t>SOH/ HEALTH/ EHA/ ENVIRONMENTAL MANAGEMENT DIV (EMD)</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</si>
  <si>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</si>
  <si>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</si>
  <si>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</si>
  <si>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</si>
  <si>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</si>
  <si>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</si>
  <si>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</si>
  <si>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ACCOUNTING &amp; GENERAL SERVICES/ GOVERNMENT REC SEC/ ARCH-6</t>
  </si>
  <si>
    <t>SOH/ AGRICULTURE/ IMPORT SECTION/ LDC/IMPORT</t>
  </si>
  <si>
    <t>SOH/ BUDGET &amp; FINANCE/ INVESTMENTS SECTION</t>
  </si>
  <si>
    <t>SOH/ COMMERCE &amp; CONSUMER AFFAIRS/ SOH/ COMMERCE &amp; CONSUMER AFFAIRS/ DCCA</t>
  </si>
  <si>
    <t>SOH/ DEFENSE/ CONTR &amp; ENGR SERVICES SECTION</t>
  </si>
  <si>
    <t>SOH/ EDUCATION/ SPEC INSTR PROG &amp; SVCS</t>
  </si>
  <si>
    <t>SOH/ HEALTH/ EHA/ EMD/ CLEAN AIR BR</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</si>
  <si>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</si>
  <si>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</si>
  <si>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</si>
  <si>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</si>
  <si>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</si>
  <si>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</si>
  <si>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</si>
  <si>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ACCOUNTING &amp; GENERAL SERVICES/ GROUNDS MAINT SEC/ CSD-14</t>
  </si>
  <si>
    <t>SOH/ AGRICULTURE/ INSECTARY UT/ AGRPIPPCBCI</t>
  </si>
  <si>
    <t>SOH/ BUDGET &amp; FINANCE/ KAUAI</t>
  </si>
  <si>
    <t>SOH/ COMMERCE &amp; CONSUMER AFFAIRS/ PUBLIC UTILITIES COMMISSION</t>
  </si>
  <si>
    <t>SOH/ DEFENSE/ COUNTY CD AGENCIES</t>
  </si>
  <si>
    <t>SOH/ EDUCATION/ SPECIAL ED SEC</t>
  </si>
  <si>
    <t>SOH/ HEALTH/ EHA/ EMD/ CLEAN WATER BR</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</si>
  <si>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</si>
  <si>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</si>
  <si>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</si>
  <si>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</si>
  <si>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</si>
  <si>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</si>
  <si>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</si>
  <si>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</si>
  <si>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ACCOUNTING &amp; GENERAL SERVICES/ HAWAII DISTRICT OFFICE/ HAW-0</t>
  </si>
  <si>
    <t>SOH/ AGRICULTURE/ INSP SEC</t>
  </si>
  <si>
    <t>SOH/ BUDGET &amp; FINANCE/ LOWER EDUCATION SECTION</t>
  </si>
  <si>
    <t>SOH/ DEFENSE/ CUSTODIAL UNIT</t>
  </si>
  <si>
    <t>SOH/ EDUCATION/ ADULT &amp; EARLY CHILDHD</t>
  </si>
  <si>
    <t>SOH/ HEALTH/  EHA/ EMD/ SAFE DRINKING WATER BR</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</si>
  <si>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</si>
  <si>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</si>
  <si>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</si>
  <si>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</si>
  <si>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</si>
  <si>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</si>
  <si>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</si>
  <si>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ACCOUNTING &amp; GENERAL SERVICES/ HILO-KAU SEC/ HAW-3</t>
  </si>
  <si>
    <t>SOH/ AGRICULTURE/ INSPECTION &amp; COMPLIANCE BR</t>
  </si>
  <si>
    <t>SOH/ BUDGET &amp; FINANCE/ MANAGEMENT SERVICES BRANCH</t>
  </si>
  <si>
    <t>SOH/ DEFENSE/ DATA PROCESSING INSTALLATION/ HIPFD</t>
  </si>
  <si>
    <t>SOH/ EDUCATION/ OCCUP DEV SEC</t>
  </si>
  <si>
    <t>SOH/ HEALTH/ EHA/ EMD/ SOLID &amp; HAZARDOUS WASTE BR</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</si>
  <si>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</si>
  <si>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</si>
  <si>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</si>
  <si>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</si>
  <si>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</si>
  <si>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</si>
  <si>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</si>
  <si>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</si>
  <si>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ACCOUNTING &amp; GENERAL SERVICES/ HISTORICAL RECORDS BR/ ARCH-4</t>
  </si>
  <si>
    <t>SOH/ AGRICULTURE/ INSPECTION &amp; QUARANTINE BR/ AQS/ADM</t>
  </si>
  <si>
    <t>SOH/ BUDGET &amp; FINANCE/ MAUI</t>
  </si>
  <si>
    <t>SOH/ DEFENSE/ DEPUTY ADJUTANT GENERAL/ HIDAG</t>
  </si>
  <si>
    <t>SOH/ EDUCATION/ AGRIC EDUCATION</t>
  </si>
  <si>
    <t>SOH/ HEALTH/ EHA/ EMD/ WASTEWATER BR</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</si>
  <si>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</si>
  <si>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</si>
  <si>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</si>
  <si>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</si>
  <si>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</si>
  <si>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</si>
  <si>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</si>
  <si>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</si>
  <si>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ACCOUNTING &amp; GENERAL SERVICES/ HON CIVIC CENTER SEC/ CSD-3</t>
  </si>
  <si>
    <t>SOH/ AGRICULTURE/ KAUAI DISTRICT UT/ AGRPIPPCBCK</t>
  </si>
  <si>
    <t>SOH/ BUDGET &amp; FINANCE/ MEMBERSHIP RECORDS STAFF</t>
  </si>
  <si>
    <t>SOH/ DEFENSE/ DEPUTY CHIEF OF STAFF/ HIANG/DCS</t>
  </si>
  <si>
    <t>SOH/ EDUCATION/ BUSINESS EDUC</t>
  </si>
  <si>
    <t>SOH/ HEALTH/ EHA/ STATE LABORATORIES DIV (SLD)</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</si>
  <si>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</si>
  <si>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</si>
  <si>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</si>
  <si>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</si>
  <si>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</si>
  <si>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</si>
  <si>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</si>
  <si>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</si>
  <si>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ACCOUNTING &amp; GENERAL SERVICES/ HONOKAA SEC/ HAW-4</t>
  </si>
  <si>
    <t>SOH/ AGRICULTURE/ KAUAI DISTRICT UT/ AGRPIPPCCMK</t>
  </si>
  <si>
    <t>SOH/ BUDGET &amp; FINANCE/ MESSENGER SERVICES</t>
  </si>
  <si>
    <t>SOH/ DEFENSE/ DEPUTY COMMANDER/ HIARDC</t>
  </si>
  <si>
    <t>SOH/ EDUCATION/ HOME ECONOMICS</t>
  </si>
  <si>
    <t>SOH/ HEALTH/ EHA/ SLD/ ENVIRONMENTAL HEALTH ANALYS SVC B</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</si>
  <si>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</si>
  <si>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</si>
  <si>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</si>
  <si>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</si>
  <si>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</si>
  <si>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</si>
  <si>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</si>
  <si>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</si>
  <si>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ACCOUNTING &amp; GENERAL SERVICES/ HONOLULU I SEC/ CSD-5</t>
  </si>
  <si>
    <t>SOH/ AGRICULTURE/ KAUAI DISTRICT/ ADMK</t>
  </si>
  <si>
    <t>SOH/ BUDGET &amp; FINANCE/ MORTGAGE SERVICES</t>
  </si>
  <si>
    <t>SOH/ DEFENSE/ DEPUTY COMMANDER/ HIIB-DC</t>
  </si>
  <si>
    <t>SOH/ EDUCATION/ INDUSTRIAL ARTS</t>
  </si>
  <si>
    <t>SOH/ HEALTH/ EHA/ SLD/ MEDICAL MICROBIOLOGY BR</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</si>
  <si>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</si>
  <si>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</si>
  <si>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</si>
  <si>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</si>
  <si>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</si>
  <si>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</si>
  <si>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</si>
  <si>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ACCOUNTING &amp; GENERAL SERVICES/ HONOLULU II SEC/ CSD-6</t>
  </si>
  <si>
    <t>SOH/ AGRICULTURE/ KAUAI DISTRICT/ AGRPIPQK</t>
  </si>
  <si>
    <t>SOH/ BUDGET &amp; FINANCE/ NEIGHBOR ISLAND LIAISONS</t>
  </si>
  <si>
    <t>SOH/ DEFENSE/ DET 2, HQ STARC, HAW MIL ACAD (HMA)/ HIARHMA</t>
  </si>
  <si>
    <t>SOH/ EDUCATION/ INDUSTRIAL TECH</t>
  </si>
  <si>
    <t>SOH/ HEALTH/ EHA/ OFC OF HEALTH CARE ASSURANCE</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</si>
  <si>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</si>
  <si>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</si>
  <si>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</si>
  <si>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</si>
  <si>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</si>
  <si>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</si>
  <si>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ACCOUNTING &amp; GENERAL SERVICES/ INFO &amp; COMM SVCS DIVISION/ ICSD</t>
  </si>
  <si>
    <t>SOH/ AGRICULTURE/ KAUAI DISTRICT/ COMK</t>
  </si>
  <si>
    <t>SOH/ BUDGET &amp; FINANCE/ OAHU</t>
  </si>
  <si>
    <t>SOH/ DEFENSE/ DET 3, HQ STARC, SELECTIVE SVC SEC</t>
  </si>
  <si>
    <t>SOH/ EDUCATION/ STUDENT PERS SVCS SEC</t>
  </si>
  <si>
    <t>SOH/ HEALTH/ BEHAVIORAL HEALTH ADMIN/ BHA</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</si>
  <si>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</si>
  <si>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</si>
  <si>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</si>
  <si>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</si>
  <si>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</si>
  <si>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</si>
  <si>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</si>
  <si>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ACCOUNTING &amp; GENERAL SERVICES/ INFORMATION RESOURCE CTR SEC/ICSD</t>
  </si>
  <si>
    <t>SOH/ AGRICULTURE/ KAUAI DISTRICT/ MI/KAUAI</t>
  </si>
  <si>
    <t>SOH/ BUDGET &amp; FINANCE/ OFFICE OF AMINISTRATIVE DIRECTOR</t>
  </si>
  <si>
    <t>SOH/ DEFENSE/ DIRECTOR OF INFORMATION MGMT/ HIDOIM</t>
  </si>
  <si>
    <t>SOH/ EDUCATION/ SCSHVI</t>
  </si>
  <si>
    <t>SOH/ HEALTH/ BHA/ ADULT MENTAL HEALTH DIV (AMHD)</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</si>
  <si>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</si>
  <si>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</si>
  <si>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</si>
  <si>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</si>
  <si>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</si>
  <si>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</si>
  <si>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ACCOUNTING &amp; GENERAL SERVICES/ INVENTORY MGMT BR/SPO-3</t>
  </si>
  <si>
    <t>SOH/ AGRICULTURE/ KAUAI ENF UT/ AGRPIPESTENFK</t>
  </si>
  <si>
    <t>SOH/ BUDGET &amp; FINANCE/ OFFICE OF THE DIRECTOR</t>
  </si>
  <si>
    <t>SOH/ DEFENSE/ DIRECTOR OF LOGISTICS/ HIANG/LG</t>
  </si>
  <si>
    <t>SOH/ EDUCATION/ SLMPC</t>
  </si>
  <si>
    <t>SOH/ HEALTH/ BHA/ AMHD/ OAHU COMMUNITY MENTAL HEALTH CTR BR</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</si>
  <si>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</si>
  <si>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</si>
  <si>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</si>
  <si>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</si>
  <si>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</si>
  <si>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</si>
  <si>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ACCOUNTING &amp; GENERAL SERVICES/ IRM &amp;CLIENT SVCS-CLINT SVCS BR/ICSD</t>
  </si>
  <si>
    <t>SOH/ AGRICULTURE/ LG ANIMAL QUARN UT/ LDC/QUAR</t>
  </si>
  <si>
    <t>SOH/ BUDGET &amp; FINANCE/ OFFICE OF THE DIRECTOR/ B&amp;F-DIR</t>
  </si>
  <si>
    <t>SOH/ DEFENSE/ DIRECTOR OF OPERATIONS/ HIANG/DO</t>
  </si>
  <si>
    <t>SOH/ EDUCATION/ MULTIMEDIA SVCS BR</t>
  </si>
  <si>
    <t>SOH/ HEALTH/ BHA/ AMHD/ HAWAII CTY COMMUNITY MENTAL HEALTH CTR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</si>
  <si>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</si>
  <si>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</si>
  <si>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</si>
  <si>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</si>
  <si>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</si>
  <si>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</si>
  <si>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</si>
  <si>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ACCOUNTING &amp; GENERAL SERVICES/ IRM &amp;CLNT SVCS-INFO RES MGT BR/ ICSD</t>
  </si>
  <si>
    <t>SOH/ AGRICULTURE/ LIVESTOCK DISEASE CONTROL BR/ LDC</t>
  </si>
  <si>
    <t>SOH/ BUDGET &amp; FINANCE/ OFFICE OF THE PUBLIC DEFENDER</t>
  </si>
  <si>
    <t>SOH/ DEFENSE/ DIRECTOR OF PERSONNEL MGMT/ADMIN/ HIANG/DP</t>
  </si>
  <si>
    <t>SOH/ EDUCATION/ TECHNICAL ASST CTR</t>
  </si>
  <si>
    <t>SOH/ HEALTH/ BHA/ AMHD/ MAUI COMMUNITY MENTAL HEALTH CTR BR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</si>
  <si>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</si>
  <si>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</si>
  <si>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</si>
  <si>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</si>
  <si>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</si>
  <si>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</si>
  <si>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ACCOUNTING &amp; GENERAL SERVICES/ IRM PROGRAM DEVELOPMNT SECTION/ ICSD</t>
  </si>
  <si>
    <t>SOH/ AGRICULTURE/ MARKET DEVELOPMENT BR/ MD</t>
  </si>
  <si>
    <t>SOH/ BUDGET &amp; FINANCE/ OFFICE OF THE PUBLIC DEFENDER/ PD</t>
  </si>
  <si>
    <t>SOH/ DEFENSE/ EEO SECTION/ HISPMO-E</t>
  </si>
  <si>
    <t>SOH/ EDUCATION/ AUDIO VISUAL SVCS</t>
  </si>
  <si>
    <t>SOH/ HEALTH/ BHA/ AMHD/ KAUAI COMMUNITY MENTAL HEALTH CTR BR</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</si>
  <si>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</si>
  <si>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</si>
  <si>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</si>
  <si>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</si>
  <si>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</si>
  <si>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ACCOUNTING &amp; GENERAL SERVICES/ KAMEHAMEHA DAY CELEBRATION COMM/ KAM</t>
  </si>
  <si>
    <t>SOH/ AGRICULTURE/ MARKET NEWS SERVICES BR/ MNS</t>
  </si>
  <si>
    <t>SOH/ BUDGET &amp; FINANCE/ OFFICE SERVICES</t>
  </si>
  <si>
    <t>SOH/ DEFENSE/ ENGINEER SECTION</t>
  </si>
  <si>
    <t>SOH/ EDUCATION/ EDUCATIONAL TELEVISION</t>
  </si>
  <si>
    <t>SOH/ HEALTH/ BHA/ AMHD/ COURTS &amp; CORRECTIONS BR</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</si>
  <si>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</si>
  <si>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</si>
  <si>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</si>
  <si>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</si>
  <si>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</si>
  <si>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ACCOUNTING &amp; GENERAL SERVICES/ KAUAI DISTRICT OFFICE/ KAU-0</t>
  </si>
  <si>
    <t>SOH/ AGRICULTURE/ MAUI DISTRICT UT/ AGRPIPPCBCM</t>
  </si>
  <si>
    <t>SOH/ BUDGET &amp; FINANCE/ PERSONNEL STAFF</t>
  </si>
  <si>
    <t>SOH/ DEFENSE/ ENGINEERING OFFICER/ HIANG/DE</t>
  </si>
  <si>
    <t>SOH/ EDUCATION/ SCHOOL LIB SVCS SEC</t>
  </si>
  <si>
    <t>SOH/ HEALTH/  BHA/ AMHD/ HAWAII STATE HOSPITAL BR</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</si>
  <si>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</si>
  <si>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</si>
  <si>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</si>
  <si>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</si>
  <si>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</si>
  <si>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</si>
  <si>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ACCOUNTING &amp; GENERAL SERVICES/ KOHALA SEC/ HAW-5</t>
  </si>
  <si>
    <t>SOH/ AGRICULTURE/ MAUI DISTRICT UT/ AGRPIPPCCMM</t>
  </si>
  <si>
    <t>SOH/ BUDGET &amp; FINANCE/ PROG BUDGET ANALYSIS &amp; EVAL BR I</t>
  </si>
  <si>
    <t>SOH/ DEFENSE/ ENGR &amp; FAC MAINT OFFICE/ HIENG</t>
  </si>
  <si>
    <t>SOH/ EDUCATION/ HAW STATE PUB LIB SYS</t>
  </si>
  <si>
    <t>SOH/ HEALTH/ BHA/ ALCOHOL &amp; DRUG ABUSE DIV (ADAD)</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</si>
  <si>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</si>
  <si>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</si>
  <si>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</si>
  <si>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</si>
  <si>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</si>
  <si>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</si>
  <si>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ACCOUNTING &amp; GENERAL SERVICES/ KONA SEC/ HAW-6</t>
  </si>
  <si>
    <t>SOH/ AGRICULTURE/ MAUI DISTRICT/ ADMM</t>
  </si>
  <si>
    <t>SOH/ BUDGET &amp; FINANCE/ PROG BUDGET ANALYSIS &amp; EVAL BR II</t>
  </si>
  <si>
    <t>SOH/ DEFENSE/ EXECUTIVE OFFICER/ HIIB-XO</t>
  </si>
  <si>
    <t>SOH/ EDUCATION/ OFF OF STATE LIBRARIAN</t>
  </si>
  <si>
    <t>SOH/ HEALTH/ BHA/ ADAD/ PREVENTION BR</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</si>
  <si>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</si>
  <si>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</si>
  <si>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</si>
  <si>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</si>
  <si>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</si>
  <si>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</si>
  <si>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ACCOUNTING &amp; GENERAL SERVICES/ LAND SURVEY DIVISION/ LSD</t>
  </si>
  <si>
    <t>SOH/ AGRICULTURE/ MAUI DISTRICT/ AGRPIPQMA</t>
  </si>
  <si>
    <t>SOH/ BUDGET &amp; FINANCE/ PROG BUDGET ANALYSIS &amp; EVAL BR III</t>
  </si>
  <si>
    <t>SOH/ DEFENSE/ EXECUTIVE OFFICER/ HITC-XO</t>
  </si>
  <si>
    <t>SOH/ EDUCATION/ ADMIN SVCS STAFF</t>
  </si>
  <si>
    <t>SOH/ HEALTH/ BHA/ ADAD/ TREATMENT &amp; RECOVERY BR</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</si>
  <si>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</si>
  <si>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</si>
  <si>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</si>
  <si>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</si>
  <si>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</si>
  <si>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</si>
  <si>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ACCOUNTING &amp; GENERAL SERVICES/ LEASING BRANCH/ DPW-20</t>
  </si>
  <si>
    <t>SOH/ AGRICULTURE/ MAUI DISTRICT/ COMM</t>
  </si>
  <si>
    <t>SOH/ BUDGET &amp; FINANCE/ PROG BUDGET ANALYSIS &amp; EVAL BR IV</t>
  </si>
  <si>
    <t>SOH/ DEFENSE/ EXECUTIVE SUPPORT STAFF OFFICER/ HIANG/CCE</t>
  </si>
  <si>
    <t>SOH/ EDUCATION/ PERSONNEL SVCS STAFF</t>
  </si>
  <si>
    <t>SOH/ HEALTH/ BHA/ CHILD &amp; ADOLESCENT MENTAL HLTH DIV (CAMHD)</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</si>
  <si>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</si>
  <si>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</si>
  <si>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</si>
  <si>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</si>
  <si>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</si>
  <si>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</si>
  <si>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ACCOUNTING &amp; GENERAL SERVICES/ LEEWARD OAHU SEC/ CSD-8</t>
  </si>
  <si>
    <t>SOH/ AGRICULTURE/ MAUI DISTRICT/ HASSM</t>
  </si>
  <si>
    <t>SOH/ BUDGET &amp; FINANCE/ PUBLIC SAFETY SECTION</t>
  </si>
  <si>
    <t>SOH/ DEFENSE/ FIRE SUPPORT OFFICER/ HIIB-FS</t>
  </si>
  <si>
    <t>SOH/ EDUCATION/ PROG DEV SVC</t>
  </si>
  <si>
    <r>
      <t>SOH/ HEALTH/ BHA/ CAMHD/ CENTRAL OAHU FAMILY GUIDANCE CTR BR</t>
    </r>
    <r>
      <rPr>
        <i/>
        <sz val="9"/>
        <color rgb="FFFF0000"/>
        <rFont val="Calibri"/>
        <family val="2"/>
        <scheme val="minor"/>
      </rPr>
      <t/>
    </r>
  </si>
  <si>
    <t>SOH/ HUMAN SERVICES/ COMPUTER &amp; TELECOM STAFF</t>
  </si>
  <si>
    <t>SOH/ PUBLIC SAFETY/ COUNSELING UNIT/ OCCC</t>
  </si>
  <si>
    <t>SOH/ TRANSPORTATION/ SPECIAL MAINTENANCE SECTION/ AIR-EM</t>
  </si>
  <si>
    <t>SOH/ UNIVERSITY OF HAWAII/ ADMINISTRATIVE SERVICES/ UH/LCC/ADMIN</t>
  </si>
  <si>
    <t>SOH/ ACCOUNTING &amp; GENERAL SERVICES/ MAIL SECTION/ CSD-15</t>
  </si>
  <si>
    <t>SOH/ AGRICULTURE/ MAUI DISTRICT/ LDC/MAUI</t>
  </si>
  <si>
    <t>SOH/ BUDGET &amp; FINANCE/ RECEPTION SERVICES</t>
  </si>
  <si>
    <t>SOH/ DEFENSE/ GEN LABOR UNIT</t>
  </si>
  <si>
    <t>SOH/ EDUCATION/ ADULT &amp; YNG ADLT PROG</t>
  </si>
  <si>
    <r>
      <t>SOH/ HEALTH/ BHA/ CAMHD/ HONOLULU FAMILY GUIDANCE CTR BR</t>
    </r>
    <r>
      <rPr>
        <i/>
        <sz val="9"/>
        <color rgb="FFFF0000"/>
        <rFont val="Calibri"/>
        <family val="2"/>
        <scheme val="minor"/>
      </rPr>
      <t/>
    </r>
  </si>
  <si>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</si>
  <si>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</si>
  <si>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</si>
  <si>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</si>
  <si>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</si>
  <si>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ACCOUNTING &amp; GENERAL SERVICES/ MANAGEMENT SERVICE STAFF/ DPW-4</t>
  </si>
  <si>
    <t>SOH/ AGRICULTURE/ MAUI DISTRICT/ MI/MAUI</t>
  </si>
  <si>
    <t>SOH/ BUDGET &amp; FINANCE/ RESEARCH</t>
  </si>
  <si>
    <t>SOH/ DEFENSE/ GROUND COMMUNICATIONS MAINTENANCE/ 201 CCGP/CG</t>
  </si>
  <si>
    <t>SOH/ EDUCATION/ CHILDRENS PROG</t>
  </si>
  <si>
    <r>
      <t>SOH/ HEALTH/ BHA/ CAMHD/ LEEWARD OAHU FAMILY GUIDANCE CTR BR</t>
    </r>
    <r>
      <rPr>
        <i/>
        <sz val="9"/>
        <color rgb="FFFF0000"/>
        <rFont val="Calibri"/>
        <family val="2"/>
        <scheme val="minor"/>
      </rPr>
      <t/>
    </r>
  </si>
  <si>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</si>
  <si>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</si>
  <si>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</si>
  <si>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</si>
  <si>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</si>
  <si>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</si>
  <si>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ACCOUNTING &amp; GENERAL SERVICES/ MAUI DISTRICT OFFICE/ MAUI-0</t>
  </si>
  <si>
    <t>SOH/ AGRICULTURE/ MAUI DISTRICT/ MSM</t>
  </si>
  <si>
    <t>SOH/ BUDGET &amp; FINANCE/ RESEARCH SECTION</t>
  </si>
  <si>
    <t>SOH/ DEFENSE/ GROUND COMMUNICATIONS OPERATIONS/ 201 CCGP/DO</t>
  </si>
  <si>
    <t>SOH/ EDUCATION/ RESEARCH &amp; EVAL SVC</t>
  </si>
  <si>
    <r>
      <t>SOH/ HEALTH/ BHA/ CAMHD/ WINDWARD OAHU FAMILY GUIDNCE CTR</t>
    </r>
    <r>
      <rPr>
        <i/>
        <sz val="9"/>
        <color rgb="FFFF0000"/>
        <rFont val="Calibri"/>
        <family val="2"/>
        <scheme val="minor"/>
      </rPr>
      <t/>
    </r>
  </si>
  <si>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</si>
  <si>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</si>
  <si>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</si>
  <si>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</si>
  <si>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</si>
  <si>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</si>
  <si>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</si>
  <si>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ACCOUNTING &amp; GENERAL SERVICES/ MICROGRAPHICS SEC/ ARCH-2</t>
  </si>
  <si>
    <t>SOH/ AGRICULTURE/ MAUI ED &amp; CERT UT/ AGRPIPESTREMA</t>
  </si>
  <si>
    <t>SOH/ BUDGET &amp; FINANCE/ RETIREMENT CLAIMS &amp; BENEFITS SEC 1</t>
  </si>
  <si>
    <t>SOH/ DEFENSE/ HAWAII COUNTY</t>
  </si>
  <si>
    <t>SOH/ EDUCATION/ PLANNING &amp; EVAL UNIT</t>
  </si>
  <si>
    <r>
      <t>SOH/ HEALTH/ BHA/ CAMHD/ HAWAII FAMILY GUIDANCE CENTER HAWAII</t>
    </r>
    <r>
      <rPr>
        <i/>
        <sz val="9"/>
        <color rgb="FFFF0000"/>
        <rFont val="Calibri"/>
        <family val="2"/>
        <scheme val="minor"/>
      </rPr>
      <t/>
    </r>
  </si>
  <si>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</si>
  <si>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</si>
  <si>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</si>
  <si>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</si>
  <si>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</si>
  <si>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ACCOUNTING &amp; GENERAL SERVICES/ MOLOKAI SECTION/ MOLO-0</t>
  </si>
  <si>
    <t>SOH/ AGRICULTURE/ MAUI ENF UT/ AGRPIPESTENFM</t>
  </si>
  <si>
    <t>SOH/ BUDGET &amp; FINANCE/ RETIREMENT CLAIMS &amp; BENEFITS SEC 2</t>
  </si>
  <si>
    <t>SOH/ DEFENSE/ HAWAII SECTION</t>
  </si>
  <si>
    <t>SOH/ EDUCATION/ INFORMATION SYS UNIT</t>
  </si>
  <si>
    <r>
      <t>SOH/ HEALTH/ BHA/ CAMHD/ MAUI FAMILY GUIDANCE CENTER</t>
    </r>
    <r>
      <rPr>
        <i/>
        <sz val="9"/>
        <color rgb="FFFF0000"/>
        <rFont val="Calibri"/>
        <family val="2"/>
        <scheme val="minor"/>
      </rPr>
      <t/>
    </r>
  </si>
  <si>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</si>
  <si>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</si>
  <si>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</si>
  <si>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</si>
  <si>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</si>
  <si>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</si>
  <si>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</si>
  <si>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ACCOUNTING &amp; GENERAL SERVICES/ MOTOR POOL BR/ AUTO-1</t>
  </si>
  <si>
    <t>SOH/ AGRICULTURE/ MEASUREMENT STANDARDS BR/ MSB</t>
  </si>
  <si>
    <t>SOH/ BUDGET &amp; FINANCE/ RETIREMENT PROGRAM SERVICES</t>
  </si>
  <si>
    <t>SOH/ DEFENSE/ HEADQUARTERS DETACHMENT, STARC/ HQDET</t>
  </si>
  <si>
    <t>SOH/ EDUCATION/ MEDIA SVC STAFF</t>
  </si>
  <si>
    <r>
      <t>SOH/ HEALTH/ BHA/ CAMHD/ KAUAI FAMILY GUIDANCE CENTER</t>
    </r>
    <r>
      <rPr>
        <i/>
        <sz val="9"/>
        <color rgb="FFFF0000"/>
        <rFont val="Calibri"/>
        <family val="2"/>
        <scheme val="minor"/>
      </rPr>
      <t/>
    </r>
  </si>
  <si>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</si>
  <si>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</si>
  <si>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</si>
  <si>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</si>
  <si>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</si>
  <si>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</si>
  <si>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ACCOUNTING &amp; GENERAL SERVICES/ NETWORK MANAGEMENT SECTION/ ICSD</t>
  </si>
  <si>
    <t>SOH/ AGRICULTURE/ MEAT INSPECTION BR/ MI</t>
  </si>
  <si>
    <t>SOH/ BUDGET &amp; FINANCE/ SOCIAL PROBLEMS SECTION</t>
  </si>
  <si>
    <t>SOH/ DEFENSE/ HEADQUARTERS DETACHMENT/ HITC-HD</t>
  </si>
  <si>
    <t>SOH/ EDUCATION/ LIB PROMOTIONAL SVCS</t>
  </si>
  <si>
    <t>SOH/ HEALTH/ BHA/ CAMHD/ FAMILY COURT LIAISON BR</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</si>
  <si>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</si>
  <si>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</si>
  <si>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</si>
  <si>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</si>
  <si>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</si>
  <si>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</si>
  <si>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</si>
  <si>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ACCOUNTING &amp; GENERAL SERVICES/ NETWORK PLNG &amp; PROG SVCS SEC/ ICSD</t>
  </si>
  <si>
    <t>SOH/ AGRICULTURE/ MICROBIOLOGY SEC/ VL/MICRO</t>
  </si>
  <si>
    <t>SOH/ BUDGET &amp; FINANCE/ SOH/ BUDGET &amp; FINANCE/ B&amp;F</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</si>
  <si>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</si>
  <si>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</si>
  <si>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</si>
  <si>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</si>
  <si>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</si>
  <si>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</si>
  <si>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</si>
  <si>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</si>
  <si>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ACCOUNTING &amp; GENERAL SERVICES/ OFFICE AUTOMATION SECTION/ ICSD</t>
  </si>
  <si>
    <t>SOH/ AGRICULTURE/ MILK CONTROL SEC/ MILK</t>
  </si>
  <si>
    <t>SOH/ BUDGET &amp; FINANCE/ STAFF SUPPORT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</si>
  <si>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</si>
  <si>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</si>
  <si>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</si>
  <si>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</si>
  <si>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</si>
  <si>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</si>
  <si>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</si>
  <si>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</si>
  <si>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</si>
  <si>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ACCOUNTING &amp; GENERAL SERVICES/ OFFICE OF ELECTIONS</t>
  </si>
  <si>
    <t>SOH/ AGRICULTURE/ MOLOKAI ED &amp; CERT UT/ AGRPIPESTREMO</t>
  </si>
  <si>
    <t>SOH/ BUDGET &amp; FINANCE/ TECHNICAL STAFF</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</si>
  <si>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</si>
  <si>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</si>
  <si>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</si>
  <si>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</si>
  <si>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</si>
  <si>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</si>
  <si>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</si>
  <si>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</si>
  <si>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ACCOUNTING &amp; GENERAL SERVICES/ OFFICE OF INFO MGMT &amp; TECHNOLOGY/ OIMT</t>
  </si>
  <si>
    <t>SOH/ AGRICULTURE/ MOLOKAI IRRIG SYS BR/ ARMDMOL</t>
  </si>
  <si>
    <t>SOH/ BUDGET &amp; FINANCE/ TRANSPORTATION SECTION</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</si>
  <si>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</si>
  <si>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</si>
  <si>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</si>
  <si>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</si>
  <si>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</si>
  <si>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</si>
  <si>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</si>
  <si>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</si>
  <si>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ACCOUNTING &amp; GENERAL SERVICES/ OFFICE OF THE COMPTROLLER/ COMP</t>
  </si>
  <si>
    <t>SOH/ AGRICULTURE/ OAHU AIRPORT/ AGRPIPQM</t>
  </si>
  <si>
    <t>SOH/ BUDGET &amp; FINANCE/ TREASURY MANAGEMENT BRANCH</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</si>
  <si>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</si>
  <si>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</si>
  <si>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</si>
  <si>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</si>
  <si>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</si>
  <si>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</si>
  <si>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</si>
  <si>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ACCOUNTING &amp; GENERAL SERVICES/ P P O &amp; MAINT SERV BR/ CSD-1</t>
  </si>
  <si>
    <t>SOH/ AGRICULTURE/ OAHU DISTRICT UT/ AGRPIPPCCMO</t>
  </si>
  <si>
    <t>SOH/ BUDGET &amp; FINANCE/ TRIAL DIVISION I</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</si>
  <si>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</si>
  <si>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</si>
  <si>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</si>
  <si>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</si>
  <si>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</si>
  <si>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</si>
  <si>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</si>
  <si>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ACCOUNTING &amp; GENERAL SERVICES/ PARKING CONTROL BR/ AUTO-2</t>
  </si>
  <si>
    <t>SOH/ AGRICULTURE/ OAHU DISTRICT/ AGLNO</t>
  </si>
  <si>
    <t>SOH/ BUDGET &amp; FINANCE/ TRIAL DIVISION II</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</si>
  <si>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</si>
  <si>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</si>
  <si>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</si>
  <si>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</si>
  <si>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</si>
  <si>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</si>
  <si>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</si>
  <si>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</si>
  <si>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ACCOUNTING &amp; GENERAL SERVICES/ PARKING CONTROL SECTION/ STAD-9</t>
  </si>
  <si>
    <t>SOH/ AGRICULTURE/ OAHU DISTRICT/ COMO</t>
  </si>
  <si>
    <t>SOH/ BUDGET &amp; FINANCE/ UNCLAIMED PROPERTY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</si>
  <si>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</si>
  <si>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</si>
  <si>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</si>
  <si>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</si>
  <si>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</si>
  <si>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</si>
  <si>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</si>
  <si>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</si>
  <si>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ACCOUNTING &amp; GENERAL SERVICES/ PERSONNEL OFFICE/ PERS</t>
  </si>
  <si>
    <t>SOH/ AGRICULTURE/ OAHU DISTRICT/ HASSO</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</si>
  <si>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</si>
  <si>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</si>
  <si>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</si>
  <si>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</si>
  <si>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</si>
  <si>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</si>
  <si>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</si>
  <si>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</si>
  <si>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ACCOUNTING &amp; GENERAL SERVICES/ PERSONNEL/ STAD-11</t>
  </si>
  <si>
    <t>SOH/ AGRICULTURE/ OAHU DISTRICT/ MI/OAHU</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</si>
  <si>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</si>
  <si>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</si>
  <si>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</si>
  <si>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</si>
  <si>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</si>
  <si>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</si>
  <si>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ACCOUNTING &amp; GENERAL SERVICES/ PLANNING &amp; PROJECT MGMT OFFICE/ICSD</t>
  </si>
  <si>
    <t>SOH/ AGRICULTURE/ OAHU ED &amp; CERT UT/ AGRPIPESTREO</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</si>
  <si>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</si>
  <si>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</si>
  <si>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</si>
  <si>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</si>
  <si>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</si>
  <si>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</si>
  <si>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</si>
  <si>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ACCOUNTING &amp; GENERAL SERVICES/ PLANNING BRANCH/ DPW-5</t>
  </si>
  <si>
    <t>SOH/ AGRICULTURE/ OAHU ENF UT/ AGRPIPESTENFO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</si>
  <si>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</si>
  <si>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</si>
  <si>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</si>
  <si>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</si>
  <si>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</si>
  <si>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</si>
  <si>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</si>
  <si>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ACCOUNTING &amp; GENERAL SERVICES/ PRE AUDIT BR/ ACCT-2</t>
  </si>
  <si>
    <t>SOH/ AGRICULTURE/ OAHU MARITIME/ AGRPIPQOM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</si>
  <si>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</si>
  <si>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</si>
  <si>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</si>
  <si>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</si>
  <si>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</si>
  <si>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</si>
  <si>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</si>
  <si>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</si>
  <si>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ACCOUNTING &amp; GENERAL SERVICES/ PRODUCTION MANAGEMENT SECTION/ICSD</t>
  </si>
  <si>
    <t>SOH/ AGRICULTURE/ OFFICE OF THE CHAIRPERSON/ CHR</t>
  </si>
  <si>
    <t>SOH/ DEFENSE/ MAUI SECTION</t>
  </si>
  <si>
    <t>SOH/ EDUCATION/ CENT SELEC SEC</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</si>
  <si>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</si>
  <si>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</si>
  <si>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</si>
  <si>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</si>
  <si>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</si>
  <si>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</si>
  <si>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ACCOUNTING &amp; GENERAL SERVICES/ PRODUCTION SERVICES BR/ICSD</t>
  </si>
  <si>
    <t>SOH/ AGRICULTURE/ PERSONNEL MGMT STAFF/ PERMGMT</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</si>
  <si>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</si>
  <si>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</si>
  <si>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</si>
  <si>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</si>
  <si>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</si>
  <si>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</si>
  <si>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</si>
  <si>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ACCOUNTING &amp; GENERAL SERVICES/ PROFESSIONAL STAFF SUPPORT UT/ICSD</t>
  </si>
  <si>
    <t>SOH/ AGRICULTURE/ PESTICIDES ADV COMM/ AGRPIPESTADV</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</si>
  <si>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</si>
  <si>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</si>
  <si>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</si>
  <si>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</si>
  <si>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</si>
  <si>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</si>
  <si>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ACCOUNTING &amp; GENERAL SERVICES/ PROGRAM SUPPORT OFFICE/ICSD</t>
  </si>
  <si>
    <t>SOH/ AGRICULTURE/ PESTICIDES BR/ AGRPIPEST</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</si>
  <si>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</si>
  <si>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</si>
  <si>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</si>
  <si>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</si>
  <si>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</si>
  <si>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</si>
  <si>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ACCOUNTING &amp; GENERAL SERVICES/ PROJECT CONTROL STAFF/ DPW-3</t>
  </si>
  <si>
    <t>SOH/ AGRICULTURE/ PLANNING &amp; DEVELOPMENT OFFICE/ PDO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</si>
  <si>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</si>
  <si>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</si>
  <si>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</si>
  <si>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</si>
  <si>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</si>
  <si>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</si>
  <si>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</si>
  <si>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ACCOUNTING &amp; GENERAL SERVICES/ PROJECT MANAGEMENT BRANCH/ DPW-8</t>
  </si>
  <si>
    <t>SOH/ AGRICULTURE/ PLANNING STAFF</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</si>
  <si>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</si>
  <si>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</si>
  <si>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</si>
  <si>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</si>
  <si>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</si>
  <si>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</si>
  <si>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</si>
  <si>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ACCOUNTING &amp; GENERAL SERVICES/ PUB BLDG MGMT SERV BR/ CSD-9</t>
  </si>
  <si>
    <t>SOH/ AGRICULTURE/ PLANT INDUSTRY DIV/ AGRPI</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</si>
  <si>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</si>
  <si>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</si>
  <si>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</si>
  <si>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</si>
  <si>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</si>
  <si>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</si>
  <si>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ACCOUNTING &amp; GENERAL SERVICES/ PUBLIC WORKS BR/ HAW-1</t>
  </si>
  <si>
    <t>SOH/ AGRICULTURE/ PLANT PEST CONTROL BR/ AGRPIPPC</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</si>
  <si>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</si>
  <si>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</si>
  <si>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</si>
  <si>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</si>
  <si>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</si>
  <si>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</si>
  <si>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ACCOUNTING &amp; GENERAL SERVICES/ PUBLIC WORKS BR/ KAU-1</t>
  </si>
  <si>
    <t>SOH/ AGRICULTURE/ PLANT QUARANTINE BR/ AGRPIPQ</t>
  </si>
  <si>
    <t>SOH/ DEFENSE/ OPERATIONS/ 154 CGP/DO</t>
  </si>
  <si>
    <t>SOH/ EDUCATION/ CEN REF &amp; INFO UNIT</t>
  </si>
  <si>
    <t>SOH/ HUMAN SERVICES/ APPLICATION &amp; SUBSIDY PROGRAMS SEC</t>
  </si>
  <si>
    <t>SOH/ TRANSPORTATION/ AIRPORT ADMINISTRATIVE SERVICES/ AIR-OAM</t>
  </si>
  <si>
    <t>SOH/ ACCOUNTING &amp; GENERAL SERVICES/ PUBLIC WORKS BR/ MAUI-1</t>
  </si>
  <si>
    <t>SOH/ AGRICULTURE/ PLANTS &amp; ANIMALS ADV COMM/ AGRPIPQADV</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</si>
  <si>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</si>
  <si>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</si>
  <si>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</si>
  <si>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</si>
  <si>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</si>
  <si>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</si>
  <si>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</si>
  <si>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ACCOUNTING &amp; GENERAL SERVICES/ PUBLIC WORKS DIVISION/ DPW-0</t>
  </si>
  <si>
    <t>SOH/ AGRICULTURE/ PRE-AUDIT SEC</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</si>
  <si>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</si>
  <si>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</si>
  <si>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</si>
  <si>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</si>
  <si>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</si>
  <si>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</si>
  <si>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</si>
  <si>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ACCOUNTING &amp; GENERAL SERVICES/ REC RET &amp; DISP SEC/ ARCH-3</t>
  </si>
  <si>
    <t>SOH/ AGRICULTURE/ PRINTSHOP SEC/ PRNTSHOP</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</si>
  <si>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</si>
  <si>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</si>
  <si>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</si>
  <si>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</si>
  <si>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</si>
  <si>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</si>
  <si>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ACCOUNTING &amp; GENERAL SERVICES/ RECORDS MGMT BR/ ARCH-1</t>
  </si>
  <si>
    <t>SOH/ AGRICULTURE/ PROCESS FOODS UNIT/ PFO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</si>
  <si>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</si>
  <si>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</si>
  <si>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</si>
  <si>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</si>
  <si>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</si>
  <si>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</si>
  <si>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</si>
  <si>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ACCOUNTING &amp; GENERAL SERVICES/ RISK MANAGEMENT STAFF/ ASO-1</t>
  </si>
  <si>
    <t>SOH/ AGRICULTURE/ PROCESSED FOODS UNIT/ PFH</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</si>
  <si>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</si>
  <si>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</si>
  <si>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</si>
  <si>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</si>
  <si>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</si>
  <si>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</si>
  <si>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ACCOUNTING &amp; GENERAL SERVICES/ SCHEDULING AND CONTROL UNIT(S)/ICSD</t>
  </si>
  <si>
    <t>SOH/ AGRICULTURE/ PROCESSED FOODS UNIT/ PFK</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</si>
  <si>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</si>
  <si>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</si>
  <si>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</si>
  <si>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</si>
  <si>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</si>
  <si>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</si>
  <si>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ACCOUNTING &amp; GENERAL SERVICES/ SCOREBOARD OPNS SECTION/ STAD-10</t>
  </si>
  <si>
    <t>SOH/ AGRICULTURE/ PROCESSED FOODS UNIT/ PFM</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</si>
  <si>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</si>
  <si>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</si>
  <si>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</si>
  <si>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</si>
  <si>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</si>
  <si>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</si>
  <si>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</si>
  <si>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ACCOUNTING &amp; GENERAL SERVICES/ SECTION A/ DPW-9</t>
  </si>
  <si>
    <t>SOH/ AGRICULTURE/ PROPERTY MGMT STAFF/ PROPMGMT</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</si>
  <si>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</si>
  <si>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</si>
  <si>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</si>
  <si>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</si>
  <si>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</si>
  <si>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</si>
  <si>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</si>
  <si>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ACCOUNTING &amp; GENERAL SERVICES/ SECTION B/ DPW-10</t>
  </si>
  <si>
    <t>SOH/ AGRICULTURE/ QUALITY ASSURANCE DIV/ QAD</t>
  </si>
  <si>
    <t>SOH/ DEFENSE/ PURCHASING &amp; CONTRACTING DIVISION/ HIPFP</t>
  </si>
  <si>
    <t>SOH/ EDUCATION/ HAW &amp; PACIFIC SEC</t>
  </si>
  <si>
    <t>SOH/ HUMAN SERVICES/ MANAGEMENT UNIT 4</t>
  </si>
  <si>
    <t>SOH/ LAND &amp; NATURAL RESOURCES/ AGR RESOURCE</t>
  </si>
  <si>
    <t>SOH/ PUBLIC SAFETY/ SECURITY UNIT/ WCCC</t>
  </si>
  <si>
    <t>SOH/ ACCOUNTING &amp; GENERAL SERVICES/ SECURITY MGMT BR/ STAD-7</t>
  </si>
  <si>
    <t>SOH/ AGRICULTURE/ QUAR &amp; TAXONOMY UT/ AGRPIPPCBCQT</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</si>
  <si>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</si>
  <si>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</si>
  <si>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</si>
  <si>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</si>
  <si>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</si>
  <si>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</si>
  <si>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</si>
  <si>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ACCOUNTING &amp; GENERAL SERVICES/ SPEC PROJ &amp;NEW TECH ASSESS OFC/ICSD</t>
  </si>
  <si>
    <t>SOH/ AGRICULTURE/ RABIES QUARN UNIT/ AQS/RABIES</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</si>
  <si>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</si>
  <si>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</si>
  <si>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</si>
  <si>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</si>
  <si>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</si>
  <si>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</si>
  <si>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</si>
  <si>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ACCOUNTING &amp; GENERAL SERVICES/ SPEC SUP SERV OFF/ CSD-2</t>
  </si>
  <si>
    <t>SOH/ AGRICULTURE/ REGIS &amp; ED SEC/ AGRPIPESTRE</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</si>
  <si>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</si>
  <si>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</si>
  <si>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</si>
  <si>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</si>
  <si>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</si>
  <si>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</si>
  <si>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</si>
  <si>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ACCOUNTING &amp; GENERAL SERVICES/ SPECIAL COLLECT SEC/ ARCH-5</t>
  </si>
  <si>
    <t>SOH/ AGRICULTURE/ REGIS &amp; TECH REVIEW UT/ AGRPIPESTRERT</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</si>
  <si>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</si>
  <si>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</si>
  <si>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</si>
  <si>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</si>
  <si>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</si>
  <si>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</si>
  <si>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</si>
  <si>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ACCOUNTING &amp; GENERAL SERVICES/ SPECIAL TECHNOLOGIES SUPPRT UT/ICSD</t>
  </si>
  <si>
    <t>SOH/ AGRICULTURE/ SOH/ AGRICULTURE/ DOA</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</si>
  <si>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</si>
  <si>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</si>
  <si>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</si>
  <si>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</si>
  <si>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</si>
  <si>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</si>
  <si>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</si>
  <si>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ACCOUNTING &amp; GENERAL SERVICES/ STADIUM AUTHORITY/ STAD-0</t>
  </si>
  <si>
    <t>SOH/ AGRICULTURE/ STATISTICAL RESEARCH</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</si>
  <si>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</si>
  <si>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</si>
  <si>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</si>
  <si>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</si>
  <si>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</si>
  <si>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</si>
  <si>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ACCOUNTING &amp; GENERAL SERVICES/ STAFF SERVICES/ DPW-1</t>
  </si>
  <si>
    <t>SOH/ AGRICULTURE/ STDS &amp; TECHN SVC SEC/ STS</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</si>
  <si>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</si>
  <si>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</si>
  <si>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</si>
  <si>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</si>
  <si>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</si>
  <si>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ACCOUNTING &amp; GENERAL SERVICES/ STATE BUILDING CODE COUNCIL</t>
  </si>
  <si>
    <t>SOH/ AGRICULTURE/ STDS &amp; TR PRAC ENF SEC/ STPE</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</si>
  <si>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</si>
  <si>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</si>
  <si>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</si>
  <si>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</si>
  <si>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</si>
  <si>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</si>
  <si>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ACCOUNTING &amp; GENERAL SERVICES/ STATE PROCUREMENT OFFICE</t>
  </si>
  <si>
    <t>SOH/ AGRICULTURE/ VETERINARY LAB BR/ VL</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</si>
  <si>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</si>
  <si>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</si>
  <si>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</si>
  <si>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</si>
  <si>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</si>
  <si>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</si>
  <si>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</si>
  <si>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ACCOUNTING &amp; GENERAL SERVICES/ STATE PROCUREMENT OFFICE/ SPO|</t>
  </si>
  <si>
    <t>SOH/ AGRICULTURE/ WAIMANALO IRRIG SYS BR/ ARMDWLO</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</si>
  <si>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</si>
  <si>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</si>
  <si>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</si>
  <si>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</si>
  <si>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</si>
  <si>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</si>
  <si>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</si>
  <si>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ACCOUNTING &amp; GENERAL SERVICES/ STATE PROCUREMENT OFFICE/ SPO-1</t>
  </si>
  <si>
    <t>SOH/ AGRICULTURE/ WAIMEA IRRIG SYSTEM BR/ ARMDWM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</si>
  <si>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</si>
  <si>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</si>
  <si>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</si>
  <si>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</si>
  <si>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</si>
  <si>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</si>
  <si>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ACCOUNTING &amp; GENERAL SERVICES/ STATE PROCUREMENT OFFICE/ SPO-1A</t>
  </si>
  <si>
    <t>SOH/ AGRICULTURE/ WEST HAWAII DISTRICT</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</si>
  <si>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</si>
  <si>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</si>
  <si>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</si>
  <si>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</si>
  <si>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</si>
  <si>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</si>
  <si>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</si>
  <si>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ACCOUNTING &amp; GENERAL SERVICES/ STATE PROCUREMENT OFFICE/ SPO-1B</t>
  </si>
  <si>
    <t>SOH/ AGRICULTURE/ WEST HAWAII DISTRICT/ MSW</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</si>
  <si>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</si>
  <si>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</si>
  <si>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</si>
  <si>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</si>
  <si>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</si>
  <si>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</si>
  <si>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</si>
  <si>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ACCOUNTING &amp; GENERAL SERVICES/ STATE PROCUREMENT OFFICE/ SPO-2</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</si>
  <si>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</si>
  <si>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</si>
  <si>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</si>
  <si>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</si>
  <si>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</si>
  <si>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</si>
  <si>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</si>
  <si>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ACCOUNTING &amp; GENERAL SERVICES/ STATE PROCUREMENT OFFICE/ SPO-3</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</si>
  <si>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</si>
  <si>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</si>
  <si>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</si>
  <si>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</si>
  <si>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</si>
  <si>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</si>
  <si>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ACCOUNTING &amp; GENERAL SERVICES/ STATE PROCUREMENT OFFICE/ SPO-4</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</si>
  <si>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</si>
  <si>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</si>
  <si>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</si>
  <si>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</si>
  <si>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</si>
  <si>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</si>
  <si>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</si>
  <si>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ACCOUNTING &amp; GENERAL SERVICES/ STATE PROCUREMENT OFFICE/ SPO-5</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</si>
  <si>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</si>
  <si>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</si>
  <si>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</si>
  <si>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</si>
  <si>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</si>
  <si>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</si>
  <si>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ACCOUNTING &amp; GENERAL SERVICES/ STATE PROCUREMENT OFFICE/ SPO-6A</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</si>
  <si>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</si>
  <si>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</si>
  <si>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</si>
  <si>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</si>
  <si>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</si>
  <si>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</si>
  <si>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</si>
  <si>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ACCOUNTING &amp; GENERAL SERVICES/ STATE PROCUREMENT OFFICE/ SPO-6B</t>
  </si>
  <si>
    <t>SOH/ DEFENSE/ STATE CIVIL DEFENSE DIVISION/ HICD</t>
  </si>
  <si>
    <t>SOH/ HUMAN SERVICES/ SUPPORT SERVICES OFFICE/ DHS-SSD-SSO</t>
  </si>
  <si>
    <t>SOH/ LAND &amp; NATURAL RESOURCES/ LAPAKAHI UNIT/ FLU</t>
  </si>
  <si>
    <t>SOH/ PUBLIC SAFETY/ MAINTENANCE UNIT/ KCCC</t>
  </si>
  <si>
    <t>SOH/ TRANSPORTATION/ MAUI DISTRICT/ AIR-M</t>
  </si>
  <si>
    <t>SOH/ ACCOUNTING &amp; GENERAL SERVICES/ STATE PROCUREMENT OFFICE/ SPO-6C</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</si>
  <si>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</si>
  <si>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</si>
  <si>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</si>
  <si>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</si>
  <si>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</si>
  <si>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</si>
  <si>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</si>
  <si>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ACCOUNTING &amp; GENERAL SERVICES/ STATE PROCUREMENT OFFICE/ SPO-6D</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</si>
  <si>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</si>
  <si>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</si>
  <si>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</si>
  <si>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</si>
  <si>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</si>
  <si>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ACCOUNTING &amp; GENERAL SERVICES/ STATE PROCUREMENT OFFICE/ SPO-7</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</si>
  <si>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</si>
  <si>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</si>
  <si>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</si>
  <si>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</si>
  <si>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</si>
  <si>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</si>
  <si>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ACCOUNTING &amp; GENERAL SERVICES/ STATE PROCUREMENT OFFICE/ SPO-18</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</si>
  <si>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</si>
  <si>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</si>
  <si>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</si>
  <si>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</si>
  <si>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</si>
  <si>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</si>
  <si>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ACCOUNTING &amp; GENERAL SERVICES/ STATE PROCUREMENT OFFICE/ SPO-20</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</si>
  <si>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</si>
  <si>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</si>
  <si>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</si>
  <si>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</si>
  <si>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</si>
  <si>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ACCOUNTING &amp; GENERAL SERVICES/ STATEWIDE STANDARDS &amp; PROC OFC/ICSD</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</si>
  <si>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</si>
  <si>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</si>
  <si>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</si>
  <si>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</si>
  <si>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</si>
  <si>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</si>
  <si>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</si>
  <si>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ACCOUNTING &amp; GENERAL SERVICES/ STUDENT TRANSP SEV BR/ CSD-15</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</si>
  <si>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</si>
  <si>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</si>
  <si>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</si>
  <si>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</si>
  <si>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</si>
  <si>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ACCOUNTING &amp; GENERAL SERVICES/ SUPPORT SERV STAFF/ SFCA-3</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</si>
  <si>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</si>
  <si>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</si>
  <si>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</si>
  <si>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</si>
  <si>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</si>
  <si>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</si>
  <si>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ACCOUNTING &amp; GENERAL SERVICES/ SURPLUS PROPERTY BR/ SPO-2/ SPO-2</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</si>
  <si>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</si>
  <si>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</si>
  <si>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</si>
  <si>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</si>
  <si>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</si>
  <si>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</si>
  <si>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</si>
  <si>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ACCOUNTING &amp; GENERAL SERVICES/ SURVEY BR/ HAW-8</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</si>
  <si>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</si>
  <si>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</si>
  <si>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</si>
  <si>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</si>
  <si>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</si>
  <si>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ACCOUNTING &amp; GENERAL SERVICES/ SWITCHBOARD &amp; DIRECTRY SVCS UT/ICSD</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</si>
  <si>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</si>
  <si>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</si>
  <si>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</si>
  <si>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</si>
  <si>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</si>
  <si>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</si>
  <si>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</si>
  <si>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ACCOUNTING &amp; GENERAL SERVICES/ SYS NETWRKING &amp; OPS-SYS OPS BR/ICSD</t>
  </si>
  <si>
    <t>SOH/ DEFENSE/ TRADES UNIT</t>
  </si>
  <si>
    <t>SOH/ HUMAN SERVICES/ PROGRAM DEVELOPMENT STAFF/ DHS-SSD-PDS</t>
  </si>
  <si>
    <t>SOH/ LAND &amp; NATURAL RESOURCES/ REGULATION BRANCH</t>
  </si>
  <si>
    <t>SOH/ PUBLIC SAFETY/ CLERICAL SUPPORT SERVICES/ HCF</t>
  </si>
  <si>
    <t>SOH/ TRANSPORTATION/ LANAI AIRPORT/ AIR-M</t>
  </si>
  <si>
    <t>SOH/ ACCOUNTING &amp; GENERAL SERVICES/ SYS NETWRKING &amp; OPS-SYS SVC BR/ICSD</t>
  </si>
  <si>
    <t>SOH/ DEFENSE/ TRAINING, EDUCATION &amp; INFO BRANCH/ HICDTI</t>
  </si>
  <si>
    <t>SOH/ HUMAN SERVICES/ COMMUNITY LONG TERM CARE UNIT/ DHS-SSD-CLTC</t>
  </si>
  <si>
    <t>SOH/ LAND &amp; NATURAL RESOURCES/ WATER RESOURCES ALLOCATION SECTION</t>
  </si>
  <si>
    <t>SOH/ PUBLIC SAFETY/ PERSONNEL UNIT/ HCF</t>
  </si>
  <si>
    <t>SOH/ ACCOUNTING &amp; GENERAL SERVICES/ SYS NETWRKNG &amp;OPS-SYS NTWRK BR/ICSD</t>
  </si>
  <si>
    <t>SOH/ DEFENSE/ TROOP COMMAND/ HITC</t>
  </si>
  <si>
    <t>SOH/ EDUCATION/ MANOA</t>
  </si>
  <si>
    <t>SOH/ HUMAN SERVICES/ FOSTER GRANDPARENT PROGRAM/ DHS-SSD-FGP</t>
  </si>
  <si>
    <t>SOH/ LAND &amp; NATURAL RESOURCES/ SURFACE WATER PROGRAMS SECTION</t>
  </si>
  <si>
    <t>SOH/ PUBLIC SAFETY/ FISCAL UNIT/ HCF</t>
  </si>
  <si>
    <t>SOH/ ACCOUNTING &amp; GENERAL SERVICES/ SYSTEM SECURITY SECTION/ICSD</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</si>
  <si>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</si>
  <si>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</si>
  <si>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</si>
  <si>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</si>
  <si>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</si>
  <si>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ACCOUNTING &amp; GENERAL SERVICES/ SYSTEM SERVICES BR/ICSD</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</si>
  <si>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</si>
  <si>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</si>
  <si>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</si>
  <si>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</si>
  <si>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</si>
  <si>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</si>
  <si>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ACCOUNTING &amp; GENERAL SERVICES/ SYSTEM SOFTWARE SECTION/ICSD</t>
  </si>
  <si>
    <t>SOH/ DEFENSE/ VICE DIRECTOR/ HICDVD</t>
  </si>
  <si>
    <t>SOH/ HUMAN SERVICES/ OAHU ADULT &amp; COMMUNITY CARE SVCS/ DHS-SSD-OACCS</t>
  </si>
  <si>
    <t>SOH/ LAND &amp; NATURAL RESOURCES/ PERSONNEL OFFICE/ APO</t>
  </si>
  <si>
    <t>SOH/ PUBLIC SAFETY/ MEDIUM SECURITY RESIDENTIAL SEC/ HCF</t>
  </si>
  <si>
    <t>SOH/ ACCOUNTING &amp; GENERAL SERVICES/ SYSTEMS &amp; PROCED OFF/ SPO</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</si>
  <si>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</si>
  <si>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</si>
  <si>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</si>
  <si>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</si>
  <si>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</si>
  <si>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</si>
  <si>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ACCOUNTING &amp; GENERAL SERVICES/ SYSTEMS ACCNT BRANCH/ ACCT-3</t>
  </si>
  <si>
    <t>SOH/ HUMAN SERVICES/ ADULT INTAKE UNIT/ DHS-SSD-AIU</t>
  </si>
  <si>
    <t>SOH/ LAND &amp; NATURAL RESOURCES/ PRGM SUPPT SVCS OFC/ ISS</t>
  </si>
  <si>
    <t>SOH/ PUBLIC SAFETY/ OPERATIONS UNIT/ HCF</t>
  </si>
  <si>
    <t>SOH/ TRANSPORTATION/ OFFICE SERVICES/ AIR-K</t>
  </si>
  <si>
    <t>SOH/ ACCOUNTING &amp; GENERAL SERVICES/ SYSTEMS MANAGEMENT SECTION/ICSD</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</si>
  <si>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</si>
  <si>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</si>
  <si>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</si>
  <si>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</si>
  <si>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</si>
  <si>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ACCOUNTING &amp; GENERAL SERVICES/ TECHNICAL SERVICES/ DPW-17</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</si>
  <si>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</si>
  <si>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</si>
  <si>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</si>
  <si>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</si>
  <si>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</si>
  <si>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ACCOUNTING &amp; GENERAL SERVICES/ TECHNICAL SERVICES/ DPW-18</t>
  </si>
  <si>
    <t>SOH/ EDUCATION/ EWA BEACH PUB/SCH</t>
  </si>
  <si>
    <t>SOH/ HUMAN SERVICES/ ADULT SERVICES UNIT 2/ DHS-SSD-ASU2</t>
  </si>
  <si>
    <t>SOH/ LAND &amp; NATURAL RESOURCES/ WEST HI DIST/ IHW</t>
  </si>
  <si>
    <t>SOH/ PUBLIC SAFETY/ MEDICAL UNIT/ HCF</t>
  </si>
  <si>
    <t>SOH/ TRANSPORTATION/ PORT ALLEN AIRPORT/ AIR-K</t>
  </si>
  <si>
    <t>SOH/ ACCOUNTING &amp; GENERAL SERVICES/ TECHNICAL SERVICES/ DPW-19</t>
  </si>
  <si>
    <t>SOH/ HUMAN SERVICES/ EAST HAWAII ADULT &amp; COMM CARE SVCS/ DHS-SSD-EHACC</t>
  </si>
  <si>
    <t>SOH/ LAND &amp; NATURAL RESOURCES/ EAST HI DIST/ IHE</t>
  </si>
  <si>
    <t>SOH/ PUBLIC SAFETY/ DENTAL SERVICES UNIT/ HCF</t>
  </si>
  <si>
    <t>SOH/ TRANSPORTATION/ LIHUE AIRPORT/ AIR-VK</t>
  </si>
  <si>
    <t>SOH/ ACCOUNTING &amp; GENERAL SERVICES/ TECHNICAL SUPPORT CENTER SEC/ICSD</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</si>
  <si>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</si>
  <si>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</si>
  <si>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</si>
  <si>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</si>
  <si>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</si>
  <si>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ACCOUNTING &amp; GENERAL SERVICES/ TECHNOLOGY SUPPORT SERVICES BR/ICSD</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</si>
  <si>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</si>
  <si>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</si>
  <si>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</si>
  <si>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</si>
  <si>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</si>
  <si>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</si>
  <si>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ACCOUNTING &amp; GENERAL SERVICES/ TELECOM &amp; INFO SYS MAINT SEC/ICSD</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</si>
  <si>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</si>
  <si>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</si>
  <si>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</si>
  <si>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</si>
  <si>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</si>
  <si>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</si>
  <si>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ACCOUNTING &amp; GENERAL SERVICES/ TELECOM SERVICES BR/ICSD</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</si>
  <si>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</si>
  <si>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</si>
  <si>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</si>
  <si>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</si>
  <si>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</si>
  <si>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ACCOUNTING &amp; GENERAL SERVICES/ UNIFORM ACC &amp; REP BR/ ACCT-1</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</si>
  <si>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</si>
  <si>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</si>
  <si>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</si>
  <si>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</si>
  <si>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</si>
  <si>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</si>
  <si>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ACCOUNTING &amp; GENERAL SERVICES/ USER APPLICATIONS BRANCH I/ICSD</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</si>
  <si>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</si>
  <si>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</si>
  <si>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</si>
  <si>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</si>
  <si>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</si>
  <si>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ACCOUNTING &amp; GENERAL SERVICES/ USER APPLICATIONS BRANCH II/ICSD</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</si>
  <si>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</si>
  <si>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</si>
  <si>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</si>
  <si>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</si>
  <si>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</si>
  <si>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</si>
  <si>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ACCOUNTING &amp; GENERAL SERVICES/ USER APPLICATIONS BRANCH III/ICSD</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</si>
  <si>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</si>
  <si>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</si>
  <si>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</si>
  <si>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</si>
  <si>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</si>
  <si>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ACCOUNTING &amp; GENERAL SERVICES/ USER APPLICATIONS SEC III-A/ICSD</t>
  </si>
  <si>
    <t>SOH/ HUMAN SERVICES/ MOLOKAI UNIT/ DHS-SSD-MACCS</t>
  </si>
  <si>
    <t>SOH/ LABOR &amp; INDUSTRIAL RELATIONS/ OPERATIONS MGMT INFO STAFF/ DLIR-R&amp;S</t>
  </si>
  <si>
    <t>SOH/ LAND &amp; NATURAL RESOURCES/ WEST KAUAI DIST</t>
  </si>
  <si>
    <t>SOH/ TRANSPORTATION/ ENVIRONMENTAL STAFF/ AIR-PE</t>
  </si>
  <si>
    <t>SOH/ ACCOUNTING &amp; GENERAL SERVICES/ USER APPLICATIONS SEC III-B/ICSD</t>
  </si>
  <si>
    <t>SOH/ HUMAN SERVICES/ CHILD WELFARE SERVICES BRANCH/ DHS-CWS</t>
  </si>
  <si>
    <t>SOH/ LABOR &amp; INDUSTRIAL RELATIONS/ OFFICE OF COMMUNITY SERVICES/ DLIR-OCS</t>
  </si>
  <si>
    <t>SOH/ LAND &amp; NATURAL RESOURCES/ OAHU BRANCH/ IOA</t>
  </si>
  <si>
    <t>SOH/ TRANSPORTATION/ STATISTICAL STAFF/ AIR-PS</t>
  </si>
  <si>
    <t>SOH/ ACCOUNTING &amp; GENERAL SERVICES/ USER APPLICATIONS SEC III-C/ICSD</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</si>
  <si>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</si>
  <si>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</si>
  <si>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</si>
  <si>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</si>
  <si>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</si>
  <si>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</si>
  <si>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ACCOUNTING &amp; GENERAL SERVICES/ USER APPLICATIONS SECTION I-A/ICSD</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</si>
  <si>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</si>
  <si>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</si>
  <si>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</si>
  <si>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</si>
  <si>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</si>
  <si>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ACCOUNTING &amp; GENERAL SERVICES/ USER APPLICATIONS SECTION I-B/ICSD</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</si>
  <si>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</si>
  <si>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</si>
  <si>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</si>
  <si>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</si>
  <si>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</si>
  <si>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</si>
  <si>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ACCOUNTING &amp; GENERAL SERVICES/ USER APPLICATIONS SECTION I-C/ICSD</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</si>
  <si>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</si>
  <si>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</si>
  <si>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</si>
  <si>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</si>
  <si>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</si>
  <si>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</si>
  <si>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ACCOUNTING &amp; GENERAL SERVICES/ USER APPLICATIONS SECTION I-D/ICSD</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</si>
  <si>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</si>
  <si>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</si>
  <si>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</si>
  <si>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</si>
  <si>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</si>
  <si>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ACCOUNTING &amp; GENERAL SERVICES/ USER APPLICATIONS SECTION II-A/ICSD</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</si>
  <si>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</si>
  <si>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</si>
  <si>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</si>
  <si>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</si>
  <si>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</si>
  <si>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</si>
  <si>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ACCOUNTING &amp; GENERAL SERVICES/ USER APPLICATIONS SECTION II-B/ICSD</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</si>
  <si>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</si>
  <si>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</si>
  <si>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</si>
  <si>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</si>
  <si>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</si>
  <si>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ACCOUNTING &amp; GENERAL SERVICES/ USER APPLICATIONS SECTION II-C/ICSD</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</si>
  <si>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</si>
  <si>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</si>
  <si>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</si>
  <si>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</si>
  <si>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</si>
  <si>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ACCOUNTING &amp; GENERAL SERVICES/ WEST HAWAII STUDENT TRANSP/ HAW-9</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</si>
  <si>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</si>
  <si>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</si>
  <si>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</si>
  <si>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</si>
  <si>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</si>
  <si>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ACCOUNTING &amp; GENERAL SERVICES/ WEST KAUAI SECTION/ KAU-4</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</si>
  <si>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</si>
  <si>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</si>
  <si>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</si>
  <si>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</si>
  <si>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</si>
  <si>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</si>
  <si>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ACCOUNTING &amp; GENERAL SERVICES/ WINDWARD OAHU SEC/ CSD-4</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</si>
  <si>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</si>
  <si>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</si>
  <si>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</si>
  <si>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</si>
  <si>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</si>
  <si>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</si>
  <si>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ACCOUNTING &amp; GENERAL SERVICES/ WIRELESS ENHANCED 911 BOARD</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</si>
  <si>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</si>
  <si>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</si>
  <si>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</si>
  <si>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</si>
  <si>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</si>
  <si>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ACCOUNTING &amp; GENERAL SERVICES/ OFFICE OF INFORMATION PRACTICES</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</si>
  <si>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</si>
  <si>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</si>
  <si>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</si>
  <si>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</si>
  <si>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</si>
  <si>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</si>
  <si>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</si>
  <si>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</si>
  <si>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</si>
  <si>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</si>
  <si>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</si>
  <si>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</si>
  <si>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</si>
  <si>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</si>
  <si>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</si>
  <si>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</si>
  <si>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</si>
  <si>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</si>
  <si>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</si>
  <si>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</si>
  <si>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</si>
  <si>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</si>
  <si>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</si>
  <si>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</si>
  <si>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</si>
  <si>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</si>
  <si>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</si>
  <si>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</si>
  <si>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</si>
  <si>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</si>
  <si>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</si>
  <si>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</si>
  <si>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</si>
  <si>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</si>
  <si>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</si>
  <si>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</si>
  <si>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</si>
  <si>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</si>
  <si>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</si>
  <si>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</si>
  <si>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</si>
  <si>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</si>
  <si>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</si>
  <si>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</si>
  <si>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</si>
  <si>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</si>
  <si>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</si>
  <si>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</si>
  <si>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</si>
  <si>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</si>
  <si>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</si>
  <si>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</si>
  <si>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</si>
  <si>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</si>
  <si>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</si>
  <si>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</si>
  <si>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</si>
  <si>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</si>
  <si>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</si>
  <si>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</si>
  <si>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</si>
  <si>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</si>
  <si>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</si>
  <si>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</si>
  <si>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</si>
  <si>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</si>
  <si>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</si>
  <si>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</si>
  <si>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</si>
  <si>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</si>
  <si>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</si>
  <si>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</si>
  <si>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</si>
  <si>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</si>
  <si>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</si>
  <si>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</si>
  <si>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</si>
  <si>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</si>
  <si>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</si>
  <si>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</si>
  <si>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</si>
  <si>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</si>
  <si>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</si>
  <si>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</si>
  <si>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</si>
  <si>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</si>
  <si>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</si>
  <si>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</si>
  <si>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</si>
  <si>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</si>
  <si>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</si>
  <si>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</si>
  <si>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</si>
  <si>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</si>
  <si>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</si>
  <si>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</si>
  <si>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</si>
  <si>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</si>
  <si>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</si>
  <si>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</si>
  <si>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</si>
  <si>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</si>
  <si>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</si>
  <si>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</si>
  <si>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</si>
  <si>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</si>
  <si>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</si>
  <si>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</si>
  <si>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</si>
  <si>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</si>
  <si>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</si>
  <si>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</si>
  <si>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</si>
  <si>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</si>
  <si>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</si>
  <si>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</si>
  <si>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</si>
  <si>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</si>
  <si>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</si>
  <si>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</si>
  <si>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</si>
  <si>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</si>
  <si>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</si>
  <si>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</si>
  <si>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</si>
  <si>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</si>
  <si>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</si>
  <si>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</si>
  <si>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</si>
  <si>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</si>
  <si>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</si>
  <si>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</si>
  <si>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</si>
  <si>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</si>
  <si>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</si>
  <si>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</si>
  <si>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</si>
  <si>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</si>
  <si>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</si>
  <si>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</si>
  <si>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</si>
  <si>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</si>
  <si>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</si>
  <si>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</si>
  <si>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</si>
  <si>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</si>
  <si>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</si>
  <si>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</si>
  <si>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</si>
  <si>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</si>
  <si>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</si>
  <si>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</si>
  <si>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</si>
  <si>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</si>
  <si>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</si>
  <si>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</si>
  <si>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</si>
  <si>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</si>
  <si>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</si>
  <si>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</si>
  <si>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</si>
  <si>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</si>
  <si>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</si>
  <si>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</si>
  <si>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</si>
  <si>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</si>
  <si>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</si>
  <si>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</si>
  <si>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</si>
  <si>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</si>
  <si>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</si>
  <si>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</si>
  <si>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</si>
  <si>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</si>
  <si>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</si>
  <si>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</si>
  <si>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</si>
  <si>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</si>
  <si>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</si>
  <si>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</si>
  <si>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</si>
  <si>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</si>
  <si>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</si>
  <si>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</si>
  <si>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</si>
  <si>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</si>
  <si>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</si>
  <si>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</si>
  <si>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</si>
  <si>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</si>
  <si>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</si>
  <si>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</si>
  <si>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</si>
  <si>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</si>
  <si>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</si>
  <si>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</si>
  <si>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</si>
  <si>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</si>
  <si>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</si>
  <si>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</si>
  <si>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</si>
  <si>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</si>
  <si>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</si>
  <si>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</si>
  <si>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</si>
  <si>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</si>
  <si>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</si>
  <si>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</si>
  <si>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</si>
  <si>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</si>
  <si>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</si>
  <si>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</si>
  <si>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</si>
  <si>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</si>
  <si>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</si>
  <si>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</si>
  <si>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</si>
  <si>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</si>
  <si>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</si>
  <si>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</si>
  <si>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</si>
  <si>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</si>
  <si>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</si>
  <si>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</si>
  <si>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</si>
  <si>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</si>
  <si>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</si>
  <si>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</si>
  <si>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</si>
  <si>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</si>
  <si>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</si>
  <si>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</si>
  <si>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</si>
  <si>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</si>
  <si>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</si>
  <si>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</si>
  <si>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</si>
  <si>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</si>
  <si>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</si>
  <si>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</si>
  <si>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</si>
  <si>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</si>
  <si>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</si>
  <si>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</si>
  <si>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</si>
  <si>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</si>
  <si>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</si>
  <si>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</si>
  <si>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</si>
  <si>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</si>
  <si>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</si>
  <si>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</si>
  <si>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</si>
  <si>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</si>
  <si>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</si>
  <si>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</si>
  <si>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</si>
  <si>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</si>
  <si>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</si>
  <si>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</si>
  <si>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</si>
  <si>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</si>
  <si>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</si>
  <si>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</si>
  <si>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</si>
  <si>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</si>
  <si>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</si>
  <si>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</si>
  <si>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</si>
  <si>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</si>
  <si>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</si>
  <si>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</si>
  <si>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</si>
  <si>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</si>
  <si>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</si>
  <si>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LAND &amp; NATURAL RESOURCES/ ENGINEERING DIV</t>
  </si>
  <si>
    <t>SOH/ PUBLIC SAFETY/ INVESTIGATIVE BRANCH/ CICC</t>
  </si>
  <si>
    <t>SOH/ TRANSPORTATION/ PROJECT PLANNING UNIT A</t>
  </si>
  <si>
    <t>SOH/ EDUCATION/ FARRINGTON COMMUNITY</t>
  </si>
  <si>
    <t>SOH/ HUMAN SERVICES/ HEALTH COVERAGE MANAGEMENT BRANCH/ DHS-MQ-HCM</t>
  </si>
  <si>
    <t>SOH/ LAND &amp; NATURAL RESOURCES/ KAHOOLAWE ISLAND RESERVE COMMISSION</t>
  </si>
  <si>
    <t>SOH/ PUBLIC SAFETY/ HAWAII PAROLING AUTHORITY/ HPA</t>
  </si>
  <si>
    <t>SOH/ TRANSPORTATION/ PROJECT PLANNING UNIT B</t>
  </si>
  <si>
    <t>SOH/ EDUCATION/ FARRINGTON HIGH</t>
  </si>
  <si>
    <t>SOH/ HUMAN SERVICES/ PLAN &amp; PROVIDER RELATIONS SECTION/ DHS-HQ-P&amp;PR</t>
  </si>
  <si>
    <t>SOH/ LAND &amp; NATURAL RESOURCES/ OFFICE OF CONSERVATION &amp; COASTAL LANDS</t>
  </si>
  <si>
    <t>SOH/ PUBLIC SAFETY/ OFFICE SERVICES STAFF/ HPA</t>
  </si>
  <si>
    <t>SOH/ TRANSPORTATION/ PROJECT PLANNING UNIT C</t>
  </si>
  <si>
    <t>SOH/ EDUCATION/ FERN</t>
  </si>
  <si>
    <t>SOH/ HUMAN SERVICES/ CLAIMS/DATA INTEGRITY SECTION/ DHS-HQ-CDI</t>
  </si>
  <si>
    <t>SOH/ LAND &amp; NATURAL RESOURCES/ INFORMATION TECHNOLOGY</t>
  </si>
  <si>
    <t>SOH/ PUBLIC SAFETY/ SPECIAL SUPPORT SERVICES/ HPA</t>
  </si>
  <si>
    <t>SOH/ TRANSPORTATION/ PLANNING SURVEY SECTION/ HWY-PH</t>
  </si>
  <si>
    <t>SOH/ EDUCATION/ HAHAIONE</t>
  </si>
  <si>
    <t>SOH/ HUMAN SERVICES/ RESEARCH SECTION/ DHS-MQ-RES</t>
  </si>
  <si>
    <t>SOH/ LAND &amp; NATURAL RESOURCES/ HAWAII INVASIVE SPECIES COUNCIL</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</si>
  <si>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</si>
  <si>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</si>
  <si>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</si>
  <si>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</si>
  <si>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</si>
  <si>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</si>
  <si>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</si>
  <si>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</si>
  <si>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</si>
  <si>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</si>
  <si>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</si>
  <si>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</si>
  <si>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</si>
  <si>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</si>
  <si>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</si>
  <si>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</si>
  <si>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</si>
  <si>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</si>
  <si>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</si>
  <si>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</si>
  <si>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</si>
  <si>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</si>
  <si>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</si>
  <si>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</si>
  <si>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</si>
  <si>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</si>
  <si>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</si>
  <si>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</si>
  <si>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</si>
  <si>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</si>
  <si>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</si>
  <si>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</si>
  <si>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</si>
  <si>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</si>
  <si>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</si>
  <si>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</si>
  <si>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</si>
  <si>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</si>
  <si>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</si>
  <si>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</si>
  <si>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</si>
  <si>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</si>
  <si>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</si>
  <si>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</si>
  <si>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</si>
  <si>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</si>
  <si>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</si>
  <si>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</si>
  <si>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</si>
  <si>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</si>
  <si>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</si>
  <si>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</si>
  <si>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</si>
  <si>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</si>
  <si>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</si>
  <si>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</si>
  <si>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</si>
  <si>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</si>
  <si>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</si>
  <si>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</si>
  <si>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</si>
  <si>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</si>
  <si>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</si>
  <si>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</si>
  <si>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</si>
  <si>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</si>
  <si>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</si>
  <si>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</si>
  <si>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</si>
  <si>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</si>
  <si>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</si>
  <si>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</si>
  <si>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</si>
  <si>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</si>
  <si>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</si>
  <si>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</si>
  <si>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</si>
  <si>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</si>
  <si>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</si>
  <si>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</si>
  <si>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</si>
  <si>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</si>
  <si>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</si>
  <si>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</si>
  <si>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</si>
  <si>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</si>
  <si>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</si>
  <si>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</si>
  <si>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</si>
  <si>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</si>
  <si>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</si>
  <si>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</si>
  <si>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</si>
  <si>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</si>
  <si>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</si>
  <si>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</si>
  <si>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</si>
  <si>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</si>
  <si>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</si>
  <si>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</si>
  <si>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</si>
  <si>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</si>
  <si>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</si>
  <si>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</si>
  <si>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</si>
  <si>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</si>
  <si>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</si>
  <si>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</si>
  <si>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</si>
  <si>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</si>
  <si>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</si>
  <si>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</si>
  <si>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</si>
  <si>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</si>
  <si>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</si>
  <si>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</si>
  <si>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</si>
  <si>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</si>
  <si>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</si>
  <si>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</si>
  <si>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</si>
  <si>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</si>
  <si>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</si>
  <si>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</si>
  <si>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</si>
  <si>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</si>
  <si>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</si>
  <si>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</si>
  <si>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</si>
  <si>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</si>
  <si>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</si>
  <si>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</si>
  <si>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</si>
  <si>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</si>
  <si>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</si>
  <si>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</si>
  <si>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</si>
  <si>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</si>
  <si>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</si>
  <si>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</si>
  <si>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</si>
  <si>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</si>
  <si>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</si>
  <si>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</si>
  <si>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</si>
  <si>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</si>
  <si>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</si>
  <si>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</si>
  <si>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</si>
  <si>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</si>
  <si>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</si>
  <si>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</si>
  <si>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</si>
  <si>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</si>
  <si>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</si>
  <si>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</si>
  <si>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</si>
  <si>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</si>
  <si>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</si>
  <si>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</si>
  <si>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</si>
  <si>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</si>
  <si>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</si>
  <si>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</si>
  <si>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</si>
  <si>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</si>
  <si>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</si>
  <si>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</si>
  <si>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</si>
  <si>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</si>
  <si>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</si>
  <si>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</si>
  <si>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</si>
  <si>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</si>
  <si>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</si>
  <si>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</si>
  <si>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</si>
  <si>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</si>
  <si>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</si>
  <si>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</si>
  <si>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</si>
  <si>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</si>
  <si>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</si>
  <si>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</si>
  <si>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</si>
  <si>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</si>
  <si>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</si>
  <si>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</si>
  <si>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</si>
  <si>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</si>
  <si>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</si>
  <si>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</si>
  <si>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</si>
  <si>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</si>
  <si>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</si>
  <si>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</si>
  <si>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</si>
  <si>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</si>
  <si>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</si>
  <si>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</si>
  <si>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</si>
  <si>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</si>
  <si>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</si>
  <si>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</si>
  <si>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</si>
  <si>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</si>
  <si>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</si>
  <si>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</si>
  <si>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</si>
  <si>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</si>
  <si>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</si>
  <si>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</si>
  <si>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</si>
  <si>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</si>
  <si>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</si>
  <si>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</si>
  <si>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</si>
  <si>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</si>
  <si>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</si>
  <si>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</si>
  <si>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</si>
  <si>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</si>
  <si>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</si>
  <si>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</si>
  <si>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</si>
  <si>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</si>
  <si>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</si>
  <si>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</si>
  <si>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</si>
  <si>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</si>
  <si>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</si>
  <si>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</si>
  <si>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</si>
  <si>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</si>
  <si>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</si>
  <si>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</si>
  <si>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</si>
  <si>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</si>
  <si>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</si>
  <si>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</si>
  <si>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</si>
  <si>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</si>
  <si>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</si>
  <si>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</si>
  <si>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</si>
  <si>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</si>
  <si>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</si>
  <si>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</si>
  <si>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</si>
  <si>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</si>
  <si>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</si>
  <si>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</si>
  <si>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</si>
  <si>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</si>
  <si>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</si>
  <si>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</si>
  <si>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</si>
  <si>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</si>
  <si>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</si>
  <si>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</si>
  <si>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</si>
  <si>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</si>
  <si>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</si>
  <si>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</si>
  <si>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</si>
  <si>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</si>
  <si>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</si>
  <si>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</si>
  <si>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</si>
  <si>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</si>
  <si>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</si>
  <si>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</si>
  <si>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</si>
  <si>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</si>
  <si>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</si>
  <si>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</si>
  <si>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</si>
  <si>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</si>
  <si>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</si>
  <si>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</si>
  <si>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</si>
  <si>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</si>
  <si>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</si>
  <si>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</si>
  <si>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</si>
  <si>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</si>
  <si>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</si>
  <si>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</si>
  <si>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</si>
  <si>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</si>
  <si>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</si>
  <si>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</si>
  <si>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</si>
  <si>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</si>
  <si>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</si>
  <si>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</si>
  <si>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</si>
  <si>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</si>
  <si>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</si>
  <si>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</si>
  <si>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</si>
  <si>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</si>
  <si>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</si>
  <si>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</si>
  <si>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</si>
  <si>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</si>
  <si>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</si>
  <si>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</si>
  <si>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</si>
  <si>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</si>
  <si>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</si>
  <si>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</si>
  <si>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</si>
  <si>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</si>
  <si>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</si>
  <si>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</si>
  <si>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</si>
  <si>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</si>
  <si>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</si>
  <si>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</si>
  <si>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</si>
  <si>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</si>
  <si>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</si>
  <si>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</si>
  <si>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</si>
  <si>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</si>
  <si>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</si>
  <si>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</si>
  <si>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</si>
  <si>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</si>
  <si>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</si>
  <si>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</si>
  <si>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</si>
  <si>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</si>
  <si>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</si>
  <si>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</si>
  <si>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</si>
  <si>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</si>
  <si>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</si>
  <si>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</si>
  <si>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</si>
  <si>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</si>
  <si>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</si>
  <si>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</si>
  <si>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</si>
  <si>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</si>
  <si>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</si>
  <si>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</si>
  <si>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</si>
  <si>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</si>
  <si>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</si>
  <si>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</si>
  <si>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</si>
  <si>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</si>
  <si>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</si>
  <si>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</si>
  <si>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</si>
  <si>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</si>
  <si>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</si>
  <si>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</si>
  <si>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</si>
  <si>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</si>
  <si>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</si>
  <si>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</si>
  <si>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</si>
  <si>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</si>
  <si>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</si>
  <si>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</si>
  <si>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</si>
  <si>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</si>
  <si>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</si>
  <si>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</si>
  <si>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</si>
  <si>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</si>
  <si>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</si>
  <si>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</si>
  <si>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</si>
  <si>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</si>
  <si>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</si>
  <si>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</si>
  <si>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</si>
  <si>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</si>
  <si>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</si>
  <si>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</si>
  <si>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</si>
  <si>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</si>
  <si>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</si>
  <si>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</si>
  <si>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</si>
  <si>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</si>
  <si>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</si>
  <si>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</si>
  <si>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</si>
  <si>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</si>
  <si>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</si>
  <si>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</si>
  <si>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</si>
  <si>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</si>
  <si>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</si>
  <si>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</si>
  <si>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</si>
  <si>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</si>
  <si>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</si>
  <si>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</si>
  <si>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</si>
  <si>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</si>
  <si>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</si>
  <si>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</si>
  <si>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</si>
  <si>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</si>
  <si>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</si>
  <si>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</si>
  <si>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</si>
  <si>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</si>
  <si>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</si>
  <si>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</si>
  <si>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</si>
  <si>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</si>
  <si>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</si>
  <si>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</si>
  <si>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</si>
  <si>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</si>
  <si>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</si>
  <si>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</si>
  <si>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</si>
  <si>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</si>
  <si>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</si>
  <si>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</si>
  <si>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</si>
  <si>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</si>
  <si>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</si>
  <si>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</si>
  <si>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</si>
  <si>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</si>
  <si>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</si>
  <si>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</si>
  <si>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</si>
  <si>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</si>
  <si>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</si>
  <si>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</si>
  <si>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</si>
  <si>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</si>
  <si>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</si>
  <si>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</si>
  <si>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</si>
  <si>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</si>
  <si>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</si>
  <si>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</si>
  <si>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</si>
  <si>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</si>
  <si>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</si>
  <si>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</si>
  <si>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</si>
  <si>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</si>
  <si>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</si>
  <si>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</si>
  <si>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</si>
  <si>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</si>
  <si>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</si>
  <si>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</si>
  <si>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</si>
  <si>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</si>
  <si>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</si>
  <si>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</si>
  <si>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</si>
  <si>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</si>
  <si>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</si>
  <si>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</si>
  <si>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</si>
  <si>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</si>
  <si>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</si>
  <si>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</si>
  <si>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</si>
  <si>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</si>
  <si>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</si>
  <si>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</si>
  <si>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</si>
  <si>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</si>
  <si>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</si>
  <si>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</si>
  <si>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</si>
  <si>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</si>
  <si>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</si>
  <si>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</si>
  <si>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</si>
  <si>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</si>
  <si>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</si>
  <si>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</si>
  <si>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</si>
  <si>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</si>
  <si>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</si>
  <si>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</si>
  <si>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</si>
  <si>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</si>
  <si>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</si>
  <si>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</si>
  <si>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</si>
  <si>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</si>
  <si>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</si>
  <si>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</si>
  <si>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</si>
  <si>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</si>
  <si>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</si>
  <si>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</si>
  <si>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</si>
  <si>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</si>
  <si>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</si>
  <si>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</si>
  <si>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</si>
  <si>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</si>
  <si>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</si>
  <si>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</si>
  <si>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</si>
  <si>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</si>
  <si>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</si>
  <si>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</si>
  <si>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</si>
  <si>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</si>
  <si>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</si>
  <si>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</si>
  <si>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</si>
  <si>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</si>
  <si>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</si>
  <si>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</si>
  <si>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</si>
  <si>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</si>
  <si>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</si>
  <si>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</si>
  <si>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</si>
  <si>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</si>
  <si>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</si>
  <si>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</si>
  <si>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</si>
  <si>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</si>
  <si>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</si>
  <si>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</si>
  <si>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</si>
  <si>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</si>
  <si>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</si>
  <si>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</si>
  <si>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</si>
  <si>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</si>
  <si>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</si>
  <si>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</si>
  <si>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</si>
  <si>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</si>
  <si>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</si>
  <si>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</si>
  <si>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</si>
  <si>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</si>
  <si>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</si>
  <si>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</si>
  <si>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</si>
  <si>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</si>
  <si>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</si>
  <si>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</si>
  <si>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</si>
  <si>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</si>
  <si>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</si>
  <si>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</si>
  <si>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</si>
  <si>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</si>
  <si>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</si>
  <si>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</si>
  <si>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</si>
  <si>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</si>
  <si>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</si>
  <si>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</si>
  <si>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</si>
  <si>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</si>
  <si>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</si>
  <si>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</si>
  <si>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</si>
  <si>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</si>
  <si>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</si>
  <si>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</si>
  <si>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</si>
  <si>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</si>
  <si>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</si>
  <si>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</si>
  <si>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</si>
  <si>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</si>
  <si>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</si>
  <si>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</si>
  <si>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</si>
  <si>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</si>
  <si>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</si>
  <si>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</si>
  <si>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</si>
  <si>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</si>
  <si>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</si>
  <si>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</si>
  <si>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</si>
  <si>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</si>
  <si>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</si>
  <si>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</si>
  <si>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</si>
  <si>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</si>
  <si>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</si>
  <si>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</si>
  <si>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</si>
  <si>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</si>
  <si>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</si>
  <si>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</si>
  <si>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</si>
  <si>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</si>
  <si>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</si>
  <si>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</si>
  <si>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</si>
  <si>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</si>
  <si>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</si>
  <si>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</si>
  <si>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</si>
  <si>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</si>
  <si>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</si>
  <si>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</si>
  <si>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</si>
  <si>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SOH/ EDUCATION/ HAWAII TEACHER STANDARDS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</si>
  <si>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</si>
  <si>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</si>
  <si>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</si>
  <si>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</si>
  <si>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</si>
  <si>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</si>
  <si>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</si>
  <si>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</si>
  <si>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</si>
  <si>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</si>
  <si>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</si>
  <si>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</si>
  <si>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</si>
  <si>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</si>
  <si>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</si>
  <si>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</si>
  <si>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</si>
  <si>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</si>
  <si>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</si>
  <si>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</si>
  <si>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</si>
  <si>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</si>
  <si>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</si>
  <si>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</si>
  <si>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</si>
  <si>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</si>
  <si>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</si>
  <si>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</si>
  <si>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</si>
  <si>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</si>
  <si>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</si>
  <si>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</si>
  <si>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EDUCATION/ MALAMA HONUA PUBLIC CHARTER SCHOOL</t>
  </si>
  <si>
    <t>SOH/ EDUCATION/ KAMALANI ACADEMY</t>
  </si>
  <si>
    <t>SOH/ EDUCATION/ KA'OHAO PUBLIC CHARTER SCHOOL</t>
  </si>
  <si>
    <t>SOH/ EDUCATOIN/ THE KAPOLEI CHARTER SCHOOL BY GOODWILL HAWAII</t>
  </si>
  <si>
    <t>SOH/ EDUCATION/ KA'U LEARNING ACADEMY</t>
  </si>
  <si>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</si>
  <si>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</si>
  <si>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</si>
  <si>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 xml:space="preserve">                      Correct Examples </t>
  </si>
  <si>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</si>
  <si>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</si>
  <si>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</si>
  <si>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</si>
  <si>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#Kimo</t>
  </si>
  <si>
    <t xml:space="preserve">             Incorrect &amp; Practice Entries</t>
  </si>
  <si>
    <t>Lee</t>
  </si>
  <si>
    <t>Anonymous</t>
  </si>
  <si>
    <t>yes</t>
  </si>
  <si>
    <t>xx</t>
  </si>
  <si>
    <t>?</t>
  </si>
  <si>
    <t>z</t>
  </si>
  <si>
    <t xml:space="preserve">*Honolulu News </t>
  </si>
  <si>
    <t>15,50</t>
  </si>
  <si>
    <t>SOH/ BUSINESS, ECON DEV, &amp; TOURISM/ ALTERNATE ENERGY BRANCH</t>
  </si>
  <si>
    <t>SOH/ LT GOVERNORS OFFICE/ OFFICE OF INFORMATION PRACTICES/ OIP</t>
  </si>
  <si>
    <t>SOH/ AGRICULTURE/ AGRIBUSINESS DEVELOPMENT CORP/ ADC</t>
  </si>
  <si>
    <t>SOH/ HEALTH/ HRA/ CDPHND/ STD/AIDS PREVENTION BR</t>
  </si>
  <si>
    <t>SOH/ EDUCATION/ Hau Lōkahi Charter School</t>
  </si>
  <si>
    <t>SOH/ EDUCATION/ LANIKAI ELEMENTARY PUBLIC CHARTER SCHOOL</t>
  </si>
  <si>
    <t>W.S.</t>
  </si>
  <si>
    <t>Friends of Māhā‘ulepū, Bridget Hammerquist</t>
  </si>
  <si>
    <t>J.K.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</si>
</sst>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8">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80" fillId="0" borderId="0" xfId="0" applyFont="1"/>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cellXfs>
  <cellStyles count="3">
    <cellStyle name="40% - Accent2" xfId="1" builtinId="35"/>
    <cellStyle name="Hyperlink" xfId="2" builtinId="8"/>
    <cellStyle name="Normal" xfId="0" builtinId="0"/>
  </cellStyles>
  <dxfs count="835">
    <dxf>
      <font>
        <color theme="1"/>
      </font>
    </dxf>
    <dxf>
      <font>
        <color auto="1"/>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tint="-4.9989318521683403E-2"/>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ill>
        <patternFill patternType="none">
          <bgColor auto="1"/>
        </patternFill>
      </fill>
    </dxf>
    <dxf>
      <font>
        <color theme="0"/>
      </font>
    </dxf>
    <dxf>
      <font>
        <color theme="0"/>
      </font>
    </dxf>
    <dxf>
      <font>
        <color theme="0" tint="-4.9989318521683403E-2"/>
      </font>
    </dxf>
    <dxf>
      <font>
        <color theme="0"/>
      </font>
    </dxf>
    <dxf>
      <font>
        <color theme="0"/>
      </font>
    </dxf>
    <dxf>
      <font>
        <color auto="1"/>
      </font>
    </dxf>
    <dxf>
      <font>
        <color theme="0"/>
      </font>
    </dxf>
    <dxf>
      <font>
        <color theme="0"/>
      </font>
    </dxf>
    <dxf>
      <font>
        <color theme="0"/>
      </font>
    </dxf>
    <dxf>
      <font>
        <color auto="1"/>
      </font>
    </dxf>
    <dxf>
      <font>
        <color theme="1"/>
      </font>
    </dxf>
    <dxf>
      <font>
        <color theme="1"/>
      </font>
    </dxf>
    <dxf>
      <font>
        <color theme="0"/>
      </font>
    </dxf>
    <dxf>
      <font>
        <color theme="0"/>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auto="1"/>
      </font>
      <numFmt numFmtId="4" formatCode="#,##0.00"/>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1"/>
      </font>
    </dxf>
    <dxf>
      <font>
        <color theme="0"/>
      </font>
    </dxf>
    <dxf>
      <font>
        <color theme="0"/>
      </font>
    </dxf>
    <dxf>
      <font>
        <color theme="1"/>
      </font>
    </dxf>
    <dxf>
      <font>
        <color auto="1"/>
      </font>
      <numFmt numFmtId="4" formatCode="#,##0.00"/>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theme="0"/>
      </font>
      <numFmt numFmtId="0" formatCode="General"/>
    </dxf>
    <dxf>
      <font>
        <color auto="1"/>
      </font>
      <numFmt numFmtId="4" formatCode="#,##0.00"/>
    </dxf>
    <dxf>
      <font>
        <color rgb="FFFFFF00"/>
      </font>
    </dxf>
    <dxf>
      <font>
        <color rgb="FFFF0000"/>
      </font>
    </dxf>
    <dxf>
      <font>
        <color theme="1"/>
      </font>
    </dxf>
    <dxf>
      <font>
        <color theme="1"/>
      </font>
    </dxf>
    <dxf>
      <font>
        <color theme="0"/>
      </font>
    </dxf>
    <dxf>
      <font>
        <color theme="0"/>
      </font>
    </dxf>
    <dxf>
      <font>
        <color theme="0"/>
      </font>
    </dxf>
    <dxf>
      <font>
        <color auto="1"/>
      </font>
    </dxf>
    <dxf>
      <font>
        <color rgb="FF0070C0"/>
      </font>
    </dxf>
    <dxf>
      <font>
        <color theme="3" tint="-0.24994659260841701"/>
      </font>
    </dxf>
    <dxf>
      <font>
        <color theme="1"/>
      </font>
    </dxf>
    <dxf>
      <font>
        <color theme="0"/>
      </font>
    </dxf>
    <dxf>
      <font>
        <color theme="0"/>
      </font>
    </dxf>
    <dxf>
      <font>
        <color theme="0"/>
      </font>
    </dxf>
    <dxf>
      <font>
        <color theme="1"/>
      </font>
    </dxf>
    <dxf>
      <font>
        <color auto="1"/>
      </font>
      <numFmt numFmtId="12" formatCode="&quot;$&quot;#,##0.00_);[Red]\(&quot;$&quot;#,##0.00\)"/>
    </dxf>
    <dxf>
      <font>
        <color theme="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rgb="FFFF0000"/>
      </font>
    </dxf>
    <dxf>
      <font>
        <color theme="0"/>
      </font>
    </dxf>
    <dxf>
      <font>
        <color rgb="FFFF0000"/>
      </font>
    </dxf>
    <dxf>
      <font>
        <condense val="0"/>
        <extend val="0"/>
        <color rgb="FF9C0006"/>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auto="1"/>
      </font>
    </dxf>
    <dxf>
      <font>
        <color theme="1"/>
      </font>
    </dxf>
    <dxf>
      <font>
        <color theme="9" tint="-0.24994659260841701"/>
      </font>
    </dxf>
    <dxf>
      <font>
        <color theme="1"/>
      </font>
    </dxf>
    <dxf>
      <font>
        <color theme="0"/>
      </font>
    </dxf>
    <dxf>
      <font>
        <b val="0"/>
        <i val="0"/>
        <color theme="1"/>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auto="1"/>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1"/>
      </font>
    </dxf>
    <dxf>
      <font>
        <color theme="0"/>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font>
    </dxf>
    <dxf>
      <font>
        <color theme="0"/>
      </font>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1"/>
      </font>
    </dxf>
    <dxf>
      <font>
        <color theme="0"/>
      </font>
    </dxf>
    <dxf>
      <font>
        <color theme="0" tint="-4.9989318521683403E-2"/>
      </font>
    </dxf>
    <dxf>
      <font>
        <color auto="1"/>
      </font>
      <numFmt numFmtId="4" formatCode="#,##0.00"/>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1"/>
      </font>
    </dxf>
    <dxf>
      <font>
        <color theme="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numFmt numFmtId="4" formatCode="#,##0.00"/>
    </dxf>
    <dxf>
      <font>
        <color auto="1"/>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fill>
        <patternFill>
          <bgColor rgb="FFFFFF00"/>
        </patternFill>
      </fill>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tint="-4.9989318521683403E-2"/>
      </font>
    </dxf>
    <dxf>
      <font>
        <color theme="0" tint="-4.9989318521683403E-2"/>
      </font>
    </dxf>
    <dxf>
      <font>
        <color theme="0"/>
      </font>
    </dxf>
    <dxf>
      <font>
        <color theme="0"/>
      </font>
    </dxf>
    <dxf>
      <font>
        <color theme="0"/>
      </font>
    </dxf>
    <dxf>
      <font>
        <color theme="0"/>
      </font>
    </dxf>
    <dxf>
      <font>
        <color theme="1"/>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rgb="FFFFFF00"/>
      </font>
    </dxf>
    <dxf>
      <font>
        <b/>
        <i val="0"/>
        <color auto="1"/>
      </font>
      <numFmt numFmtId="4" formatCode="#,##0.00"/>
    </dxf>
    <dxf>
      <font>
        <color theme="1"/>
      </font>
      <numFmt numFmtId="4" formatCode="#,##0.00"/>
    </dxf>
    <dxf>
      <font>
        <color auto="1"/>
      </font>
      <numFmt numFmtId="4" formatCode="#,##0.00"/>
    </dxf>
    <dxf>
      <font>
        <color theme="1"/>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auto="1"/>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9" tint="-0.24994659260841701"/>
      </font>
      <numFmt numFmtId="166" formatCode="&quot;$&quot;#,##0.00"/>
    </dxf>
    <dxf>
      <font>
        <color theme="9" tint="-0.24994659260841701"/>
      </font>
    </dxf>
    <dxf>
      <font>
        <color theme="9" tint="-0.24994659260841701"/>
      </font>
    </dxf>
    <dxf>
      <font>
        <color auto="1"/>
      </font>
      <numFmt numFmtId="166" formatCode="&quot;$&quot;#,##0.00"/>
    </dxf>
    <dxf>
      <font>
        <b/>
        <i val="0"/>
        <color auto="1"/>
      </font>
      <numFmt numFmtId="3" formatCode="#,##0"/>
    </dxf>
    <dxf>
      <font>
        <color auto="1"/>
      </font>
      <numFmt numFmtId="4" formatCode="#,##0.00"/>
    </dxf>
    <dxf>
      <font>
        <color theme="1"/>
      </font>
      <numFmt numFmtId="4" formatCode="#,##0.00"/>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auto="1"/>
      </font>
    </dxf>
    <dxf>
      <font>
        <color theme="0"/>
      </font>
    </dxf>
    <dxf>
      <font>
        <color theme="0"/>
      </font>
    </dxf>
    <dxf>
      <font>
        <color theme="0"/>
      </font>
    </dxf>
    <dxf>
      <font>
        <b/>
        <i val="0"/>
        <color auto="1"/>
      </font>
      <numFmt numFmtId="4" formatCode="#,##0.00"/>
    </dxf>
    <dxf>
      <font>
        <color theme="0"/>
      </font>
    </dxf>
    <dxf>
      <font>
        <color theme="0"/>
      </font>
    </dxf>
    <dxf>
      <font>
        <color theme="1"/>
      </font>
    </dxf>
    <dxf>
      <font>
        <color rgb="FFFFFF00"/>
      </font>
    </dxf>
    <dxf>
      <font>
        <color theme="0" tint="-4.9989318521683403E-2"/>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auto="1"/>
      </font>
      <numFmt numFmtId="4" formatCode="#,##0.00"/>
    </dxf>
    <dxf>
      <font>
        <color rgb="FFFFFF00"/>
      </font>
    </dxf>
    <dxf>
      <font>
        <color theme="0"/>
      </font>
      <numFmt numFmtId="0" formatCode="General"/>
    </dxf>
    <dxf>
      <font>
        <color rgb="FFFF0000"/>
      </font>
    </dxf>
    <dxf>
      <font>
        <color theme="1"/>
      </font>
    </dxf>
    <dxf>
      <font>
        <color theme="0"/>
      </font>
    </dxf>
    <dxf>
      <font>
        <color theme="0"/>
      </font>
    </dxf>
    <dxf>
      <font>
        <color theme="1"/>
      </font>
    </dxf>
    <dxf>
      <font>
        <color theme="0"/>
      </font>
    </dxf>
    <dxf>
      <font>
        <color auto="1"/>
      </font>
    </dxf>
    <dxf>
      <font>
        <color rgb="FF0070C0"/>
      </font>
    </dxf>
    <dxf>
      <font>
        <color theme="3" tint="-0.24994659260841701"/>
      </font>
    </dxf>
    <dxf>
      <font>
        <color auto="1"/>
      </font>
    </dxf>
    <dxf>
      <font>
        <color theme="0"/>
      </font>
    </dxf>
    <dxf>
      <font>
        <color theme="0"/>
      </font>
    </dxf>
    <dxf>
      <font>
        <color theme="0"/>
      </font>
    </dxf>
    <dxf>
      <font>
        <color theme="1"/>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color theme="0"/>
      </font>
    </dxf>
    <dxf>
      <font>
        <color theme="1"/>
      </font>
    </dxf>
    <dxf>
      <font>
        <b val="0"/>
        <i val="0"/>
        <color theme="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auto="1"/>
      </font>
    </dxf>
    <dxf>
      <font>
        <color theme="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0"/>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3" zoomScaleNormal="100" zoomScaleSheetLayoutView="30" zoomScalePageLayoutView="50" workbookViewId="0">
      <selection activeCell="W17" sqref="W17"/>
    </sheetView>
  </sheetViews>
  <sheetFormatPr defaultColWidth="9.140625" defaultRowHeight="15" x14ac:dyDescent="0.25"/>
  <cols>
    <col min="1" max="1" width="35.7109375" style="1" customWidth="1"/>
    <col min="2" max="2" width="44.7109375" style="1" customWidth="1"/>
    <col min="3" max="3" width="15.85546875" style="12"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6" width="21.85546875" style="6" customWidth="1"/>
    <col min="37" max="40" width="21.7109375" style="6" customWidth="1"/>
    <col min="41" max="41" width="21.85546875" style="6" customWidth="1"/>
    <col min="42" max="48" width="25.140625" style="6" customWidth="1"/>
    <col min="49" max="49" width="21.85546875" style="6" customWidth="1"/>
    <col min="50" max="52" width="21.7109375" style="6" customWidth="1"/>
    <col min="53" max="53" width="21.85546875" style="6" customWidth="1"/>
    <col min="54" max="58" width="21.7109375" style="6" customWidth="1"/>
    <col min="59" max="60" width="25.140625" style="74" customWidth="1"/>
    <col min="61" max="61" width="1.7109375" style="6" customWidth="1"/>
    <col min="62" max="64" width="68.85546875" customWidth="1"/>
    <col min="65" max="65" width="74.140625" customWidth="1"/>
    <col min="66" max="66" width="79.28515625" customWidth="1"/>
    <col min="67" max="67" width="82.5703125" customWidth="1"/>
    <col min="68" max="68" width="75" customWidth="1"/>
    <col min="69" max="69" width="62.28515625" customWidth="1"/>
    <col min="70" max="70" width="59.140625" customWidth="1"/>
    <col min="71" max="71" width="62.85546875" customWidth="1"/>
    <col min="72" max="72" width="66.5703125" customWidth="1"/>
    <col min="73" max="73" width="83.42578125" customWidth="1"/>
    <col min="74" max="74" width="84.140625" customWidth="1"/>
    <col min="75" max="75" width="71.85546875" customWidth="1"/>
    <col min="76" max="76" width="76" customWidth="1"/>
    <col min="77" max="77" width="89.5703125" customWidth="1"/>
    <col min="78" max="78" width="79.140625" customWidth="1"/>
    <col min="79" max="79" width="66" customWidth="1"/>
    <col min="80" max="80" width="56.7109375" customWidth="1"/>
    <col min="81" max="81" width="69.7109375" customWidth="1"/>
    <col min="82" max="82" width="79.42578125" customWidth="1"/>
    <col min="83" max="83" width="75.7109375" customWidth="1"/>
    <col min="84" max="84" width="76" customWidth="1"/>
    <col min="85" max="85" width="26.7109375" customWidth="1"/>
    <col min="86" max="86" width="36.28515625" customWidth="1"/>
    <col min="87" max="87" width="42.85546875" customWidth="1"/>
    <col min="88" max="88" width="37.85546875" customWidth="1"/>
    <col min="89" max="89" width="36.140625" customWidth="1"/>
    <col min="90" max="90" width="53" customWidth="1"/>
    <col min="91" max="91" width="31.42578125" customWidth="1"/>
    <col min="92" max="92" width="28.28515625" customWidth="1"/>
    <col min="93" max="93" width="28.7109375" customWidth="1"/>
    <col min="94" max="94" width="39" customWidth="1"/>
    <col min="95" max="95" width="35.42578125" customWidth="1"/>
    <col min="96" max="96" width="47.5703125" customWidth="1"/>
    <col min="97" max="97" width="42.28515625" customWidth="1"/>
    <col min="98" max="98" width="42.140625" customWidth="1"/>
    <col min="99" max="100" width="35.28515625" customWidth="1"/>
    <col min="101" max="101" width="45.5703125" customWidth="1"/>
    <col min="102" max="102" width="31" customWidth="1"/>
    <col min="103" max="103" width="27.7109375" customWidth="1"/>
    <col min="104" max="104" width="44.7109375" customWidth="1"/>
    <col min="105" max="105" width="36.5703125" customWidth="1"/>
    <col min="106" max="106" width="51.7109375" customWidth="1"/>
    <col min="107" max="107" width="34.85546875" customWidth="1"/>
    <col min="108" max="108" width="50" customWidth="1"/>
    <col min="109" max="109" width="42.7109375" customWidth="1"/>
    <col min="110" max="110" width="38.140625" customWidth="1"/>
    <col min="111" max="112" width="37.28515625" customWidth="1"/>
    <col min="113" max="113" width="34.7109375" customWidth="1"/>
    <col min="114" max="114" width="44.28515625" customWidth="1"/>
    <col min="115" max="115" width="32.140625" customWidth="1"/>
    <col min="116" max="116" width="40" customWidth="1"/>
    <col min="117" max="117" width="37.85546875" customWidth="1"/>
    <col min="118" max="118" width="36.140625" customWidth="1"/>
    <col min="119" max="119" width="26.5703125" customWidth="1"/>
    <col min="120" max="120" width="43.42578125" customWidth="1"/>
    <col min="121" max="121" width="41.85546875" customWidth="1"/>
    <col min="122" max="122" width="41.7109375" customWidth="1"/>
    <col min="123" max="123" width="47.28515625" customWidth="1"/>
    <col min="124" max="124" width="44.28515625" customWidth="1"/>
    <col min="125" max="125" width="34.85546875" customWidth="1"/>
    <col min="126" max="126" width="45.85546875" customWidth="1"/>
    <col min="127" max="128" width="39.7109375" customWidth="1"/>
    <col min="129" max="129" width="40.28515625" customWidth="1"/>
    <col min="130" max="130" width="41.42578125" customWidth="1"/>
    <col min="131" max="131" width="34.28515625" customWidth="1"/>
    <col min="132" max="132" width="36" customWidth="1"/>
    <col min="133" max="133" width="49.5703125" customWidth="1"/>
    <col min="134" max="134" width="26.5703125" customWidth="1"/>
    <col min="135" max="135" width="44.28515625" customWidth="1"/>
    <col min="136" max="136" width="52.7109375" customWidth="1"/>
    <col min="137" max="137" width="35.140625" customWidth="1"/>
    <col min="138" max="138" width="32.5703125" customWidth="1"/>
    <col min="139" max="139" width="26" customWidth="1"/>
    <col min="140" max="140" width="42.28515625" customWidth="1"/>
    <col min="141" max="141" width="39.85546875" style="1" customWidth="1"/>
    <col min="142" max="142" width="40.7109375" style="1" customWidth="1"/>
    <col min="143" max="143" width="38.7109375" style="1" customWidth="1"/>
    <col min="144" max="144" width="43.28515625" style="1" customWidth="1"/>
    <col min="145" max="145" width="33.42578125" style="1" customWidth="1"/>
    <col min="146" max="146" width="36.28515625" style="1" customWidth="1"/>
    <col min="147" max="147" width="36.7109375" style="1" customWidth="1"/>
    <col min="148" max="148" width="77.28515625" style="1" customWidth="1"/>
    <col min="149" max="149" width="32" style="1" customWidth="1"/>
    <col min="150" max="150" width="33.140625" style="1" customWidth="1"/>
    <col min="151" max="151" width="37.5703125" style="1" customWidth="1"/>
    <col min="152" max="152" width="41.42578125" style="1" customWidth="1"/>
    <col min="153" max="153" width="42.28515625" style="1" customWidth="1"/>
    <col min="154" max="154" width="37.140625" style="1" customWidth="1"/>
    <col min="155" max="155" width="43.7109375" style="1" customWidth="1"/>
    <col min="156" max="156" width="39.85546875" style="1" customWidth="1"/>
    <col min="157" max="157" width="47.42578125" style="1" customWidth="1"/>
    <col min="158" max="158" width="48.28515625" style="1" customWidth="1"/>
    <col min="159" max="159" width="55.5703125" style="1" customWidth="1"/>
    <col min="160" max="160" width="43" style="1" customWidth="1"/>
    <col min="161" max="161" width="44.5703125" style="1" customWidth="1"/>
    <col min="162" max="162" width="38.5703125" style="1" customWidth="1"/>
    <col min="163" max="163" width="40.85546875" style="1" customWidth="1"/>
    <col min="164" max="164" width="72.140625" style="1" customWidth="1"/>
    <col min="165" max="165" width="56" style="1" customWidth="1"/>
    <col min="166" max="166" width="51.28515625" style="1" customWidth="1"/>
    <col min="167" max="167" width="46.85546875" style="1" customWidth="1"/>
    <col min="168" max="168" width="50.28515625" style="1" customWidth="1"/>
    <col min="169" max="169" width="26.28515625" style="1" customWidth="1"/>
    <col min="170" max="170" width="36.28515625" style="1" customWidth="1"/>
    <col min="171" max="171" width="45.42578125" style="1" customWidth="1"/>
    <col min="172" max="172" width="37.85546875" style="1" customWidth="1"/>
    <col min="173" max="173" width="24.28515625" style="1" customWidth="1"/>
    <col min="174" max="174" width="40.28515625" style="1" customWidth="1"/>
    <col min="175" max="175" width="54.5703125" style="1" customWidth="1"/>
    <col min="176" max="176" width="41.85546875" style="1" customWidth="1"/>
    <col min="177" max="177" width="46.140625" style="1" customWidth="1"/>
    <col min="178" max="178" width="43.5703125" style="1" customWidth="1"/>
    <col min="179" max="179" width="43.7109375" style="1" customWidth="1"/>
    <col min="180" max="180" width="47.28515625" style="1" customWidth="1"/>
    <col min="181" max="181" width="86.5703125" style="1" customWidth="1"/>
    <col min="182" max="182" width="50.7109375" style="1" customWidth="1"/>
    <col min="183" max="16384" width="9.140625" style="1"/>
  </cols>
  <sheetData>
    <row r="1" spans="1:182" ht="63" customHeight="1" thickTop="1" x14ac:dyDescent="0.25">
      <c r="A1" s="222" t="s">
        <v>0</v>
      </c>
      <c r="B1" s="223" t="s">
        <v>1</v>
      </c>
      <c r="C1" s="647" t="s">
        <v>2</v>
      </c>
      <c r="D1" s="648"/>
      <c r="E1" s="648"/>
      <c r="F1" s="649"/>
      <c r="G1" s="649"/>
      <c r="H1" s="649"/>
      <c r="I1" s="650"/>
      <c r="J1" s="651"/>
      <c r="K1" s="652" t="s">
        <v>3</v>
      </c>
      <c r="L1" s="653"/>
      <c r="M1" s="654" t="s">
        <v>4</v>
      </c>
      <c r="N1" s="655"/>
      <c r="O1" s="656"/>
      <c r="P1" s="656"/>
      <c r="Q1" s="656"/>
      <c r="R1" s="656"/>
      <c r="S1" s="656"/>
      <c r="T1" s="656"/>
      <c r="U1" s="657"/>
      <c r="V1" s="658" t="s">
        <v>5</v>
      </c>
      <c r="W1" s="659"/>
      <c r="X1" s="659"/>
      <c r="Y1" s="659"/>
      <c r="Z1" s="659"/>
      <c r="AA1" s="659"/>
      <c r="AB1" s="659"/>
      <c r="AC1" s="659"/>
      <c r="AD1" s="659"/>
      <c r="AE1" s="660"/>
      <c r="AF1" s="661" t="s">
        <v>6</v>
      </c>
      <c r="AG1" s="662"/>
      <c r="AH1" s="669" t="s">
        <v>7</v>
      </c>
      <c r="AI1" s="670"/>
      <c r="AJ1" s="670"/>
      <c r="AK1" s="670"/>
      <c r="AL1" s="669" t="s">
        <v>8</v>
      </c>
      <c r="AM1" s="671"/>
      <c r="AN1" s="671"/>
      <c r="AO1" s="672"/>
      <c r="AP1" s="615" t="s">
        <v>9</v>
      </c>
      <c r="AQ1" s="616"/>
      <c r="AR1" s="616"/>
      <c r="AS1" s="616"/>
      <c r="AT1" s="616"/>
      <c r="AU1" s="616"/>
      <c r="AV1" s="617"/>
      <c r="AW1" s="641" t="s">
        <v>10</v>
      </c>
      <c r="AX1" s="642"/>
      <c r="AY1" s="642"/>
      <c r="AZ1" s="643"/>
      <c r="BA1" s="644" t="s">
        <v>11</v>
      </c>
      <c r="BB1" s="645"/>
      <c r="BC1" s="645"/>
      <c r="BD1" s="645"/>
      <c r="BE1" s="645"/>
      <c r="BF1" s="645"/>
      <c r="BG1" s="645"/>
      <c r="BH1" s="646"/>
      <c r="BI1" s="602"/>
    </row>
    <row r="2" spans="1:182" s="10" customFormat="1" ht="14.45" customHeight="1" x14ac:dyDescent="0.25">
      <c r="A2" s="224" t="s">
        <v>12</v>
      </c>
      <c r="B2" s="225" t="s">
        <v>13</v>
      </c>
      <c r="C2" s="226" t="s">
        <v>14</v>
      </c>
      <c r="D2" s="326" t="s">
        <v>15</v>
      </c>
      <c r="E2" s="227" t="s">
        <v>16</v>
      </c>
      <c r="F2" s="228" t="s">
        <v>17</v>
      </c>
      <c r="G2" s="229" t="s">
        <v>18</v>
      </c>
      <c r="H2" s="230" t="s">
        <v>19</v>
      </c>
      <c r="I2" s="231" t="s">
        <v>20</v>
      </c>
      <c r="J2" s="232" t="s">
        <v>21</v>
      </c>
      <c r="K2" s="233" t="s">
        <v>22</v>
      </c>
      <c r="L2" s="234" t="s">
        <v>23</v>
      </c>
      <c r="M2" s="235" t="s">
        <v>24</v>
      </c>
      <c r="N2" s="235" t="s">
        <v>25</v>
      </c>
      <c r="O2" s="236" t="s">
        <v>26</v>
      </c>
      <c r="P2" s="236" t="s">
        <v>27</v>
      </c>
      <c r="Q2" s="236" t="s">
        <v>28</v>
      </c>
      <c r="R2" s="236" t="s">
        <v>29</v>
      </c>
      <c r="S2" s="236" t="s">
        <v>30</v>
      </c>
      <c r="T2" s="236" t="s">
        <v>31</v>
      </c>
      <c r="U2" s="237" t="s">
        <v>32</v>
      </c>
      <c r="V2" s="238" t="s">
        <v>33</v>
      </c>
      <c r="W2" s="239" t="s">
        <v>34</v>
      </c>
      <c r="X2" s="239" t="s">
        <v>35</v>
      </c>
      <c r="Y2" s="239" t="s">
        <v>36</v>
      </c>
      <c r="Z2" s="239" t="s">
        <v>37</v>
      </c>
      <c r="AA2" s="239" t="s">
        <v>38</v>
      </c>
      <c r="AB2" s="239" t="s">
        <v>39</v>
      </c>
      <c r="AC2" s="239" t="s">
        <v>40</v>
      </c>
      <c r="AD2" s="239" t="s">
        <v>41</v>
      </c>
      <c r="AE2" s="240" t="s">
        <v>42</v>
      </c>
      <c r="AF2" s="241" t="s">
        <v>43</v>
      </c>
      <c r="AG2" s="242" t="s">
        <v>44</v>
      </c>
      <c r="AH2" s="243" t="s">
        <v>45</v>
      </c>
      <c r="AI2" s="244" t="s">
        <v>46</v>
      </c>
      <c r="AJ2" s="244" t="s">
        <v>47</v>
      </c>
      <c r="AK2" s="248" t="s">
        <v>48</v>
      </c>
      <c r="AL2" s="513" t="s">
        <v>49</v>
      </c>
      <c r="AM2" s="246" t="s">
        <v>50</v>
      </c>
      <c r="AN2" s="246" t="s">
        <v>51</v>
      </c>
      <c r="AO2" s="247" t="s">
        <v>52</v>
      </c>
      <c r="AP2" s="506" t="s">
        <v>53</v>
      </c>
      <c r="AQ2" s="506" t="s">
        <v>54</v>
      </c>
      <c r="AR2" s="506" t="s">
        <v>55</v>
      </c>
      <c r="AS2" s="506" t="s">
        <v>56</v>
      </c>
      <c r="AT2" s="506" t="s">
        <v>57</v>
      </c>
      <c r="AU2" s="506" t="s">
        <v>58</v>
      </c>
      <c r="AV2" s="256" t="s">
        <v>59</v>
      </c>
      <c r="AW2" s="248" t="s">
        <v>60</v>
      </c>
      <c r="AX2" s="246" t="s">
        <v>61</v>
      </c>
      <c r="AY2" s="249" t="s">
        <v>62</v>
      </c>
      <c r="AZ2" s="250" t="s">
        <v>63</v>
      </c>
      <c r="BA2" s="251" t="s">
        <v>64</v>
      </c>
      <c r="BB2" s="246" t="s">
        <v>65</v>
      </c>
      <c r="BC2" s="252" t="s">
        <v>66</v>
      </c>
      <c r="BD2" s="253" t="s">
        <v>67</v>
      </c>
      <c r="BE2" s="251" t="s">
        <v>68</v>
      </c>
      <c r="BF2" s="254" t="s">
        <v>69</v>
      </c>
      <c r="BG2" s="255" t="s">
        <v>70</v>
      </c>
      <c r="BH2" s="256" t="s">
        <v>71</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
      <c r="A3" s="293" t="s">
        <v>218</v>
      </c>
      <c r="B3" s="294" t="s">
        <v>1015</v>
      </c>
      <c r="C3" s="341" t="s">
        <v>72</v>
      </c>
      <c r="D3" s="327" t="s">
        <v>73</v>
      </c>
      <c r="E3" s="257" t="s">
        <v>74</v>
      </c>
      <c r="F3" s="258" t="s">
        <v>75</v>
      </c>
      <c r="G3" s="259" t="s">
        <v>76</v>
      </c>
      <c r="H3" s="260" t="s">
        <v>77</v>
      </c>
      <c r="I3" s="261" t="s">
        <v>78</v>
      </c>
      <c r="J3" s="262" t="s">
        <v>79</v>
      </c>
      <c r="K3" s="263" t="s">
        <v>80</v>
      </c>
      <c r="L3" s="264" t="s">
        <v>81</v>
      </c>
      <c r="M3" s="265" t="s">
        <v>82</v>
      </c>
      <c r="N3" s="266" t="s">
        <v>83</v>
      </c>
      <c r="O3" s="267" t="s">
        <v>84</v>
      </c>
      <c r="P3" s="267" t="s">
        <v>85</v>
      </c>
      <c r="Q3" s="267" t="s">
        <v>86</v>
      </c>
      <c r="R3" s="267" t="s">
        <v>87</v>
      </c>
      <c r="S3" s="267" t="s">
        <v>88</v>
      </c>
      <c r="T3" s="268" t="s">
        <v>89</v>
      </c>
      <c r="U3" s="269" t="s">
        <v>90</v>
      </c>
      <c r="V3" s="270" t="s">
        <v>91</v>
      </c>
      <c r="W3" s="271" t="s">
        <v>92</v>
      </c>
      <c r="X3" s="271" t="s">
        <v>93</v>
      </c>
      <c r="Y3" s="271" t="s">
        <v>94</v>
      </c>
      <c r="Z3" s="272" t="s">
        <v>95</v>
      </c>
      <c r="AA3" s="272" t="s">
        <v>96</v>
      </c>
      <c r="AB3" s="273" t="s">
        <v>97</v>
      </c>
      <c r="AC3" s="350" t="s">
        <v>98</v>
      </c>
      <c r="AD3" s="274" t="s">
        <v>99</v>
      </c>
      <c r="AE3" s="275" t="s">
        <v>100</v>
      </c>
      <c r="AF3" s="276" t="s">
        <v>101</v>
      </c>
      <c r="AG3" s="277" t="s">
        <v>102</v>
      </c>
      <c r="AH3" s="278" t="s">
        <v>103</v>
      </c>
      <c r="AI3" s="279" t="s">
        <v>104</v>
      </c>
      <c r="AJ3" s="280" t="s">
        <v>105</v>
      </c>
      <c r="AK3" s="512" t="s">
        <v>106</v>
      </c>
      <c r="AL3" s="514" t="s">
        <v>107</v>
      </c>
      <c r="AM3" s="282" t="s">
        <v>108</v>
      </c>
      <c r="AN3" s="282" t="s">
        <v>109</v>
      </c>
      <c r="AO3" s="283" t="s">
        <v>110</v>
      </c>
      <c r="AP3" s="507" t="s">
        <v>111</v>
      </c>
      <c r="AQ3" s="507" t="s">
        <v>112</v>
      </c>
      <c r="AR3" s="507" t="s">
        <v>113</v>
      </c>
      <c r="AS3" s="507" t="s">
        <v>114</v>
      </c>
      <c r="AT3" s="507" t="s">
        <v>115</v>
      </c>
      <c r="AU3" s="507" t="s">
        <v>116</v>
      </c>
      <c r="AV3" s="511" t="s">
        <v>117</v>
      </c>
      <c r="AW3" s="284" t="s">
        <v>118</v>
      </c>
      <c r="AX3" s="285" t="s">
        <v>119</v>
      </c>
      <c r="AY3" s="286" t="s">
        <v>120</v>
      </c>
      <c r="AZ3" s="287" t="s">
        <v>121</v>
      </c>
      <c r="BA3" s="284" t="s">
        <v>122</v>
      </c>
      <c r="BB3" s="285" t="s">
        <v>123</v>
      </c>
      <c r="BC3" s="288" t="s">
        <v>124</v>
      </c>
      <c r="BD3" s="289" t="s">
        <v>125</v>
      </c>
      <c r="BE3" s="284" t="s">
        <v>126</v>
      </c>
      <c r="BF3" s="290" t="s">
        <v>127</v>
      </c>
      <c r="BG3" s="291" t="s">
        <v>128</v>
      </c>
      <c r="BH3" s="292" t="s">
        <v>129</v>
      </c>
      <c r="BI3" s="604" t="s">
        <v>130</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55000000000000004">
      <c r="A4" s="357" t="s">
        <v>131</v>
      </c>
      <c r="B4" s="344" t="s">
        <v>132</v>
      </c>
      <c r="C4" s="344"/>
      <c r="D4" s="515" t="s">
        <v>133</v>
      </c>
      <c r="E4" s="336" t="s">
        <v>134</v>
      </c>
      <c r="F4" s="337" t="s">
        <v>135</v>
      </c>
      <c r="G4" s="623" t="s">
        <v>136</v>
      </c>
      <c r="H4" s="624"/>
      <c r="I4" s="625" t="s">
        <v>137</v>
      </c>
      <c r="J4" s="626"/>
      <c r="K4" s="627"/>
      <c r="L4" s="628"/>
      <c r="M4" s="338" t="s">
        <v>138</v>
      </c>
      <c r="N4" s="221" t="s">
        <v>139</v>
      </c>
      <c r="O4" s="629" t="s">
        <v>140</v>
      </c>
      <c r="P4" s="630"/>
      <c r="Q4" s="630"/>
      <c r="R4" s="630"/>
      <c r="S4" s="630"/>
      <c r="T4" s="630"/>
      <c r="U4" s="631"/>
      <c r="V4" s="632" t="s">
        <v>141</v>
      </c>
      <c r="W4" s="633"/>
      <c r="X4" s="633"/>
      <c r="Y4" s="663" t="s">
        <v>142</v>
      </c>
      <c r="Z4" s="664"/>
      <c r="AA4" s="339" t="s">
        <v>143</v>
      </c>
      <c r="AB4" s="665" t="s">
        <v>144</v>
      </c>
      <c r="AC4" s="666"/>
      <c r="AD4" s="667" t="s">
        <v>145</v>
      </c>
      <c r="AE4" s="668"/>
      <c r="AF4" s="378" t="s">
        <v>146</v>
      </c>
      <c r="AG4" s="379" t="s">
        <v>147</v>
      </c>
      <c r="AH4" s="340" t="s">
        <v>148</v>
      </c>
      <c r="AI4" s="673" t="s">
        <v>149</v>
      </c>
      <c r="AJ4" s="637"/>
      <c r="AK4" s="638"/>
      <c r="AL4" s="636" t="s">
        <v>149</v>
      </c>
      <c r="AM4" s="674"/>
      <c r="AN4" s="674"/>
      <c r="AO4" s="675"/>
      <c r="AP4" s="618" t="s">
        <v>149</v>
      </c>
      <c r="AQ4" s="619"/>
      <c r="AR4" s="619"/>
      <c r="AS4" s="619"/>
      <c r="AT4" s="619"/>
      <c r="AU4" s="619"/>
      <c r="AV4" s="620"/>
      <c r="AW4" s="636" t="s">
        <v>149</v>
      </c>
      <c r="AX4" s="637"/>
      <c r="AY4" s="637"/>
      <c r="AZ4" s="638"/>
      <c r="BA4" s="636" t="s">
        <v>149</v>
      </c>
      <c r="BB4" s="639"/>
      <c r="BC4" s="639"/>
      <c r="BD4" s="639"/>
      <c r="BE4" s="639"/>
      <c r="BF4" s="639"/>
      <c r="BG4" s="639"/>
      <c r="BH4" s="640"/>
      <c r="BI4" s="605"/>
      <c r="CD4"/>
      <c r="CE4"/>
      <c r="CF4"/>
      <c r="CG4"/>
      <c r="CH4"/>
      <c r="CI4"/>
      <c r="CJ4"/>
      <c r="CK4"/>
      <c r="CL4"/>
    </row>
    <row r="5" spans="1:182" s="37" customFormat="1" ht="3" hidden="1" customHeight="1" thickTop="1" thickBot="1" x14ac:dyDescent="0.35">
      <c r="A5" s="201"/>
      <c r="B5" s="200"/>
      <c r="C5" s="456" t="s">
        <v>150</v>
      </c>
      <c r="D5" s="352" t="s">
        <v>151</v>
      </c>
      <c r="E5" s="33" t="s">
        <v>39</v>
      </c>
      <c r="F5" s="33"/>
      <c r="G5" s="116">
        <v>40925</v>
      </c>
      <c r="H5" s="63"/>
      <c r="I5" s="63" t="s">
        <v>152</v>
      </c>
      <c r="J5" s="65"/>
      <c r="K5" s="75"/>
      <c r="L5" s="104"/>
      <c r="M5" s="110">
        <v>40925</v>
      </c>
      <c r="N5" s="405">
        <f>IF((NETWORKDAYS(G5,M5)&gt;0),(NETWORKDAYS(G5,M5)),"")</f>
        <v>1</v>
      </c>
      <c r="O5" s="79" t="s">
        <v>152</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35">
      <c r="A6" s="381"/>
      <c r="B6" s="202"/>
      <c r="C6" s="457" t="s">
        <v>153</v>
      </c>
      <c r="D6" s="380" t="s">
        <v>154</v>
      </c>
      <c r="E6" s="38" t="s">
        <v>39</v>
      </c>
      <c r="F6" s="38" t="s">
        <v>152</v>
      </c>
      <c r="G6" s="117">
        <v>40926</v>
      </c>
      <c r="H6" s="64">
        <v>40949</v>
      </c>
      <c r="I6" s="64"/>
      <c r="J6" s="66"/>
      <c r="K6" s="76"/>
      <c r="L6" s="105"/>
      <c r="M6" s="111">
        <v>40949</v>
      </c>
      <c r="N6" s="406">
        <f t="shared" ref="N6:N8" si="1">IF((NETWORKDAYS(G6,M6)&gt;0),(NETWORKDAYS(G6,M6)),"")</f>
        <v>18</v>
      </c>
      <c r="O6" s="80"/>
      <c r="P6" s="80" t="s">
        <v>152</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5" hidden="1" customHeight="1" thickBot="1" x14ac:dyDescent="0.35">
      <c r="A7" s="201"/>
      <c r="B7" s="202"/>
      <c r="C7" s="458" t="s">
        <v>155</v>
      </c>
      <c r="D7" s="353" t="s">
        <v>156</v>
      </c>
      <c r="E7" s="42" t="s">
        <v>39</v>
      </c>
      <c r="F7" s="42"/>
      <c r="G7" s="118">
        <v>40927</v>
      </c>
      <c r="H7" s="114">
        <v>40930</v>
      </c>
      <c r="I7" s="43" t="s">
        <v>152</v>
      </c>
      <c r="J7" s="61"/>
      <c r="K7" s="77"/>
      <c r="L7" s="106"/>
      <c r="M7" s="112">
        <v>40956</v>
      </c>
      <c r="N7" s="407">
        <f t="shared" si="1"/>
        <v>22</v>
      </c>
      <c r="O7" s="81"/>
      <c r="P7" s="81"/>
      <c r="Q7" s="81"/>
      <c r="R7" s="81"/>
      <c r="S7" s="81"/>
      <c r="T7" s="88" t="s">
        <v>152</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45" hidden="1" customHeight="1" thickTop="1" thickBot="1" x14ac:dyDescent="0.35">
      <c r="A8" s="201"/>
      <c r="B8" s="202"/>
      <c r="C8" s="457" t="s">
        <v>157</v>
      </c>
      <c r="D8" s="382" t="s">
        <v>158</v>
      </c>
      <c r="E8" s="516" t="s">
        <v>159</v>
      </c>
      <c r="F8" s="516"/>
      <c r="G8" s="116">
        <v>40931</v>
      </c>
      <c r="H8" s="63">
        <v>40956</v>
      </c>
      <c r="I8" s="517" t="s">
        <v>152</v>
      </c>
      <c r="J8" s="518" t="s">
        <v>152</v>
      </c>
      <c r="K8" s="75" t="s">
        <v>152</v>
      </c>
      <c r="L8" s="104" t="s">
        <v>152</v>
      </c>
      <c r="M8" s="519">
        <v>41046</v>
      </c>
      <c r="N8" s="520">
        <f t="shared" si="1"/>
        <v>84</v>
      </c>
      <c r="O8" s="521"/>
      <c r="P8" s="79"/>
      <c r="Q8" s="79" t="s">
        <v>152</v>
      </c>
      <c r="R8" s="79"/>
      <c r="S8" s="79"/>
      <c r="T8" s="84"/>
      <c r="U8" s="85" t="s">
        <v>152</v>
      </c>
      <c r="V8" s="92">
        <v>95</v>
      </c>
      <c r="W8" s="93">
        <v>20.5</v>
      </c>
      <c r="X8" s="93">
        <v>15.5</v>
      </c>
      <c r="Y8" s="390">
        <f>V8+W8+X8</f>
        <v>131</v>
      </c>
      <c r="Z8" s="391">
        <f>(V8*10)+(W8*20)</f>
        <v>1360</v>
      </c>
      <c r="AA8" s="100">
        <v>5000</v>
      </c>
      <c r="AB8" s="522">
        <f t="shared" si="2"/>
        <v>0</v>
      </c>
      <c r="AC8" s="383" t="s">
        <v>152</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75" customHeight="1" thickTop="1" thickBot="1" x14ac:dyDescent="0.3">
      <c r="A9" s="634" t="s">
        <v>160</v>
      </c>
      <c r="B9" s="635"/>
      <c r="C9" s="564" t="s">
        <v>161</v>
      </c>
      <c r="D9" s="565" t="s">
        <v>162</v>
      </c>
      <c r="E9" s="566"/>
      <c r="F9" s="566" t="s">
        <v>163</v>
      </c>
      <c r="G9" s="566" t="s">
        <v>164</v>
      </c>
      <c r="H9" s="567" t="s">
        <v>165</v>
      </c>
      <c r="I9" s="566" t="s">
        <v>166</v>
      </c>
      <c r="J9" s="568" t="s">
        <v>167</v>
      </c>
      <c r="K9" s="564" t="s">
        <v>168</v>
      </c>
      <c r="L9" s="567" t="s">
        <v>169</v>
      </c>
      <c r="M9" s="564" t="s">
        <v>170</v>
      </c>
      <c r="N9" s="566" t="s">
        <v>171</v>
      </c>
      <c r="O9" s="566" t="s">
        <v>172</v>
      </c>
      <c r="P9" s="566" t="s">
        <v>173</v>
      </c>
      <c r="Q9" s="566" t="s">
        <v>174</v>
      </c>
      <c r="R9" s="566" t="s">
        <v>175</v>
      </c>
      <c r="S9" s="566" t="s">
        <v>176</v>
      </c>
      <c r="T9" s="567" t="s">
        <v>177</v>
      </c>
      <c r="U9" s="569" t="s">
        <v>178</v>
      </c>
      <c r="V9" s="564" t="s">
        <v>179</v>
      </c>
      <c r="W9" s="566" t="s">
        <v>180</v>
      </c>
      <c r="X9" s="566" t="s">
        <v>181</v>
      </c>
      <c r="Y9" s="566" t="s">
        <v>182</v>
      </c>
      <c r="Z9" s="566" t="s">
        <v>183</v>
      </c>
      <c r="AA9" s="566" t="s">
        <v>184</v>
      </c>
      <c r="AB9" s="566" t="s">
        <v>185</v>
      </c>
      <c r="AC9" s="566" t="s">
        <v>186</v>
      </c>
      <c r="AD9" s="567" t="s">
        <v>187</v>
      </c>
      <c r="AE9" s="569" t="s">
        <v>188</v>
      </c>
      <c r="AF9" s="564" t="s">
        <v>189</v>
      </c>
      <c r="AG9" s="569" t="s">
        <v>190</v>
      </c>
      <c r="AH9" s="570" t="s">
        <v>191</v>
      </c>
      <c r="AI9" s="566" t="s">
        <v>192</v>
      </c>
      <c r="AJ9" s="567" t="s">
        <v>193</v>
      </c>
      <c r="AK9" s="567" t="s">
        <v>194</v>
      </c>
      <c r="AL9" s="564" t="s">
        <v>195</v>
      </c>
      <c r="AM9" s="567" t="s">
        <v>196</v>
      </c>
      <c r="AN9" s="567" t="s">
        <v>197</v>
      </c>
      <c r="AO9" s="569" t="s">
        <v>198</v>
      </c>
      <c r="AP9" s="597" t="s">
        <v>199</v>
      </c>
      <c r="AQ9" s="598" t="s">
        <v>199</v>
      </c>
      <c r="AR9" s="598" t="s">
        <v>199</v>
      </c>
      <c r="AS9" s="598" t="s">
        <v>199</v>
      </c>
      <c r="AT9" s="598" t="s">
        <v>199</v>
      </c>
      <c r="AU9" s="598" t="s">
        <v>199</v>
      </c>
      <c r="AV9" s="599" t="s">
        <v>199</v>
      </c>
      <c r="AW9" s="594" t="s">
        <v>200</v>
      </c>
      <c r="AX9" s="567" t="s">
        <v>201</v>
      </c>
      <c r="AY9" s="567" t="s">
        <v>202</v>
      </c>
      <c r="AZ9" s="569" t="s">
        <v>203</v>
      </c>
      <c r="BA9" s="564" t="s">
        <v>204</v>
      </c>
      <c r="BB9" s="567" t="s">
        <v>205</v>
      </c>
      <c r="BC9" s="567" t="s">
        <v>206</v>
      </c>
      <c r="BD9" s="571" t="s">
        <v>207</v>
      </c>
      <c r="BE9" s="572" t="s">
        <v>208</v>
      </c>
      <c r="BF9" s="567" t="s">
        <v>209</v>
      </c>
      <c r="BG9" s="566" t="s">
        <v>210</v>
      </c>
      <c r="BH9" s="573" t="s">
        <v>211</v>
      </c>
      <c r="BI9" s="611" t="s">
        <v>212</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 customHeight="1" thickBot="1" x14ac:dyDescent="0.3">
      <c r="A10" s="612" t="str">
        <f>A3</f>
        <v>SOH_BUSINESS_ECON_DEV_AND_TOURISM</v>
      </c>
      <c r="B10" s="613" t="str">
        <f>B3</f>
        <v>SOH/ BUSINESS, ECON DEV, &amp; TOURISM/ LAND USE COMMISSION/ LUC</v>
      </c>
      <c r="C10" s="534">
        <f>COUNTA(D12:D1011)</f>
        <v>4</v>
      </c>
      <c r="D10" s="535">
        <f>COUNTIF(D12:D1011,"*~**")</f>
        <v>0</v>
      </c>
      <c r="E10" s="536"/>
      <c r="F10" s="537">
        <f>COUNTIF(F12:F1011,"x")</f>
        <v>4</v>
      </c>
      <c r="G10" s="538">
        <f>COUNTA(G12:G1011)-(COUNTA(G12:G1011)-COUNT(G12:G1011))</f>
        <v>4</v>
      </c>
      <c r="H10" s="538">
        <f>COUNTA(H12:H1011)-(COUNTA(H12:H1011)-COUNT(H12:H1011))</f>
        <v>0</v>
      </c>
      <c r="I10" s="539">
        <f>COUNTIF(I12:I1011,"x")</f>
        <v>4</v>
      </c>
      <c r="J10" s="540">
        <f>COUNTIF(J12:J1011,"x")</f>
        <v>0</v>
      </c>
      <c r="K10" s="541">
        <f>COUNTIF(K12:K1011,"x")</f>
        <v>0</v>
      </c>
      <c r="L10" s="542">
        <f>COUNTIF(L12:L1011,"x")</f>
        <v>0</v>
      </c>
      <c r="M10" s="541">
        <f>COUNTA(M12:M1011)</f>
        <v>4</v>
      </c>
      <c r="N10" s="543">
        <f>SUM(AW12:AW1011)</f>
        <v>20</v>
      </c>
      <c r="O10" s="544">
        <f t="shared" ref="O10:U10" si="10">COUNTIF(O12:O1011,"x")</f>
        <v>4</v>
      </c>
      <c r="P10" s="544">
        <f t="shared" si="10"/>
        <v>0</v>
      </c>
      <c r="Q10" s="544">
        <f t="shared" si="10"/>
        <v>0</v>
      </c>
      <c r="R10" s="544">
        <f t="shared" si="10"/>
        <v>0</v>
      </c>
      <c r="S10" s="544">
        <f>COUNTIF(S12:S1011,"x")</f>
        <v>0</v>
      </c>
      <c r="T10" s="544">
        <f t="shared" si="10"/>
        <v>0</v>
      </c>
      <c r="U10" s="545">
        <f t="shared" si="10"/>
        <v>0</v>
      </c>
      <c r="V10" s="546">
        <f>SUM(V12:V1011)</f>
        <v>18</v>
      </c>
      <c r="W10" s="547">
        <f t="shared" ref="W10:AA10" si="11">SUM(W12:W1011)</f>
        <v>0</v>
      </c>
      <c r="X10" s="548">
        <f t="shared" si="11"/>
        <v>0</v>
      </c>
      <c r="Y10" s="548">
        <f>SUM(Y12:Y1011)</f>
        <v>18</v>
      </c>
      <c r="Z10" s="549">
        <f t="shared" si="11"/>
        <v>0</v>
      </c>
      <c r="AA10" s="550">
        <f t="shared" si="11"/>
        <v>0</v>
      </c>
      <c r="AB10" s="551">
        <f>COUNTIFS(AB12:AB1011,-30,Z12:Z1011,"&gt;0")</f>
        <v>0</v>
      </c>
      <c r="AC10" s="552">
        <f>COUNTIFS(AC12:AC1011,"x",Z12:Z1011,"&gt;0")</f>
        <v>0</v>
      </c>
      <c r="AD10" s="549">
        <f>SUMIF(AD12:AD1011,"&lt;0")</f>
        <v>-180</v>
      </c>
      <c r="AE10" s="553">
        <f>SUMIFS(AE12:AE1011,AE12:AE1011,"&gt;0",Z12:Z1011,"&gt;0")</f>
        <v>0</v>
      </c>
      <c r="AF10" s="554">
        <f t="shared" ref="AF10:BH10" si="12">SUMIF(AF12:AF1011,"&gt;0")</f>
        <v>0</v>
      </c>
      <c r="AG10" s="555">
        <f t="shared" si="12"/>
        <v>0</v>
      </c>
      <c r="AH10" s="554">
        <f t="shared" si="12"/>
        <v>0</v>
      </c>
      <c r="AI10" s="556">
        <f t="shared" si="12"/>
        <v>0</v>
      </c>
      <c r="AJ10" s="556">
        <f t="shared" si="12"/>
        <v>0</v>
      </c>
      <c r="AK10" s="555">
        <f t="shared" si="12"/>
        <v>0</v>
      </c>
      <c r="AL10" s="554">
        <f t="shared" si="12"/>
        <v>0</v>
      </c>
      <c r="AM10" s="556">
        <f t="shared" si="12"/>
        <v>0</v>
      </c>
      <c r="AN10" s="556">
        <f t="shared" si="12"/>
        <v>0</v>
      </c>
      <c r="AO10" s="555">
        <f t="shared" si="12"/>
        <v>0</v>
      </c>
      <c r="AP10" s="557">
        <f>COUNT(AP12:AP1011)</f>
        <v>0</v>
      </c>
      <c r="AQ10" s="558">
        <f t="shared" ref="AQ10:AV10" si="13">COUNT(AQ12:AQ1011)</f>
        <v>0</v>
      </c>
      <c r="AR10" s="558">
        <f t="shared" si="13"/>
        <v>0</v>
      </c>
      <c r="AS10" s="558">
        <f t="shared" si="13"/>
        <v>0</v>
      </c>
      <c r="AT10" s="558">
        <f>COUNT(AT12:AT1011)</f>
        <v>0</v>
      </c>
      <c r="AU10" s="558">
        <f t="shared" si="13"/>
        <v>0</v>
      </c>
      <c r="AV10" s="559">
        <f t="shared" si="13"/>
        <v>0</v>
      </c>
      <c r="AW10" s="557">
        <f t="shared" si="12"/>
        <v>20</v>
      </c>
      <c r="AX10" s="558">
        <f t="shared" si="12"/>
        <v>0</v>
      </c>
      <c r="AY10" s="558">
        <f t="shared" si="12"/>
        <v>0</v>
      </c>
      <c r="AZ10" s="559">
        <f t="shared" si="12"/>
        <v>20</v>
      </c>
      <c r="BA10" s="560">
        <f t="shared" si="12"/>
        <v>18</v>
      </c>
      <c r="BB10" s="561">
        <f>SUMIF(BB12:BB1011,"&gt;0")</f>
        <v>0</v>
      </c>
      <c r="BC10" s="561">
        <f t="shared" si="12"/>
        <v>0</v>
      </c>
      <c r="BD10" s="562">
        <f t="shared" si="12"/>
        <v>18</v>
      </c>
      <c r="BE10" s="563">
        <f t="shared" si="12"/>
        <v>0</v>
      </c>
      <c r="BF10" s="561">
        <f t="shared" si="12"/>
        <v>0</v>
      </c>
      <c r="BG10" s="561">
        <f t="shared" si="12"/>
        <v>0</v>
      </c>
      <c r="BH10" s="562">
        <f t="shared" si="12"/>
        <v>0</v>
      </c>
      <c r="BI10" s="607"/>
      <c r="BN10" s="220"/>
      <c r="BP10" s="220"/>
      <c r="BQ10" s="220"/>
      <c r="BR10" s="220"/>
      <c r="BU10" s="220"/>
      <c r="BW10" s="220"/>
      <c r="BX10" s="220"/>
      <c r="BY10" s="220"/>
      <c r="BZ10" s="220"/>
      <c r="CB10" s="220"/>
      <c r="CC10" s="220"/>
      <c r="CD10" s="220"/>
      <c r="CE10" s="220"/>
    </row>
    <row r="11" spans="1:182" customFormat="1" ht="24" customHeight="1" thickTop="1" thickBot="1" x14ac:dyDescent="0.3">
      <c r="A11" s="621" t="s">
        <v>213</v>
      </c>
      <c r="B11" s="622"/>
      <c r="C11" s="359"/>
      <c r="D11" s="354"/>
      <c r="E11" s="211"/>
      <c r="F11" s="360"/>
      <c r="G11" s="360"/>
      <c r="H11" s="360"/>
      <c r="I11" s="360"/>
      <c r="J11" s="361"/>
      <c r="K11" s="362"/>
      <c r="L11" s="213"/>
      <c r="M11" s="363"/>
      <c r="N11" s="212">
        <f>N10/M10</f>
        <v>5</v>
      </c>
      <c r="O11" s="212"/>
      <c r="P11" s="212"/>
      <c r="Q11" s="212"/>
      <c r="R11" s="212"/>
      <c r="S11" s="212"/>
      <c r="T11" s="212"/>
      <c r="U11" s="213"/>
      <c r="V11" s="364">
        <f t="shared" ref="V11:AA11" si="14">AVERAGEIF(V12:V1011,"&lt;&gt;0")</f>
        <v>4.5</v>
      </c>
      <c r="W11" s="364" t="e">
        <f t="shared" si="14"/>
        <v>#DIV/0!</v>
      </c>
      <c r="X11" s="364" t="e">
        <f t="shared" si="14"/>
        <v>#DIV/0!</v>
      </c>
      <c r="Y11" s="364">
        <f t="shared" si="14"/>
        <v>4.5</v>
      </c>
      <c r="Z11" s="358" t="e">
        <f>AVERAGEIF(Z12:Z1011,"&lt;&gt;0")</f>
        <v>#DIV/0!</v>
      </c>
      <c r="AA11" s="358" t="e">
        <f t="shared" si="14"/>
        <v>#DIV/0!</v>
      </c>
      <c r="AB11" s="365"/>
      <c r="AC11" s="364"/>
      <c r="AD11" s="356">
        <f>AVERAGEIF(AD12:AD1011,"&lt;0")</f>
        <v>-45</v>
      </c>
      <c r="AE11" s="404" t="e">
        <f>AVERAGEIFS(AE12:AE1011,AE12:AE1011,"&gt;0",Z12:Z1011,"&gt;0")</f>
        <v>#DIV/0!</v>
      </c>
      <c r="AF11" s="214" t="e">
        <f t="shared" ref="AF11:BH11" si="15">AVERAGEIF(AF12:AF1011,"&gt;0")</f>
        <v>#DIV/0!</v>
      </c>
      <c r="AG11" s="215" t="e">
        <f t="shared" si="15"/>
        <v>#DIV/0!</v>
      </c>
      <c r="AH11" s="216" t="e">
        <f t="shared" si="15"/>
        <v>#DIV/0!</v>
      </c>
      <c r="AI11" s="217" t="e">
        <f t="shared" si="15"/>
        <v>#DIV/0!</v>
      </c>
      <c r="AJ11" s="217" t="e">
        <f t="shared" si="15"/>
        <v>#DIV/0!</v>
      </c>
      <c r="AK11" s="218" t="e">
        <f t="shared" si="15"/>
        <v>#DIV/0!</v>
      </c>
      <c r="AL11" s="216" t="e">
        <f t="shared" si="15"/>
        <v>#DIV/0!</v>
      </c>
      <c r="AM11" s="217" t="e">
        <f t="shared" si="15"/>
        <v>#DIV/0!</v>
      </c>
      <c r="AN11" s="217" t="e">
        <f t="shared" si="15"/>
        <v>#DIV/0!</v>
      </c>
      <c r="AO11" s="218" t="e">
        <f t="shared" si="15"/>
        <v>#DIV/0!</v>
      </c>
      <c r="AP11" s="584">
        <f>SUM(AP12:AP1011)</f>
        <v>0</v>
      </c>
      <c r="AQ11" s="600">
        <f t="shared" ref="AQ11:AV11" si="16">SUM(AQ12:AQ1011)</f>
        <v>0</v>
      </c>
      <c r="AR11" s="600">
        <f t="shared" si="16"/>
        <v>0</v>
      </c>
      <c r="AS11" s="600">
        <f t="shared" si="16"/>
        <v>0</v>
      </c>
      <c r="AT11" s="600">
        <f t="shared" si="16"/>
        <v>0</v>
      </c>
      <c r="AU11" s="600">
        <f t="shared" si="16"/>
        <v>0</v>
      </c>
      <c r="AV11" s="601">
        <f t="shared" si="16"/>
        <v>0</v>
      </c>
      <c r="AW11" s="366">
        <f t="shared" si="15"/>
        <v>5</v>
      </c>
      <c r="AX11" s="219" t="e">
        <f t="shared" si="15"/>
        <v>#DIV/0!</v>
      </c>
      <c r="AY11" s="219" t="e">
        <f t="shared" si="15"/>
        <v>#DIV/0!</v>
      </c>
      <c r="AZ11" s="367">
        <f t="shared" si="15"/>
        <v>5</v>
      </c>
      <c r="BA11" s="366">
        <f t="shared" si="15"/>
        <v>4.5</v>
      </c>
      <c r="BB11" s="219" t="e">
        <f t="shared" si="15"/>
        <v>#DIV/0!</v>
      </c>
      <c r="BC11" s="219" t="e">
        <f t="shared" si="15"/>
        <v>#DIV/0!</v>
      </c>
      <c r="BD11" s="367">
        <f t="shared" si="15"/>
        <v>4.5</v>
      </c>
      <c r="BE11" s="366" t="e">
        <f t="shared" si="15"/>
        <v>#DIV/0!</v>
      </c>
      <c r="BF11" s="219" t="e">
        <f t="shared" si="15"/>
        <v>#DIV/0!</v>
      </c>
      <c r="BG11" s="368" t="e">
        <f t="shared" si="15"/>
        <v>#DIV/0!</v>
      </c>
      <c r="BH11" s="369" t="e">
        <f t="shared" si="15"/>
        <v>#DIV/0!</v>
      </c>
      <c r="BI11" s="608"/>
      <c r="BN11" s="209"/>
      <c r="BP11" s="209"/>
      <c r="BQ11" s="209"/>
      <c r="BR11" s="209"/>
      <c r="BU11" s="209"/>
      <c r="BW11" s="209"/>
      <c r="BX11" s="209"/>
      <c r="BY11" s="209"/>
      <c r="BZ11" s="209"/>
      <c r="CB11" s="209"/>
      <c r="CC11" s="209"/>
      <c r="CD11" s="209"/>
      <c r="CE11" s="209"/>
    </row>
    <row r="12" spans="1:182" s="11" customFormat="1" ht="18" customHeight="1" thickTop="1" x14ac:dyDescent="0.3">
      <c r="A12" s="203"/>
      <c r="B12" s="204"/>
      <c r="C12" s="196">
        <v>1</v>
      </c>
      <c r="D12" s="187" t="s">
        <v>3454</v>
      </c>
      <c r="E12" s="166" t="s">
        <v>48</v>
      </c>
      <c r="F12" s="129" t="s">
        <v>152</v>
      </c>
      <c r="G12" s="120">
        <v>45215</v>
      </c>
      <c r="H12" s="125"/>
      <c r="I12" s="129" t="s">
        <v>152</v>
      </c>
      <c r="J12" s="67"/>
      <c r="K12" s="133"/>
      <c r="L12" s="108"/>
      <c r="M12" s="371">
        <v>45219</v>
      </c>
      <c r="N12" s="147">
        <v>4</v>
      </c>
      <c r="O12" s="295" t="s">
        <v>152</v>
      </c>
      <c r="P12" s="295"/>
      <c r="Q12" s="295"/>
      <c r="R12" s="295"/>
      <c r="S12" s="295"/>
      <c r="T12" s="295"/>
      <c r="U12" s="108"/>
      <c r="V12" s="167">
        <v>5</v>
      </c>
      <c r="W12" s="296"/>
      <c r="X12" s="296"/>
      <c r="Y12" s="149">
        <f t="shared" ref="Y12:Y75" si="17">V12+W12+X12</f>
        <v>5</v>
      </c>
      <c r="Z12" s="148">
        <f t="shared" ref="Z12:Z76" si="18">IF((F12="x"),0,((V12*10)+(W12*20)))</f>
        <v>0</v>
      </c>
      <c r="AA12" s="305"/>
      <c r="AB12" s="376">
        <f>IF(AND(Z12&gt;=0,F12="x"),0,IF(AND(Z12&gt;0,AC12="x"),0,IF(Z12&gt;0,0-30,0)))</f>
        <v>0</v>
      </c>
      <c r="AC12" s="346"/>
      <c r="AD12" s="210">
        <f t="shared" ref="AD12:AD75" si="19">IF(F12="x",(0-((V12*10)+(W12*20))),"")</f>
        <v>-50</v>
      </c>
      <c r="AE12" s="345">
        <f>IF(AND(Z12&gt;0,F12="x"),0,IF(AND(Z12&gt;0,AC12="x"),Z12-60,IF(AND(Z12&gt;0,AB12=-30),Z12+AB12,0)))</f>
        <v>0</v>
      </c>
      <c r="AF12" s="310"/>
      <c r="AG12" s="311"/>
      <c r="AH12" s="310"/>
      <c r="AI12" s="150">
        <f t="shared" ref="AI12:AI76" si="20">IF(AE12&lt;=0,AG12,AE12+AG12)</f>
        <v>0</v>
      </c>
      <c r="AJ12" s="151">
        <f t="shared" ref="AJ12:AJ75" si="21">(X12*20)+Z12+AA12+AF12</f>
        <v>0</v>
      </c>
      <c r="AK12" s="152">
        <f>AJ12-AH12</f>
        <v>0</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f t="shared" ref="AW12:AW75" si="22">IF(N12&gt;0,N12,"")</f>
        <v>4</v>
      </c>
      <c r="AX12" s="154" t="str">
        <f t="shared" ref="AX12:AX75" si="23">IF(AND(K12="x",AW12&gt;0),AW12,"")</f>
        <v/>
      </c>
      <c r="AY12" s="177" t="str">
        <f t="shared" ref="AY12:AY75" si="24">IF(OR(K12="x",F12="x",AW12&lt;=0),"",AW12)</f>
        <v/>
      </c>
      <c r="AZ12" s="168">
        <f t="shared" ref="AZ12:AZ75" si="25">IF(AND(F12="x",AW12&gt;0),AW12,"")</f>
        <v>4</v>
      </c>
      <c r="BA12" s="164">
        <f t="shared" ref="BA12:BA75" si="26">IF(V12&gt;0,V12,"")</f>
        <v>5</v>
      </c>
      <c r="BB12" s="165" t="str">
        <f t="shared" ref="BB12:BB75" si="27">IF(AND(K12="x",BA12&gt;0),BA12,"")</f>
        <v/>
      </c>
      <c r="BC12" s="172" t="str">
        <f>IF(OR(K12="x",F12="x",BA12&lt;=0),"",BA12)</f>
        <v/>
      </c>
      <c r="BD12" s="183">
        <f t="shared" ref="BD12:BD75" si="28">IF(AND(F12="x",BA12&gt;0),BA12,"")</f>
        <v>5</v>
      </c>
      <c r="BE12" s="185" t="str">
        <f t="shared" ref="BE12:BE75" si="29">IF(W12&gt;0,W12,"")</f>
        <v/>
      </c>
      <c r="BF12" s="165" t="str">
        <f t="shared" ref="BF12:BF75" si="30">IF(AND(K12="x",BE12&gt;0),BE12,"")</f>
        <v/>
      </c>
      <c r="BG12" s="172" t="str">
        <f t="shared" ref="BG12:BG75" si="31">IF(OR(K12="x",F12="x",BE12&lt;=0),"",BE12)</f>
        <v/>
      </c>
      <c r="BH12" s="174" t="str">
        <f t="shared" ref="BH12:BH75" si="32">IF(AND(F12="x",BE12&gt;0),BE12,"")</f>
        <v/>
      </c>
      <c r="BI12" s="609"/>
      <c r="BJ12" s="55" t="s">
        <v>214</v>
      </c>
      <c r="BK12" s="55" t="s">
        <v>215</v>
      </c>
      <c r="BL12" s="55" t="s">
        <v>216</v>
      </c>
      <c r="BM12" s="55" t="s">
        <v>217</v>
      </c>
      <c r="BN12" s="55" t="s">
        <v>218</v>
      </c>
      <c r="BO12" s="55" t="s">
        <v>219</v>
      </c>
      <c r="BP12" s="55" t="s">
        <v>220</v>
      </c>
      <c r="BQ12" s="55" t="s">
        <v>221</v>
      </c>
      <c r="BR12" s="55" t="s">
        <v>222</v>
      </c>
      <c r="BS12" s="55" t="s">
        <v>223</v>
      </c>
      <c r="BT12" s="55" t="s">
        <v>224</v>
      </c>
      <c r="BU12" s="55" t="s">
        <v>225</v>
      </c>
      <c r="BV12" s="55" t="s">
        <v>226</v>
      </c>
      <c r="BW12" s="55" t="s">
        <v>227</v>
      </c>
      <c r="BX12" s="55" t="s">
        <v>228</v>
      </c>
      <c r="BY12" s="55" t="s">
        <v>229</v>
      </c>
      <c r="BZ12" s="55" t="s">
        <v>230</v>
      </c>
      <c r="CA12" s="55" t="s">
        <v>231</v>
      </c>
      <c r="CB12" s="55" t="s">
        <v>232</v>
      </c>
      <c r="CC12" s="55" t="s">
        <v>233</v>
      </c>
      <c r="CD12" s="55" t="s">
        <v>234</v>
      </c>
      <c r="CE12" s="55" t="s">
        <v>235</v>
      </c>
      <c r="CF12" s="55" t="s">
        <v>236</v>
      </c>
      <c r="CG12" s="330" t="s">
        <v>237</v>
      </c>
      <c r="CH12" s="330" t="s">
        <v>238</v>
      </c>
      <c r="CI12" s="330" t="s">
        <v>239</v>
      </c>
      <c r="CJ12" s="330" t="s">
        <v>240</v>
      </c>
      <c r="CK12" s="330" t="s">
        <v>241</v>
      </c>
      <c r="CL12" s="330" t="s">
        <v>242</v>
      </c>
      <c r="CM12" s="330" t="s">
        <v>243</v>
      </c>
      <c r="CN12" s="330" t="s">
        <v>244</v>
      </c>
      <c r="CO12" s="330" t="s">
        <v>245</v>
      </c>
      <c r="CP12" s="330" t="s">
        <v>246</v>
      </c>
      <c r="CQ12" s="330" t="s">
        <v>247</v>
      </c>
      <c r="CR12" s="330" t="s">
        <v>248</v>
      </c>
      <c r="CS12" s="330" t="s">
        <v>249</v>
      </c>
      <c r="CT12" s="330" t="s">
        <v>250</v>
      </c>
      <c r="CU12" s="330" t="s">
        <v>251</v>
      </c>
      <c r="CV12" s="330" t="s">
        <v>252</v>
      </c>
      <c r="CW12" s="330" t="s">
        <v>253</v>
      </c>
      <c r="CX12" s="330" t="s">
        <v>254</v>
      </c>
      <c r="CY12" s="330" t="s">
        <v>255</v>
      </c>
      <c r="CZ12" s="330" t="s">
        <v>256</v>
      </c>
      <c r="DA12" s="330" t="s">
        <v>257</v>
      </c>
      <c r="DB12" s="330" t="s">
        <v>258</v>
      </c>
      <c r="DC12" s="330" t="s">
        <v>259</v>
      </c>
      <c r="DD12" s="330" t="s">
        <v>260</v>
      </c>
      <c r="DE12" s="330" t="s">
        <v>261</v>
      </c>
      <c r="DF12" s="330" t="s">
        <v>262</v>
      </c>
      <c r="DG12" s="330" t="s">
        <v>263</v>
      </c>
      <c r="DH12" s="330" t="s">
        <v>264</v>
      </c>
      <c r="DI12" s="330" t="s">
        <v>265</v>
      </c>
      <c r="DJ12" s="330" t="s">
        <v>266</v>
      </c>
      <c r="DK12" s="330" t="s">
        <v>267</v>
      </c>
      <c r="DL12" s="330" t="s">
        <v>268</v>
      </c>
      <c r="DM12" s="330" t="s">
        <v>269</v>
      </c>
      <c r="DN12" s="330" t="s">
        <v>270</v>
      </c>
      <c r="DO12" s="330" t="s">
        <v>271</v>
      </c>
      <c r="DP12" s="330" t="s">
        <v>272</v>
      </c>
      <c r="DQ12" s="330" t="s">
        <v>273</v>
      </c>
      <c r="DR12" s="330" t="s">
        <v>274</v>
      </c>
      <c r="DS12" s="330" t="s">
        <v>275</v>
      </c>
      <c r="DT12" s="330" t="s">
        <v>276</v>
      </c>
      <c r="DU12" s="330" t="s">
        <v>277</v>
      </c>
      <c r="DV12" s="330" t="s">
        <v>278</v>
      </c>
      <c r="DW12" s="330" t="s">
        <v>279</v>
      </c>
      <c r="DX12" s="330" t="s">
        <v>280</v>
      </c>
      <c r="DY12" s="330" t="s">
        <v>281</v>
      </c>
      <c r="DZ12" s="330" t="s">
        <v>282</v>
      </c>
      <c r="EA12" s="330" t="s">
        <v>283</v>
      </c>
      <c r="EB12" s="330" t="s">
        <v>284</v>
      </c>
      <c r="EC12" s="330" t="s">
        <v>285</v>
      </c>
      <c r="ED12" s="330" t="s">
        <v>286</v>
      </c>
      <c r="EE12" s="330" t="s">
        <v>287</v>
      </c>
      <c r="EF12" s="330" t="s">
        <v>288</v>
      </c>
      <c r="EG12" s="330" t="s">
        <v>289</v>
      </c>
      <c r="EH12" s="330" t="s">
        <v>290</v>
      </c>
      <c r="EI12" s="330" t="s">
        <v>291</v>
      </c>
      <c r="EJ12" s="330" t="s">
        <v>292</v>
      </c>
      <c r="EK12" s="330" t="s">
        <v>293</v>
      </c>
      <c r="EL12" s="330" t="s">
        <v>294</v>
      </c>
      <c r="EM12" s="330" t="s">
        <v>295</v>
      </c>
      <c r="EN12" s="330" t="s">
        <v>296</v>
      </c>
      <c r="EO12" s="330" t="s">
        <v>297</v>
      </c>
      <c r="EP12" s="330" t="s">
        <v>298</v>
      </c>
      <c r="EQ12" s="330" t="s">
        <v>299</v>
      </c>
      <c r="ER12" s="330" t="s">
        <v>300</v>
      </c>
      <c r="ES12" s="330" t="s">
        <v>301</v>
      </c>
      <c r="ET12" s="330" t="s">
        <v>302</v>
      </c>
      <c r="EU12" s="330" t="s">
        <v>303</v>
      </c>
      <c r="EV12" s="330" t="s">
        <v>304</v>
      </c>
      <c r="EW12" s="330" t="s">
        <v>305</v>
      </c>
      <c r="EX12" s="330" t="s">
        <v>306</v>
      </c>
      <c r="EY12" s="330" t="s">
        <v>307</v>
      </c>
      <c r="EZ12" s="330" t="s">
        <v>308</v>
      </c>
      <c r="FA12" s="330" t="s">
        <v>309</v>
      </c>
      <c r="FB12" s="330" t="s">
        <v>310</v>
      </c>
      <c r="FC12" s="330" t="s">
        <v>311</v>
      </c>
      <c r="FD12" s="330" t="s">
        <v>312</v>
      </c>
      <c r="FE12" s="330" t="s">
        <v>313</v>
      </c>
      <c r="FF12" s="330" t="s">
        <v>314</v>
      </c>
      <c r="FG12" s="330" t="s">
        <v>315</v>
      </c>
      <c r="FH12" s="330" t="s">
        <v>316</v>
      </c>
      <c r="FI12" s="330" t="s">
        <v>317</v>
      </c>
      <c r="FJ12" s="330" t="s">
        <v>318</v>
      </c>
      <c r="FK12" s="330" t="s">
        <v>319</v>
      </c>
      <c r="FL12" s="330" t="s">
        <v>320</v>
      </c>
      <c r="FM12" s="330" t="s">
        <v>321</v>
      </c>
      <c r="FN12" s="330" t="s">
        <v>322</v>
      </c>
      <c r="FO12" s="330" t="s">
        <v>323</v>
      </c>
      <c r="FP12" s="330" t="s">
        <v>324</v>
      </c>
      <c r="FQ12" s="330" t="s">
        <v>325</v>
      </c>
      <c r="FR12" s="330" t="s">
        <v>326</v>
      </c>
      <c r="FS12" s="330" t="s">
        <v>327</v>
      </c>
      <c r="FT12" s="330" t="s">
        <v>328</v>
      </c>
      <c r="FU12" s="330" t="s">
        <v>329</v>
      </c>
      <c r="FV12" s="330" t="s">
        <v>330</v>
      </c>
      <c r="FW12" s="330" t="s">
        <v>331</v>
      </c>
      <c r="FX12" s="330" t="s">
        <v>332</v>
      </c>
      <c r="FY12" s="330" t="s">
        <v>333</v>
      </c>
      <c r="FZ12" s="342" t="s">
        <v>334</v>
      </c>
    </row>
    <row r="13" spans="1:182" s="11" customFormat="1" ht="18" customHeight="1" x14ac:dyDescent="0.4">
      <c r="A13" s="503"/>
      <c r="B13" s="204"/>
      <c r="C13" s="197">
        <v>2</v>
      </c>
      <c r="D13" s="188" t="s">
        <v>3455</v>
      </c>
      <c r="E13" s="70" t="s">
        <v>48</v>
      </c>
      <c r="F13" s="129" t="s">
        <v>152</v>
      </c>
      <c r="G13" s="120">
        <v>45232</v>
      </c>
      <c r="H13" s="121"/>
      <c r="I13" s="129" t="s">
        <v>152</v>
      </c>
      <c r="J13" s="67"/>
      <c r="K13" s="133"/>
      <c r="L13" s="108"/>
      <c r="M13" s="372">
        <v>45237</v>
      </c>
      <c r="N13" s="147">
        <f t="shared" ref="N13:N76" si="33">IF((NETWORKDAYS(G13,M13)&gt;0),(NETWORKDAYS(G13,M13)),"")</f>
        <v>4</v>
      </c>
      <c r="O13" s="295" t="s">
        <v>152</v>
      </c>
      <c r="P13" s="295"/>
      <c r="Q13" s="295"/>
      <c r="R13" s="295"/>
      <c r="S13" s="295"/>
      <c r="T13" s="108"/>
      <c r="U13" s="297"/>
      <c r="V13" s="28">
        <v>2</v>
      </c>
      <c r="W13" s="296"/>
      <c r="X13" s="296"/>
      <c r="Y13" s="149">
        <f t="shared" si="17"/>
        <v>2</v>
      </c>
      <c r="Z13" s="148">
        <f t="shared" si="18"/>
        <v>0</v>
      </c>
      <c r="AA13" s="305"/>
      <c r="AB13" s="377">
        <f>IF(AND(Z13&gt;=0,F13="x"),0,IF(AND(Z13&gt;0,AC13="x"),0,IF(Z13&gt;0,0-30,0)))</f>
        <v>0</v>
      </c>
      <c r="AC13" s="347"/>
      <c r="AD13" s="210">
        <f t="shared" si="19"/>
        <v>-20</v>
      </c>
      <c r="AE13" s="345">
        <f t="shared" ref="AE13:AE76" si="34">IF(AND(Z13&gt;0,F13="x"),0,IF(AND(Z13&gt;0,AC13="x"),Z13-60,IF(AND(Z13&gt;0,AB13=-30),Z13+AB13,0)))</f>
        <v>0</v>
      </c>
      <c r="AF13" s="310"/>
      <c r="AG13" s="312"/>
      <c r="AH13" s="313"/>
      <c r="AI13" s="150">
        <f t="shared" si="20"/>
        <v>0</v>
      </c>
      <c r="AJ13" s="151">
        <f t="shared" si="21"/>
        <v>0</v>
      </c>
      <c r="AK13" s="152">
        <f t="shared" ref="AK13:AK76" si="35">AJ13-AH13</f>
        <v>0</v>
      </c>
      <c r="AL13" s="153">
        <f t="shared" ref="AL13:AL76" si="36">IF(K13="x",AH13,0)</f>
        <v>0</v>
      </c>
      <c r="AM13" s="153">
        <f t="shared" ref="AM13:AM76" si="37">IF(K13="x",AI13,0)</f>
        <v>0</v>
      </c>
      <c r="AN13" s="153">
        <f t="shared" ref="AN13:AN76" si="38">IF(K13="x",AJ13,0)</f>
        <v>0</v>
      </c>
      <c r="AO13" s="153">
        <f t="shared" ref="AO13:AO76" si="39">IF(K13="x",AK13,0)</f>
        <v>0</v>
      </c>
      <c r="AP13" s="586" t="str">
        <f>IF(AND(AH13&gt;0,AH13&lt;5),AH13," ")</f>
        <v xml:space="preserve"> </v>
      </c>
      <c r="AQ13" s="590" t="str">
        <f t="shared" ref="AQ13:AQ76" si="40">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f t="shared" si="22"/>
        <v>4</v>
      </c>
      <c r="AX13" s="154" t="str">
        <f t="shared" si="23"/>
        <v/>
      </c>
      <c r="AY13" s="178" t="str">
        <f t="shared" si="24"/>
        <v/>
      </c>
      <c r="AZ13" s="169">
        <f t="shared" si="25"/>
        <v>4</v>
      </c>
      <c r="BA13" s="159">
        <f t="shared" si="26"/>
        <v>2</v>
      </c>
      <c r="BB13" s="160" t="str">
        <f t="shared" si="27"/>
        <v/>
      </c>
      <c r="BC13" s="171" t="str">
        <f>IF(OR(K13="x",F13="X",BA13&lt;=0),"",BA13)</f>
        <v/>
      </c>
      <c r="BD13" s="160">
        <f t="shared" si="28"/>
        <v>2</v>
      </c>
      <c r="BE13" s="186" t="str">
        <f t="shared" si="29"/>
        <v/>
      </c>
      <c r="BF13" s="160" t="str">
        <f t="shared" si="30"/>
        <v/>
      </c>
      <c r="BG13" s="171" t="str">
        <f t="shared" si="31"/>
        <v/>
      </c>
      <c r="BH13" s="161" t="str">
        <f t="shared" si="32"/>
        <v/>
      </c>
      <c r="BI13" s="609"/>
      <c r="BJ13" s="52" t="s">
        <v>335</v>
      </c>
      <c r="BK13" s="52" t="s">
        <v>336</v>
      </c>
      <c r="BL13" s="52" t="s">
        <v>337</v>
      </c>
      <c r="BM13" s="52" t="s">
        <v>338</v>
      </c>
      <c r="BN13" s="59" t="s">
        <v>339</v>
      </c>
      <c r="BO13" s="52" t="s">
        <v>340</v>
      </c>
      <c r="BP13" s="52" t="s">
        <v>341</v>
      </c>
      <c r="BQ13" s="52" t="s">
        <v>342</v>
      </c>
      <c r="BR13" s="52" t="s">
        <v>343</v>
      </c>
      <c r="BS13" s="52" t="s">
        <v>344</v>
      </c>
      <c r="BT13" s="332" t="s">
        <v>345</v>
      </c>
      <c r="BU13" s="52" t="s">
        <v>346</v>
      </c>
      <c r="BV13" s="52" t="s">
        <v>347</v>
      </c>
      <c r="BW13" s="52" t="s">
        <v>348</v>
      </c>
      <c r="BX13" s="52" t="s">
        <v>349</v>
      </c>
      <c r="BY13" s="52" t="s">
        <v>350</v>
      </c>
      <c r="BZ13" s="52" t="s">
        <v>351</v>
      </c>
      <c r="CA13" s="52" t="s">
        <v>352</v>
      </c>
      <c r="CB13" s="52" t="s">
        <v>353</v>
      </c>
      <c r="CC13" s="52" t="s">
        <v>354</v>
      </c>
      <c r="CD13" s="52" t="s">
        <v>355</v>
      </c>
      <c r="CE13" s="52" t="s">
        <v>356</v>
      </c>
      <c r="CF13" s="52" t="s">
        <v>357</v>
      </c>
      <c r="CG13" s="331" t="s">
        <v>358</v>
      </c>
      <c r="CH13" s="331" t="s">
        <v>359</v>
      </c>
      <c r="CI13" s="331" t="s">
        <v>360</v>
      </c>
      <c r="CJ13" s="331" t="s">
        <v>361</v>
      </c>
      <c r="CK13" s="331" t="s">
        <v>362</v>
      </c>
      <c r="CL13" s="331" t="s">
        <v>363</v>
      </c>
      <c r="CM13" s="331" t="s">
        <v>364</v>
      </c>
      <c r="CN13" s="331" t="s">
        <v>365</v>
      </c>
      <c r="CO13" s="331" t="s">
        <v>366</v>
      </c>
      <c r="CP13" s="331" t="s">
        <v>367</v>
      </c>
      <c r="CQ13" s="331" t="s">
        <v>368</v>
      </c>
      <c r="CR13" s="331" t="s">
        <v>369</v>
      </c>
      <c r="CS13" s="331" t="s">
        <v>370</v>
      </c>
      <c r="CT13" s="331" t="s">
        <v>371</v>
      </c>
      <c r="CU13" s="331" t="s">
        <v>372</v>
      </c>
      <c r="CV13" s="331" t="s">
        <v>373</v>
      </c>
      <c r="CW13" s="331" t="s">
        <v>374</v>
      </c>
      <c r="CX13" s="331" t="s">
        <v>375</v>
      </c>
      <c r="CY13" s="331" t="s">
        <v>376</v>
      </c>
      <c r="CZ13" s="331" t="s">
        <v>377</v>
      </c>
      <c r="DA13" s="331" t="s">
        <v>378</v>
      </c>
      <c r="DB13" s="331" t="s">
        <v>379</v>
      </c>
      <c r="DC13" s="331" t="s">
        <v>380</v>
      </c>
      <c r="DD13" s="331" t="s">
        <v>381</v>
      </c>
      <c r="DE13" s="331" t="s">
        <v>382</v>
      </c>
      <c r="DF13" s="331" t="s">
        <v>383</v>
      </c>
      <c r="DG13" s="331" t="s">
        <v>384</v>
      </c>
      <c r="DH13" s="331" t="s">
        <v>385</v>
      </c>
      <c r="DI13" s="331" t="s">
        <v>386</v>
      </c>
      <c r="DJ13" s="331" t="s">
        <v>387</v>
      </c>
      <c r="DK13" s="331" t="s">
        <v>388</v>
      </c>
      <c r="DL13" s="331" t="s">
        <v>389</v>
      </c>
      <c r="DM13" s="331" t="s">
        <v>390</v>
      </c>
      <c r="DN13" s="331" t="s">
        <v>391</v>
      </c>
      <c r="DO13" s="331" t="s">
        <v>392</v>
      </c>
      <c r="DP13" s="331" t="s">
        <v>393</v>
      </c>
      <c r="DQ13" s="331" t="s">
        <v>394</v>
      </c>
      <c r="DR13" s="331" t="s">
        <v>395</v>
      </c>
      <c r="DS13" s="331" t="s">
        <v>396</v>
      </c>
      <c r="DT13" s="331" t="s">
        <v>397</v>
      </c>
      <c r="DU13" s="331" t="s">
        <v>398</v>
      </c>
      <c r="DV13" s="331" t="s">
        <v>399</v>
      </c>
      <c r="DW13" s="331" t="s">
        <v>400</v>
      </c>
      <c r="DX13" s="331" t="s">
        <v>401</v>
      </c>
      <c r="DY13" s="331" t="s">
        <v>402</v>
      </c>
      <c r="DZ13" s="331" t="s">
        <v>403</v>
      </c>
      <c r="EA13" s="331" t="s">
        <v>404</v>
      </c>
      <c r="EB13" s="331" t="s">
        <v>405</v>
      </c>
      <c r="EC13" s="331" t="s">
        <v>406</v>
      </c>
      <c r="ED13" s="331" t="s">
        <v>407</v>
      </c>
      <c r="EE13" s="331" t="s">
        <v>408</v>
      </c>
      <c r="EF13" s="331" t="s">
        <v>409</v>
      </c>
      <c r="EG13" s="331" t="s">
        <v>410</v>
      </c>
      <c r="EH13" s="331" t="s">
        <v>411</v>
      </c>
      <c r="EI13" s="331" t="s">
        <v>412</v>
      </c>
      <c r="EJ13" s="331" t="s">
        <v>413</v>
      </c>
      <c r="EK13" s="331" t="s">
        <v>414</v>
      </c>
      <c r="EL13" s="331" t="s">
        <v>415</v>
      </c>
      <c r="EM13" s="331" t="s">
        <v>416</v>
      </c>
      <c r="EN13" s="331" t="s">
        <v>416</v>
      </c>
      <c r="EO13" s="331" t="s">
        <v>417</v>
      </c>
      <c r="EP13" s="331" t="s">
        <v>418</v>
      </c>
      <c r="EQ13" s="331" t="s">
        <v>419</v>
      </c>
      <c r="ER13" s="331" t="s">
        <v>420</v>
      </c>
      <c r="ES13" s="331" t="s">
        <v>421</v>
      </c>
      <c r="ET13" s="331" t="s">
        <v>422</v>
      </c>
      <c r="EU13" s="331" t="s">
        <v>423</v>
      </c>
      <c r="EV13" s="331" t="s">
        <v>424</v>
      </c>
      <c r="EW13" s="331" t="s">
        <v>425</v>
      </c>
      <c r="EX13" s="331" t="s">
        <v>426</v>
      </c>
      <c r="EY13" s="331" t="s">
        <v>427</v>
      </c>
      <c r="EZ13" s="331" t="s">
        <v>428</v>
      </c>
      <c r="FA13" s="331" t="s">
        <v>429</v>
      </c>
      <c r="FB13" s="331" t="s">
        <v>430</v>
      </c>
      <c r="FC13" s="331" t="s">
        <v>431</v>
      </c>
      <c r="FD13" s="331" t="s">
        <v>432</v>
      </c>
      <c r="FE13" s="331" t="s">
        <v>433</v>
      </c>
      <c r="FF13" s="331" t="s">
        <v>434</v>
      </c>
      <c r="FG13" s="331" t="s">
        <v>435</v>
      </c>
      <c r="FH13" s="331" t="s">
        <v>436</v>
      </c>
      <c r="FI13" s="331" t="s">
        <v>437</v>
      </c>
      <c r="FJ13" s="331" t="s">
        <v>438</v>
      </c>
      <c r="FK13" s="331" t="s">
        <v>439</v>
      </c>
      <c r="FL13" s="331" t="s">
        <v>440</v>
      </c>
      <c r="FM13" s="331" t="s">
        <v>441</v>
      </c>
      <c r="FN13" s="331" t="s">
        <v>442</v>
      </c>
      <c r="FO13" s="331" t="s">
        <v>443</v>
      </c>
      <c r="FP13" s="331" t="s">
        <v>444</v>
      </c>
      <c r="FQ13" s="331" t="s">
        <v>445</v>
      </c>
      <c r="FR13" s="331" t="s">
        <v>446</v>
      </c>
      <c r="FS13" s="331" t="s">
        <v>447</v>
      </c>
      <c r="FT13" s="331" t="s">
        <v>448</v>
      </c>
      <c r="FU13" s="331" t="s">
        <v>449</v>
      </c>
      <c r="FV13" s="331" t="s">
        <v>450</v>
      </c>
      <c r="FW13" s="331" t="s">
        <v>451</v>
      </c>
      <c r="FX13" s="331" t="s">
        <v>452</v>
      </c>
      <c r="FY13" s="331" t="s">
        <v>453</v>
      </c>
      <c r="FZ13" s="343" t="s">
        <v>454</v>
      </c>
    </row>
    <row r="14" spans="1:182" s="11" customFormat="1" ht="18" customHeight="1" x14ac:dyDescent="0.3">
      <c r="A14" s="504" t="s">
        <v>455</v>
      </c>
      <c r="B14" s="204"/>
      <c r="C14" s="197">
        <v>3</v>
      </c>
      <c r="D14" s="188" t="s">
        <v>3456</v>
      </c>
      <c r="E14" s="70" t="s">
        <v>48</v>
      </c>
      <c r="F14" s="130" t="s">
        <v>152</v>
      </c>
      <c r="G14" s="123">
        <v>45238</v>
      </c>
      <c r="H14" s="124"/>
      <c r="I14" s="130" t="s">
        <v>152</v>
      </c>
      <c r="J14" s="158"/>
      <c r="K14" s="134"/>
      <c r="L14" s="24"/>
      <c r="M14" s="375">
        <v>45250</v>
      </c>
      <c r="N14" s="147">
        <f t="shared" si="33"/>
        <v>9</v>
      </c>
      <c r="O14" s="295" t="s">
        <v>152</v>
      </c>
      <c r="P14" s="295"/>
      <c r="Q14" s="295"/>
      <c r="R14" s="295"/>
      <c r="S14" s="295"/>
      <c r="T14" s="108"/>
      <c r="U14" s="297"/>
      <c r="V14" s="28">
        <v>10</v>
      </c>
      <c r="W14" s="296"/>
      <c r="X14" s="296"/>
      <c r="Y14" s="149">
        <f t="shared" si="17"/>
        <v>10</v>
      </c>
      <c r="Z14" s="148">
        <f t="shared" si="18"/>
        <v>0</v>
      </c>
      <c r="AA14" s="305"/>
      <c r="AB14" s="377">
        <f t="shared" ref="AB14:AB77" si="41">IF(AND(Z14&gt;=0,F14="x"),0,IF(AND(Z14&gt;0,AC14="x"),0,IF(Z14&gt;0,0-30,0)))</f>
        <v>0</v>
      </c>
      <c r="AC14" s="347"/>
      <c r="AD14" s="210">
        <f t="shared" si="19"/>
        <v>-100</v>
      </c>
      <c r="AE14" s="345">
        <f t="shared" si="34"/>
        <v>0</v>
      </c>
      <c r="AF14" s="310"/>
      <c r="AG14" s="312"/>
      <c r="AH14" s="313"/>
      <c r="AI14" s="150">
        <f t="shared" si="20"/>
        <v>0</v>
      </c>
      <c r="AJ14" s="151">
        <f t="shared" si="21"/>
        <v>0</v>
      </c>
      <c r="AK14" s="152">
        <f t="shared" si="35"/>
        <v>0</v>
      </c>
      <c r="AL14" s="153">
        <f t="shared" si="36"/>
        <v>0</v>
      </c>
      <c r="AM14" s="153">
        <f t="shared" si="37"/>
        <v>0</v>
      </c>
      <c r="AN14" s="153">
        <f t="shared" si="38"/>
        <v>0</v>
      </c>
      <c r="AO14" s="153">
        <f t="shared" si="39"/>
        <v>0</v>
      </c>
      <c r="AP14" s="586" t="str">
        <f t="shared" ref="AP14:AP77" si="42">IF(AND(AH14&gt;0,AH14&lt;5),AH14," ")</f>
        <v xml:space="preserve"> </v>
      </c>
      <c r="AQ14" s="590" t="str">
        <f t="shared" si="40"/>
        <v xml:space="preserve"> </v>
      </c>
      <c r="AR14" s="590" t="str">
        <f t="shared" ref="AR14:AR77" si="43">IF(AND(AH14&gt;49.99,AH14&lt;100),AH14," ")</f>
        <v xml:space="preserve"> </v>
      </c>
      <c r="AS14" s="590" t="str">
        <f t="shared" ref="AS14:AS77" si="44">IF(AND(AH14&gt;99.99,AH14&lt;500),AH14," ")</f>
        <v xml:space="preserve"> </v>
      </c>
      <c r="AT14" s="590" t="str">
        <f t="shared" ref="AT14:AT77" si="45">IF(AND(AH14&gt;499.99,AH14&lt;1000),AH14," ")</f>
        <v xml:space="preserve"> </v>
      </c>
      <c r="AU14" s="590" t="str">
        <f t="shared" ref="AU14:AU77" si="46">IF(AND(AH14&gt;999.99,AH14&lt;10000),AH14," ")</f>
        <v xml:space="preserve"> </v>
      </c>
      <c r="AV14" s="591" t="str">
        <f t="shared" ref="AV14:AV77" si="47">IF(AH14&gt;=10000,AH14," ")</f>
        <v xml:space="preserve"> </v>
      </c>
      <c r="AW14" s="181">
        <f t="shared" si="22"/>
        <v>9</v>
      </c>
      <c r="AX14" s="154" t="str">
        <f t="shared" si="23"/>
        <v/>
      </c>
      <c r="AY14" s="178" t="str">
        <f t="shared" si="24"/>
        <v/>
      </c>
      <c r="AZ14" s="169">
        <f t="shared" si="25"/>
        <v>9</v>
      </c>
      <c r="BA14" s="159">
        <f t="shared" si="26"/>
        <v>10</v>
      </c>
      <c r="BB14" s="160" t="str">
        <f t="shared" si="27"/>
        <v/>
      </c>
      <c r="BC14" s="171" t="str">
        <f>IF(OR(K14="x",F14="X",BA14&lt;=0),"",BA14)</f>
        <v/>
      </c>
      <c r="BD14" s="160">
        <f t="shared" si="28"/>
        <v>10</v>
      </c>
      <c r="BE14" s="186" t="str">
        <f t="shared" si="29"/>
        <v/>
      </c>
      <c r="BF14" s="160" t="str">
        <f t="shared" si="30"/>
        <v/>
      </c>
      <c r="BG14" s="171" t="str">
        <f t="shared" si="31"/>
        <v/>
      </c>
      <c r="BH14" s="161" t="str">
        <f t="shared" si="32"/>
        <v/>
      </c>
      <c r="BI14" s="609"/>
      <c r="BJ14" s="52" t="s">
        <v>456</v>
      </c>
      <c r="BK14" s="52" t="s">
        <v>457</v>
      </c>
      <c r="BL14" s="52" t="s">
        <v>458</v>
      </c>
      <c r="BM14" s="52" t="s">
        <v>459</v>
      </c>
      <c r="BN14" s="59" t="s">
        <v>460</v>
      </c>
      <c r="BO14" s="52" t="s">
        <v>461</v>
      </c>
      <c r="BP14" s="52" t="s">
        <v>462</v>
      </c>
      <c r="BQ14" s="52" t="s">
        <v>463</v>
      </c>
      <c r="BR14" s="52" t="s">
        <v>464</v>
      </c>
      <c r="BS14" s="52" t="s">
        <v>465</v>
      </c>
      <c r="BT14" s="333" t="s">
        <v>466</v>
      </c>
      <c r="BU14" s="52" t="s">
        <v>467</v>
      </c>
      <c r="BV14" s="52" t="s">
        <v>468</v>
      </c>
      <c r="BW14" s="52" t="s">
        <v>469</v>
      </c>
      <c r="BX14" s="52" t="s">
        <v>470</v>
      </c>
      <c r="BY14" s="52" t="s">
        <v>471</v>
      </c>
      <c r="BZ14" s="52" t="s">
        <v>472</v>
      </c>
      <c r="CA14" s="52" t="s">
        <v>473</v>
      </c>
      <c r="CB14" s="52" t="s">
        <v>474</v>
      </c>
      <c r="CC14" s="52" t="s">
        <v>475</v>
      </c>
      <c r="CD14" s="52" t="s">
        <v>476</v>
      </c>
      <c r="CE14" s="52"/>
      <c r="CF14" s="52" t="s">
        <v>477</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478</v>
      </c>
      <c r="FZ14" s="343" t="s">
        <v>479</v>
      </c>
    </row>
    <row r="15" spans="1:182" s="11" customFormat="1" ht="20.25" customHeight="1" x14ac:dyDescent="0.4">
      <c r="A15" s="503"/>
      <c r="B15" s="204"/>
      <c r="C15" s="197">
        <v>4</v>
      </c>
      <c r="D15" s="189" t="s">
        <v>3441</v>
      </c>
      <c r="E15" s="29" t="s">
        <v>48</v>
      </c>
      <c r="F15" s="131" t="s">
        <v>152</v>
      </c>
      <c r="G15" s="123">
        <v>45271</v>
      </c>
      <c r="H15" s="124"/>
      <c r="I15" s="131" t="s">
        <v>152</v>
      </c>
      <c r="J15" s="68"/>
      <c r="K15" s="134"/>
      <c r="L15" s="24"/>
      <c r="M15" s="372">
        <v>45273</v>
      </c>
      <c r="N15" s="147">
        <f t="shared" si="33"/>
        <v>3</v>
      </c>
      <c r="O15" s="125" t="s">
        <v>152</v>
      </c>
      <c r="P15" s="125"/>
      <c r="Q15" s="125"/>
      <c r="R15" s="125"/>
      <c r="S15" s="125"/>
      <c r="T15" s="122"/>
      <c r="U15" s="298"/>
      <c r="V15" s="28">
        <v>1</v>
      </c>
      <c r="W15" s="296"/>
      <c r="X15" s="296"/>
      <c r="Y15" s="149">
        <f t="shared" si="17"/>
        <v>1</v>
      </c>
      <c r="Z15" s="148">
        <f t="shared" si="18"/>
        <v>0</v>
      </c>
      <c r="AA15" s="305"/>
      <c r="AB15" s="377">
        <f t="shared" si="41"/>
        <v>0</v>
      </c>
      <c r="AC15" s="347"/>
      <c r="AD15" s="210">
        <f t="shared" si="19"/>
        <v>-10</v>
      </c>
      <c r="AE15" s="345">
        <f t="shared" si="34"/>
        <v>0</v>
      </c>
      <c r="AF15" s="310"/>
      <c r="AG15" s="312"/>
      <c r="AH15" s="313"/>
      <c r="AI15" s="150">
        <f t="shared" si="20"/>
        <v>0</v>
      </c>
      <c r="AJ15" s="151">
        <f t="shared" si="21"/>
        <v>0</v>
      </c>
      <c r="AK15" s="152">
        <f t="shared" si="35"/>
        <v>0</v>
      </c>
      <c r="AL15" s="153">
        <f t="shared" si="36"/>
        <v>0</v>
      </c>
      <c r="AM15" s="153">
        <f t="shared" si="37"/>
        <v>0</v>
      </c>
      <c r="AN15" s="153">
        <f t="shared" si="38"/>
        <v>0</v>
      </c>
      <c r="AO15" s="153">
        <f t="shared" si="39"/>
        <v>0</v>
      </c>
      <c r="AP15" s="587" t="str">
        <f t="shared" si="42"/>
        <v xml:space="preserve"> </v>
      </c>
      <c r="AQ15" s="590" t="str">
        <f t="shared" si="40"/>
        <v xml:space="preserve"> </v>
      </c>
      <c r="AR15" s="590" t="str">
        <f t="shared" si="43"/>
        <v xml:space="preserve"> </v>
      </c>
      <c r="AS15" s="590" t="str">
        <f t="shared" si="44"/>
        <v xml:space="preserve"> </v>
      </c>
      <c r="AT15" s="590" t="str">
        <f t="shared" si="45"/>
        <v xml:space="preserve"> </v>
      </c>
      <c r="AU15" s="590" t="str">
        <f t="shared" si="46"/>
        <v xml:space="preserve"> </v>
      </c>
      <c r="AV15" s="591" t="str">
        <f t="shared" si="47"/>
        <v xml:space="preserve"> </v>
      </c>
      <c r="AW15" s="181">
        <f t="shared" si="22"/>
        <v>3</v>
      </c>
      <c r="AX15" s="154" t="str">
        <f t="shared" si="23"/>
        <v/>
      </c>
      <c r="AY15" s="178" t="str">
        <f t="shared" si="24"/>
        <v/>
      </c>
      <c r="AZ15" s="169">
        <f t="shared" si="25"/>
        <v>3</v>
      </c>
      <c r="BA15" s="159">
        <f t="shared" si="26"/>
        <v>1</v>
      </c>
      <c r="BB15" s="160" t="str">
        <f t="shared" si="27"/>
        <v/>
      </c>
      <c r="BC15" s="171" t="str">
        <f>IF(OR(K15="x",F15="X",BA15&lt;=0),"",BA15)</f>
        <v/>
      </c>
      <c r="BD15" s="160">
        <f t="shared" si="28"/>
        <v>1</v>
      </c>
      <c r="BE15" s="186" t="str">
        <f t="shared" si="29"/>
        <v/>
      </c>
      <c r="BF15" s="160" t="str">
        <f t="shared" si="30"/>
        <v/>
      </c>
      <c r="BG15" s="171" t="str">
        <f t="shared" si="31"/>
        <v/>
      </c>
      <c r="BH15" s="161" t="str">
        <f t="shared" si="32"/>
        <v/>
      </c>
      <c r="BI15" s="609"/>
      <c r="BJ15" s="52" t="s">
        <v>480</v>
      </c>
      <c r="BK15" s="52" t="s">
        <v>481</v>
      </c>
      <c r="BL15" s="52" t="s">
        <v>482</v>
      </c>
      <c r="BM15" s="52" t="s">
        <v>483</v>
      </c>
      <c r="BN15" s="614" t="s">
        <v>484</v>
      </c>
      <c r="BO15" s="52" t="s">
        <v>485</v>
      </c>
      <c r="BP15" s="52" t="s">
        <v>486</v>
      </c>
      <c r="BQ15" s="52" t="s">
        <v>487</v>
      </c>
      <c r="BR15" s="52" t="s">
        <v>488</v>
      </c>
      <c r="BS15" s="52" t="s">
        <v>489</v>
      </c>
      <c r="BT15" s="333" t="s">
        <v>490</v>
      </c>
      <c r="BU15" s="52" t="s">
        <v>491</v>
      </c>
      <c r="BV15" s="52" t="s">
        <v>492</v>
      </c>
      <c r="BW15" s="52" t="s">
        <v>493</v>
      </c>
      <c r="BX15" s="52" t="s">
        <v>494</v>
      </c>
      <c r="BY15" s="52" t="s">
        <v>495</v>
      </c>
      <c r="BZ15" s="52"/>
      <c r="CA15" s="52" t="s">
        <v>496</v>
      </c>
      <c r="CB15" s="52" t="s">
        <v>497</v>
      </c>
      <c r="CC15" s="52" t="s">
        <v>498</v>
      </c>
      <c r="CD15" s="52" t="s">
        <v>499</v>
      </c>
      <c r="CE15" s="52"/>
      <c r="CF15" s="52" t="s">
        <v>500</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501</v>
      </c>
      <c r="FZ15" s="343" t="s">
        <v>502</v>
      </c>
    </row>
    <row r="16" spans="1:182" s="9" customFormat="1" ht="18" customHeight="1" x14ac:dyDescent="0.3">
      <c r="A16" s="205"/>
      <c r="B16" s="206"/>
      <c r="C16" s="198">
        <v>5</v>
      </c>
      <c r="D16" s="190"/>
      <c r="E16" s="13"/>
      <c r="F16" s="14"/>
      <c r="G16" s="120"/>
      <c r="H16" s="125"/>
      <c r="I16" s="129"/>
      <c r="J16" s="67"/>
      <c r="K16" s="135"/>
      <c r="L16" s="109"/>
      <c r="M16" s="371"/>
      <c r="N16" s="147" t="str">
        <f t="shared" si="33"/>
        <v/>
      </c>
      <c r="O16" s="23"/>
      <c r="P16" s="23"/>
      <c r="Q16" s="23"/>
      <c r="R16" s="23"/>
      <c r="S16" s="23"/>
      <c r="T16" s="24"/>
      <c r="U16" s="25"/>
      <c r="V16" s="28"/>
      <c r="W16" s="296"/>
      <c r="X16" s="296"/>
      <c r="Y16" s="149">
        <f t="shared" si="17"/>
        <v>0</v>
      </c>
      <c r="Z16" s="148">
        <f t="shared" si="18"/>
        <v>0</v>
      </c>
      <c r="AA16" s="306"/>
      <c r="AB16" s="377">
        <f t="shared" si="41"/>
        <v>0</v>
      </c>
      <c r="AC16" s="348"/>
      <c r="AD16" s="210" t="str">
        <f t="shared" si="19"/>
        <v/>
      </c>
      <c r="AE16" s="345">
        <f t="shared" si="34"/>
        <v>0</v>
      </c>
      <c r="AF16" s="314"/>
      <c r="AG16" s="312"/>
      <c r="AH16" s="315"/>
      <c r="AI16" s="150">
        <f t="shared" si="20"/>
        <v>0</v>
      </c>
      <c r="AJ16" s="151">
        <f t="shared" si="21"/>
        <v>0</v>
      </c>
      <c r="AK16" s="152">
        <f t="shared" si="35"/>
        <v>0</v>
      </c>
      <c r="AL16" s="153">
        <f t="shared" si="36"/>
        <v>0</v>
      </c>
      <c r="AM16" s="153">
        <f t="shared" si="37"/>
        <v>0</v>
      </c>
      <c r="AN16" s="153">
        <f t="shared" si="38"/>
        <v>0</v>
      </c>
      <c r="AO16" s="153">
        <f t="shared" si="39"/>
        <v>0</v>
      </c>
      <c r="AP16" s="587" t="str">
        <f t="shared" si="42"/>
        <v xml:space="preserve"> </v>
      </c>
      <c r="AQ16" s="590" t="str">
        <f t="shared" si="40"/>
        <v xml:space="preserve"> </v>
      </c>
      <c r="AR16" s="590" t="str">
        <f t="shared" si="43"/>
        <v xml:space="preserve"> </v>
      </c>
      <c r="AS16" s="590" t="str">
        <f t="shared" si="44"/>
        <v xml:space="preserve"> </v>
      </c>
      <c r="AT16" s="590" t="str">
        <f t="shared" si="45"/>
        <v xml:space="preserve"> </v>
      </c>
      <c r="AU16" s="590" t="str">
        <f t="shared" si="46"/>
        <v xml:space="preserve"> </v>
      </c>
      <c r="AV16" s="591" t="str">
        <f t="shared" si="47"/>
        <v xml:space="preserve"> </v>
      </c>
      <c r="AW16" s="181" t="str">
        <f t="shared" si="22"/>
        <v/>
      </c>
      <c r="AX16" s="154" t="str">
        <f t="shared" si="23"/>
        <v/>
      </c>
      <c r="AY16" s="178" t="str">
        <f t="shared" si="24"/>
        <v/>
      </c>
      <c r="AZ16" s="169" t="str">
        <f t="shared" si="25"/>
        <v/>
      </c>
      <c r="BA16" s="159" t="str">
        <f t="shared" si="26"/>
        <v/>
      </c>
      <c r="BB16" s="160" t="str">
        <f t="shared" si="27"/>
        <v/>
      </c>
      <c r="BC16" s="171" t="str">
        <f>IF(OR(K16="x",F16="x",BA16&lt;=0),"",BA16)</f>
        <v/>
      </c>
      <c r="BD16" s="160" t="str">
        <f t="shared" si="28"/>
        <v/>
      </c>
      <c r="BE16" s="186" t="str">
        <f t="shared" si="29"/>
        <v/>
      </c>
      <c r="BF16" s="160" t="str">
        <f t="shared" si="30"/>
        <v/>
      </c>
      <c r="BG16" s="171" t="str">
        <f t="shared" si="31"/>
        <v/>
      </c>
      <c r="BH16" s="161" t="str">
        <f t="shared" si="32"/>
        <v/>
      </c>
      <c r="BI16" s="609"/>
      <c r="BJ16" s="52" t="s">
        <v>503</v>
      </c>
      <c r="BK16" s="52" t="s">
        <v>504</v>
      </c>
      <c r="BL16" s="52" t="s">
        <v>505</v>
      </c>
      <c r="BM16" s="52" t="s">
        <v>506</v>
      </c>
      <c r="BN16" s="59" t="s">
        <v>507</v>
      </c>
      <c r="BO16" s="52" t="s">
        <v>508</v>
      </c>
      <c r="BP16" s="52" t="s">
        <v>509</v>
      </c>
      <c r="BQ16" s="52" t="s">
        <v>510</v>
      </c>
      <c r="BR16" s="52" t="s">
        <v>511</v>
      </c>
      <c r="BS16" s="52" t="s">
        <v>512</v>
      </c>
      <c r="BT16" s="333" t="s">
        <v>513</v>
      </c>
      <c r="BU16" s="52" t="s">
        <v>514</v>
      </c>
      <c r="BV16" s="52" t="s">
        <v>515</v>
      </c>
      <c r="BW16" s="52" t="s">
        <v>516</v>
      </c>
      <c r="BX16" s="52" t="s">
        <v>517</v>
      </c>
      <c r="BY16" s="52" t="s">
        <v>518</v>
      </c>
      <c r="BZ16" s="57"/>
      <c r="CA16" s="52" t="s">
        <v>519</v>
      </c>
      <c r="CB16" s="52" t="s">
        <v>520</v>
      </c>
      <c r="CC16" s="52" t="s">
        <v>521</v>
      </c>
      <c r="CD16" s="52" t="s">
        <v>522</v>
      </c>
      <c r="CE16" s="52"/>
      <c r="CF16" s="52" t="s">
        <v>523</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524</v>
      </c>
      <c r="FZ16" s="343" t="s">
        <v>525</v>
      </c>
    </row>
    <row r="17" spans="1:182" s="9" customFormat="1" ht="18" customHeight="1" x14ac:dyDescent="0.3">
      <c r="A17" s="205"/>
      <c r="B17" s="206"/>
      <c r="C17" s="197">
        <v>6</v>
      </c>
      <c r="D17" s="191"/>
      <c r="E17" s="13"/>
      <c r="F17" s="14"/>
      <c r="G17" s="120"/>
      <c r="H17" s="122"/>
      <c r="I17" s="129"/>
      <c r="J17" s="67"/>
      <c r="K17" s="133"/>
      <c r="L17" s="108"/>
      <c r="M17" s="371"/>
      <c r="N17" s="147" t="str">
        <f t="shared" si="33"/>
        <v/>
      </c>
      <c r="O17" s="23"/>
      <c r="P17" s="23"/>
      <c r="Q17" s="23"/>
      <c r="R17" s="23"/>
      <c r="S17" s="23"/>
      <c r="T17" s="24"/>
      <c r="U17" s="25"/>
      <c r="V17" s="28"/>
      <c r="W17" s="299"/>
      <c r="X17" s="296"/>
      <c r="Y17" s="149">
        <f t="shared" si="17"/>
        <v>0</v>
      </c>
      <c r="Z17" s="148">
        <f t="shared" si="18"/>
        <v>0</v>
      </c>
      <c r="AA17" s="306"/>
      <c r="AB17" s="377">
        <f t="shared" si="41"/>
        <v>0</v>
      </c>
      <c r="AC17" s="348"/>
      <c r="AD17" s="210" t="str">
        <f t="shared" si="19"/>
        <v/>
      </c>
      <c r="AE17" s="345">
        <f t="shared" si="34"/>
        <v>0</v>
      </c>
      <c r="AF17" s="314"/>
      <c r="AG17" s="312"/>
      <c r="AH17" s="315"/>
      <c r="AI17" s="150">
        <f t="shared" si="20"/>
        <v>0</v>
      </c>
      <c r="AJ17" s="151">
        <f t="shared" si="21"/>
        <v>0</v>
      </c>
      <c r="AK17" s="152">
        <f t="shared" si="35"/>
        <v>0</v>
      </c>
      <c r="AL17" s="153">
        <f t="shared" si="36"/>
        <v>0</v>
      </c>
      <c r="AM17" s="153">
        <f t="shared" si="37"/>
        <v>0</v>
      </c>
      <c r="AN17" s="153">
        <f t="shared" si="38"/>
        <v>0</v>
      </c>
      <c r="AO17" s="153">
        <f t="shared" si="39"/>
        <v>0</v>
      </c>
      <c r="AP17" s="587" t="str">
        <f t="shared" si="42"/>
        <v xml:space="preserve"> </v>
      </c>
      <c r="AQ17" s="590" t="str">
        <f t="shared" si="40"/>
        <v xml:space="preserve"> </v>
      </c>
      <c r="AR17" s="590" t="str">
        <f t="shared" si="43"/>
        <v xml:space="preserve"> </v>
      </c>
      <c r="AS17" s="590" t="str">
        <f t="shared" si="44"/>
        <v xml:space="preserve"> </v>
      </c>
      <c r="AT17" s="590" t="str">
        <f t="shared" si="45"/>
        <v xml:space="preserve"> </v>
      </c>
      <c r="AU17" s="590" t="str">
        <f t="shared" si="46"/>
        <v xml:space="preserve"> </v>
      </c>
      <c r="AV17" s="591" t="str">
        <f t="shared" si="47"/>
        <v xml:space="preserve"> </v>
      </c>
      <c r="AW17" s="181" t="str">
        <f t="shared" si="22"/>
        <v/>
      </c>
      <c r="AX17" s="154" t="str">
        <f t="shared" si="23"/>
        <v/>
      </c>
      <c r="AY17" s="178" t="str">
        <f t="shared" si="24"/>
        <v/>
      </c>
      <c r="AZ17" s="169" t="str">
        <f t="shared" si="25"/>
        <v/>
      </c>
      <c r="BA17" s="159" t="str">
        <f t="shared" si="26"/>
        <v/>
      </c>
      <c r="BB17" s="160" t="str">
        <f t="shared" si="27"/>
        <v/>
      </c>
      <c r="BC17" s="171" t="str">
        <f>IF(OR(K17="x",F17="x",BA17&lt;=0),"",BA17)</f>
        <v/>
      </c>
      <c r="BD17" s="160" t="str">
        <f t="shared" si="28"/>
        <v/>
      </c>
      <c r="BE17" s="186" t="str">
        <f t="shared" si="29"/>
        <v/>
      </c>
      <c r="BF17" s="160" t="str">
        <f t="shared" si="30"/>
        <v/>
      </c>
      <c r="BG17" s="171" t="str">
        <f t="shared" si="31"/>
        <v/>
      </c>
      <c r="BH17" s="161" t="str">
        <f t="shared" si="32"/>
        <v/>
      </c>
      <c r="BI17" s="609"/>
      <c r="BJ17" s="52" t="s">
        <v>526</v>
      </c>
      <c r="BK17" s="52" t="s">
        <v>527</v>
      </c>
      <c r="BL17" s="52" t="s">
        <v>528</v>
      </c>
      <c r="BM17" s="52" t="s">
        <v>529</v>
      </c>
      <c r="BN17" s="59" t="s">
        <v>530</v>
      </c>
      <c r="BO17" s="52" t="s">
        <v>531</v>
      </c>
      <c r="BP17" s="52" t="s">
        <v>532</v>
      </c>
      <c r="BQ17" s="52" t="s">
        <v>533</v>
      </c>
      <c r="BR17" s="52" t="s">
        <v>534</v>
      </c>
      <c r="BS17" s="52" t="s">
        <v>535</v>
      </c>
      <c r="BT17" s="333" t="s">
        <v>536</v>
      </c>
      <c r="BU17" s="52" t="s">
        <v>537</v>
      </c>
      <c r="BV17" s="52" t="s">
        <v>538</v>
      </c>
      <c r="BW17" s="52" t="s">
        <v>539</v>
      </c>
      <c r="BX17" s="52" t="s">
        <v>540</v>
      </c>
      <c r="BY17" s="52" t="s">
        <v>541</v>
      </c>
      <c r="BZ17" s="57"/>
      <c r="CA17" s="52" t="s">
        <v>542</v>
      </c>
      <c r="CB17" s="52" t="s">
        <v>543</v>
      </c>
      <c r="CC17" s="52" t="s">
        <v>544</v>
      </c>
      <c r="CD17" s="52" t="s">
        <v>545</v>
      </c>
      <c r="CE17" s="52"/>
      <c r="CF17" s="52" t="s">
        <v>546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547</v>
      </c>
      <c r="FZ17" s="343" t="s">
        <v>548</v>
      </c>
    </row>
    <row r="18" spans="1:182" s="9" customFormat="1" ht="18.75" x14ac:dyDescent="0.3">
      <c r="A18" s="205"/>
      <c r="B18" s="206"/>
      <c r="C18" s="198">
        <v>7</v>
      </c>
      <c r="D18" s="190"/>
      <c r="E18" s="13"/>
      <c r="F18" s="14"/>
      <c r="G18" s="123"/>
      <c r="H18" s="124"/>
      <c r="I18" s="130"/>
      <c r="J18" s="21"/>
      <c r="K18" s="134"/>
      <c r="L18" s="24"/>
      <c r="M18" s="372"/>
      <c r="N18" s="147" t="str">
        <f t="shared" si="33"/>
        <v/>
      </c>
      <c r="O18" s="23"/>
      <c r="P18" s="23"/>
      <c r="Q18" s="23"/>
      <c r="R18" s="23"/>
      <c r="S18" s="23"/>
      <c r="T18" s="24"/>
      <c r="U18" s="25"/>
      <c r="V18" s="28"/>
      <c r="W18" s="299"/>
      <c r="X18" s="296"/>
      <c r="Y18" s="149">
        <f t="shared" si="17"/>
        <v>0</v>
      </c>
      <c r="Z18" s="148">
        <f t="shared" si="18"/>
        <v>0</v>
      </c>
      <c r="AA18" s="306"/>
      <c r="AB18" s="377">
        <f t="shared" si="41"/>
        <v>0</v>
      </c>
      <c r="AC18" s="348"/>
      <c r="AD18" s="210" t="str">
        <f t="shared" si="19"/>
        <v/>
      </c>
      <c r="AE18" s="345">
        <f t="shared" si="34"/>
        <v>0</v>
      </c>
      <c r="AF18" s="314"/>
      <c r="AG18" s="312"/>
      <c r="AH18" s="315"/>
      <c r="AI18" s="150">
        <f t="shared" si="20"/>
        <v>0</v>
      </c>
      <c r="AJ18" s="151">
        <f t="shared" si="21"/>
        <v>0</v>
      </c>
      <c r="AK18" s="152">
        <f t="shared" si="35"/>
        <v>0</v>
      </c>
      <c r="AL18" s="153">
        <f t="shared" si="36"/>
        <v>0</v>
      </c>
      <c r="AM18" s="153">
        <f t="shared" si="37"/>
        <v>0</v>
      </c>
      <c r="AN18" s="153">
        <f t="shared" si="38"/>
        <v>0</v>
      </c>
      <c r="AO18" s="153">
        <f t="shared" si="39"/>
        <v>0</v>
      </c>
      <c r="AP18" s="587" t="str">
        <f t="shared" si="42"/>
        <v xml:space="preserve"> </v>
      </c>
      <c r="AQ18" s="590" t="str">
        <f t="shared" si="40"/>
        <v xml:space="preserve"> </v>
      </c>
      <c r="AR18" s="590" t="str">
        <f t="shared" si="43"/>
        <v xml:space="preserve"> </v>
      </c>
      <c r="AS18" s="590" t="str">
        <f t="shared" si="44"/>
        <v xml:space="preserve"> </v>
      </c>
      <c r="AT18" s="590" t="str">
        <f t="shared" si="45"/>
        <v xml:space="preserve"> </v>
      </c>
      <c r="AU18" s="590" t="str">
        <f t="shared" si="46"/>
        <v xml:space="preserve"> </v>
      </c>
      <c r="AV18" s="591" t="str">
        <f t="shared" si="47"/>
        <v xml:space="preserve"> </v>
      </c>
      <c r="AW18" s="181" t="str">
        <f t="shared" si="22"/>
        <v/>
      </c>
      <c r="AX18" s="154" t="str">
        <f t="shared" si="23"/>
        <v/>
      </c>
      <c r="AY18" s="178" t="str">
        <f t="shared" si="24"/>
        <v/>
      </c>
      <c r="AZ18" s="169" t="str">
        <f t="shared" si="25"/>
        <v/>
      </c>
      <c r="BA18" s="159" t="str">
        <f t="shared" si="26"/>
        <v/>
      </c>
      <c r="BB18" s="160" t="str">
        <f t="shared" si="27"/>
        <v/>
      </c>
      <c r="BC18" s="171" t="str">
        <f t="shared" ref="BC18:BC81" si="48">IF(OR(K18="x",F18="X",BA18&lt;=0),"",BA18)</f>
        <v/>
      </c>
      <c r="BD18" s="160" t="str">
        <f t="shared" si="28"/>
        <v/>
      </c>
      <c r="BE18" s="186" t="str">
        <f t="shared" si="29"/>
        <v/>
      </c>
      <c r="BF18" s="160" t="str">
        <f t="shared" si="30"/>
        <v/>
      </c>
      <c r="BG18" s="171" t="str">
        <f t="shared" si="31"/>
        <v/>
      </c>
      <c r="BH18" s="161" t="str">
        <f t="shared" si="32"/>
        <v/>
      </c>
      <c r="BI18" s="609"/>
      <c r="BJ18" s="52" t="s">
        <v>549</v>
      </c>
      <c r="BK18" s="52" t="s">
        <v>550</v>
      </c>
      <c r="BL18" s="52" t="s">
        <v>551</v>
      </c>
      <c r="BM18" s="52" t="s">
        <v>552</v>
      </c>
      <c r="BN18" s="59" t="s">
        <v>553</v>
      </c>
      <c r="BO18" s="52" t="s">
        <v>554</v>
      </c>
      <c r="BP18" s="52" t="s">
        <v>555</v>
      </c>
      <c r="BQ18" s="52" t="s">
        <v>556</v>
      </c>
      <c r="BR18" s="52" t="s">
        <v>557</v>
      </c>
      <c r="BS18" s="52" t="s">
        <v>558</v>
      </c>
      <c r="BT18" s="333" t="s">
        <v>559</v>
      </c>
      <c r="BU18" s="52" t="s">
        <v>560</v>
      </c>
      <c r="BV18" s="52" t="s">
        <v>561</v>
      </c>
      <c r="BW18" s="52" t="s">
        <v>562</v>
      </c>
      <c r="BX18" s="52" t="s">
        <v>563</v>
      </c>
      <c r="BY18" s="52" t="s">
        <v>564</v>
      </c>
      <c r="BZ18" s="57"/>
      <c r="CA18" s="52" t="s">
        <v>565</v>
      </c>
      <c r="CB18" s="52" t="s">
        <v>566</v>
      </c>
      <c r="CC18" s="52" t="s">
        <v>567</v>
      </c>
      <c r="CD18" s="52" t="s">
        <v>568</v>
      </c>
      <c r="CE18" s="52"/>
      <c r="CF18" s="52" t="s">
        <v>569</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570</v>
      </c>
      <c r="FZ18" s="343" t="s">
        <v>571</v>
      </c>
    </row>
    <row r="19" spans="1:182" s="9" customFormat="1" ht="18.75" x14ac:dyDescent="0.3">
      <c r="A19" s="205"/>
      <c r="B19" s="206"/>
      <c r="C19" s="198">
        <v>8</v>
      </c>
      <c r="D19" s="192"/>
      <c r="E19" s="15"/>
      <c r="F19" s="14"/>
      <c r="G19" s="123"/>
      <c r="H19" s="124"/>
      <c r="I19" s="130"/>
      <c r="J19" s="21"/>
      <c r="K19" s="134"/>
      <c r="L19" s="24"/>
      <c r="M19" s="372"/>
      <c r="N19" s="147" t="str">
        <f t="shared" si="33"/>
        <v/>
      </c>
      <c r="O19" s="23"/>
      <c r="P19" s="23"/>
      <c r="Q19" s="23"/>
      <c r="R19" s="23"/>
      <c r="S19" s="23"/>
      <c r="T19" s="24"/>
      <c r="U19" s="25"/>
      <c r="V19" s="28"/>
      <c r="W19" s="299"/>
      <c r="X19" s="296"/>
      <c r="Y19" s="149">
        <f t="shared" si="17"/>
        <v>0</v>
      </c>
      <c r="Z19" s="148">
        <f t="shared" si="18"/>
        <v>0</v>
      </c>
      <c r="AA19" s="306"/>
      <c r="AB19" s="377">
        <f t="shared" si="41"/>
        <v>0</v>
      </c>
      <c r="AC19" s="348"/>
      <c r="AD19" s="210" t="str">
        <f t="shared" si="19"/>
        <v/>
      </c>
      <c r="AE19" s="345">
        <f t="shared" si="34"/>
        <v>0</v>
      </c>
      <c r="AF19" s="314"/>
      <c r="AG19" s="312"/>
      <c r="AH19" s="315"/>
      <c r="AI19" s="150">
        <f t="shared" si="20"/>
        <v>0</v>
      </c>
      <c r="AJ19" s="151">
        <f t="shared" si="21"/>
        <v>0</v>
      </c>
      <c r="AK19" s="152">
        <f t="shared" si="35"/>
        <v>0</v>
      </c>
      <c r="AL19" s="153">
        <f t="shared" si="36"/>
        <v>0</v>
      </c>
      <c r="AM19" s="153">
        <f t="shared" si="37"/>
        <v>0</v>
      </c>
      <c r="AN19" s="153">
        <f t="shared" si="38"/>
        <v>0</v>
      </c>
      <c r="AO19" s="153">
        <f t="shared" si="39"/>
        <v>0</v>
      </c>
      <c r="AP19" s="587" t="str">
        <f t="shared" si="42"/>
        <v xml:space="preserve"> </v>
      </c>
      <c r="AQ19" s="590" t="str">
        <f t="shared" si="40"/>
        <v xml:space="preserve"> </v>
      </c>
      <c r="AR19" s="590" t="str">
        <f t="shared" si="43"/>
        <v xml:space="preserve"> </v>
      </c>
      <c r="AS19" s="590" t="str">
        <f t="shared" si="44"/>
        <v xml:space="preserve"> </v>
      </c>
      <c r="AT19" s="590" t="str">
        <f t="shared" si="45"/>
        <v xml:space="preserve"> </v>
      </c>
      <c r="AU19" s="590" t="str">
        <f t="shared" si="46"/>
        <v xml:space="preserve"> </v>
      </c>
      <c r="AV19" s="591" t="str">
        <f t="shared" si="47"/>
        <v xml:space="preserve"> </v>
      </c>
      <c r="AW19" s="181" t="str">
        <f t="shared" si="22"/>
        <v/>
      </c>
      <c r="AX19" s="154" t="str">
        <f t="shared" si="23"/>
        <v/>
      </c>
      <c r="AY19" s="178" t="str">
        <f t="shared" si="24"/>
        <v/>
      </c>
      <c r="AZ19" s="169" t="str">
        <f t="shared" si="25"/>
        <v/>
      </c>
      <c r="BA19" s="159" t="str">
        <f t="shared" si="26"/>
        <v/>
      </c>
      <c r="BB19" s="160" t="str">
        <f t="shared" si="27"/>
        <v/>
      </c>
      <c r="BC19" s="171" t="str">
        <f t="shared" si="48"/>
        <v/>
      </c>
      <c r="BD19" s="160" t="str">
        <f t="shared" si="28"/>
        <v/>
      </c>
      <c r="BE19" s="186" t="str">
        <f t="shared" si="29"/>
        <v/>
      </c>
      <c r="BF19" s="160" t="str">
        <f t="shared" si="30"/>
        <v/>
      </c>
      <c r="BG19" s="171" t="str">
        <f t="shared" si="31"/>
        <v/>
      </c>
      <c r="BH19" s="161" t="str">
        <f t="shared" si="32"/>
        <v/>
      </c>
      <c r="BI19" s="609"/>
      <c r="BJ19" s="52" t="s">
        <v>572</v>
      </c>
      <c r="BK19" s="52" t="s">
        <v>573</v>
      </c>
      <c r="BL19" s="52" t="s">
        <v>574</v>
      </c>
      <c r="BM19" s="52" t="s">
        <v>552</v>
      </c>
      <c r="BN19" s="59" t="s">
        <v>575</v>
      </c>
      <c r="BO19" s="52" t="s">
        <v>576</v>
      </c>
      <c r="BP19" s="52" t="s">
        <v>577</v>
      </c>
      <c r="BQ19" s="52" t="s">
        <v>578</v>
      </c>
      <c r="BR19" s="52" t="s">
        <v>579</v>
      </c>
      <c r="BS19" s="52" t="s">
        <v>580</v>
      </c>
      <c r="BT19" s="334" t="s">
        <v>581</v>
      </c>
      <c r="BU19" s="52" t="s">
        <v>582</v>
      </c>
      <c r="BV19" s="52" t="s">
        <v>583</v>
      </c>
      <c r="BW19" s="52" t="s">
        <v>584</v>
      </c>
      <c r="BX19" s="52" t="s">
        <v>585</v>
      </c>
      <c r="BY19" s="52" t="s">
        <v>586</v>
      </c>
      <c r="BZ19" s="57"/>
      <c r="CA19" s="52" t="s">
        <v>587</v>
      </c>
      <c r="CB19" s="52" t="s">
        <v>588</v>
      </c>
      <c r="CC19" s="52" t="s">
        <v>589</v>
      </c>
      <c r="CD19" s="52" t="s">
        <v>590</v>
      </c>
      <c r="CE19" s="52"/>
      <c r="CF19" s="52" t="s">
        <v>591</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592</v>
      </c>
    </row>
    <row r="20" spans="1:182" s="9" customFormat="1" ht="18.75" x14ac:dyDescent="0.3">
      <c r="A20" s="205"/>
      <c r="B20" s="206"/>
      <c r="C20" s="197">
        <v>9</v>
      </c>
      <c r="D20" s="193"/>
      <c r="E20" s="13"/>
      <c r="F20" s="14"/>
      <c r="G20" s="120"/>
      <c r="H20" s="122"/>
      <c r="I20" s="129"/>
      <c r="J20" s="67"/>
      <c r="K20" s="133"/>
      <c r="L20" s="108"/>
      <c r="M20" s="371"/>
      <c r="N20" s="147" t="str">
        <f t="shared" si="33"/>
        <v/>
      </c>
      <c r="O20" s="23"/>
      <c r="P20" s="23"/>
      <c r="Q20" s="23"/>
      <c r="R20" s="23"/>
      <c r="S20" s="23"/>
      <c r="T20" s="24"/>
      <c r="U20" s="25"/>
      <c r="V20" s="28"/>
      <c r="W20" s="299"/>
      <c r="X20" s="296"/>
      <c r="Y20" s="149">
        <f t="shared" si="17"/>
        <v>0</v>
      </c>
      <c r="Z20" s="148">
        <f t="shared" si="18"/>
        <v>0</v>
      </c>
      <c r="AA20" s="306"/>
      <c r="AB20" s="377">
        <f t="shared" si="41"/>
        <v>0</v>
      </c>
      <c r="AC20" s="348"/>
      <c r="AD20" s="210" t="str">
        <f t="shared" si="19"/>
        <v/>
      </c>
      <c r="AE20" s="345">
        <f t="shared" si="34"/>
        <v>0</v>
      </c>
      <c r="AF20" s="314"/>
      <c r="AG20" s="312"/>
      <c r="AH20" s="315"/>
      <c r="AI20" s="150">
        <f t="shared" si="20"/>
        <v>0</v>
      </c>
      <c r="AJ20" s="151">
        <f t="shared" si="21"/>
        <v>0</v>
      </c>
      <c r="AK20" s="152">
        <f t="shared" si="35"/>
        <v>0</v>
      </c>
      <c r="AL20" s="153">
        <f t="shared" si="36"/>
        <v>0</v>
      </c>
      <c r="AM20" s="153">
        <f t="shared" si="37"/>
        <v>0</v>
      </c>
      <c r="AN20" s="153">
        <f t="shared" si="38"/>
        <v>0</v>
      </c>
      <c r="AO20" s="153">
        <f t="shared" si="39"/>
        <v>0</v>
      </c>
      <c r="AP20" s="587" t="str">
        <f t="shared" si="42"/>
        <v xml:space="preserve"> </v>
      </c>
      <c r="AQ20" s="590" t="str">
        <f t="shared" si="40"/>
        <v xml:space="preserve"> </v>
      </c>
      <c r="AR20" s="590" t="str">
        <f t="shared" si="43"/>
        <v xml:space="preserve"> </v>
      </c>
      <c r="AS20" s="590" t="str">
        <f t="shared" si="44"/>
        <v xml:space="preserve"> </v>
      </c>
      <c r="AT20" s="590" t="str">
        <f t="shared" si="45"/>
        <v xml:space="preserve"> </v>
      </c>
      <c r="AU20" s="590" t="str">
        <f t="shared" si="46"/>
        <v xml:space="preserve"> </v>
      </c>
      <c r="AV20" s="591" t="str">
        <f t="shared" si="47"/>
        <v xml:space="preserve"> </v>
      </c>
      <c r="AW20" s="181" t="str">
        <f t="shared" si="22"/>
        <v/>
      </c>
      <c r="AX20" s="154" t="str">
        <f t="shared" si="23"/>
        <v/>
      </c>
      <c r="AY20" s="178" t="str">
        <f t="shared" si="24"/>
        <v/>
      </c>
      <c r="AZ20" s="169" t="str">
        <f t="shared" si="25"/>
        <v/>
      </c>
      <c r="BA20" s="159" t="str">
        <f t="shared" si="26"/>
        <v/>
      </c>
      <c r="BB20" s="160" t="str">
        <f t="shared" si="27"/>
        <v/>
      </c>
      <c r="BC20" s="171" t="str">
        <f t="shared" si="48"/>
        <v/>
      </c>
      <c r="BD20" s="160" t="str">
        <f t="shared" si="28"/>
        <v/>
      </c>
      <c r="BE20" s="186" t="str">
        <f t="shared" si="29"/>
        <v/>
      </c>
      <c r="BF20" s="160" t="str">
        <f t="shared" si="30"/>
        <v/>
      </c>
      <c r="BG20" s="171" t="str">
        <f t="shared" si="31"/>
        <v/>
      </c>
      <c r="BH20" s="161" t="str">
        <f t="shared" si="32"/>
        <v/>
      </c>
      <c r="BI20" s="609"/>
      <c r="BJ20" s="52" t="s">
        <v>593</v>
      </c>
      <c r="BK20" s="52" t="s">
        <v>594</v>
      </c>
      <c r="BL20" s="52" t="s">
        <v>595</v>
      </c>
      <c r="BM20" s="52" t="s">
        <v>596</v>
      </c>
      <c r="BN20" s="59" t="s">
        <v>597</v>
      </c>
      <c r="BO20" s="52" t="s">
        <v>598</v>
      </c>
      <c r="BP20" s="52" t="s">
        <v>599</v>
      </c>
      <c r="BQ20" s="52" t="s">
        <v>600</v>
      </c>
      <c r="BR20" s="52" t="s">
        <v>601</v>
      </c>
      <c r="BS20" s="52" t="s">
        <v>602</v>
      </c>
      <c r="BT20" s="333" t="s">
        <v>603</v>
      </c>
      <c r="BU20" s="52" t="s">
        <v>604</v>
      </c>
      <c r="BV20" s="52" t="s">
        <v>605</v>
      </c>
      <c r="BW20" s="52" t="s">
        <v>606</v>
      </c>
      <c r="BX20" s="52" t="s">
        <v>607</v>
      </c>
      <c r="BY20" s="52" t="s">
        <v>608</v>
      </c>
      <c r="BZ20" s="57"/>
      <c r="CA20" s="52" t="s">
        <v>609</v>
      </c>
      <c r="CB20" s="52" t="s">
        <v>610</v>
      </c>
      <c r="CC20" s="52" t="s">
        <v>611</v>
      </c>
      <c r="CD20" s="52" t="s">
        <v>612</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613</v>
      </c>
    </row>
    <row r="21" spans="1:182" s="9" customFormat="1" ht="18.75" x14ac:dyDescent="0.3">
      <c r="A21" s="205"/>
      <c r="B21" s="206"/>
      <c r="C21" s="198">
        <v>10</v>
      </c>
      <c r="D21" s="188"/>
      <c r="E21" s="70"/>
      <c r="F21" s="30"/>
      <c r="G21" s="120"/>
      <c r="H21" s="121"/>
      <c r="I21" s="129"/>
      <c r="J21" s="67"/>
      <c r="K21" s="133"/>
      <c r="L21" s="108"/>
      <c r="M21" s="371"/>
      <c r="N21" s="147" t="str">
        <f t="shared" si="33"/>
        <v/>
      </c>
      <c r="O21" s="295"/>
      <c r="P21" s="295"/>
      <c r="Q21" s="295"/>
      <c r="R21" s="295"/>
      <c r="S21" s="295"/>
      <c r="T21" s="108"/>
      <c r="U21" s="297"/>
      <c r="V21" s="28"/>
      <c r="W21" s="296"/>
      <c r="X21" s="296"/>
      <c r="Y21" s="149">
        <f t="shared" si="17"/>
        <v>0</v>
      </c>
      <c r="Z21" s="148">
        <f t="shared" si="18"/>
        <v>0</v>
      </c>
      <c r="AA21" s="305"/>
      <c r="AB21" s="377">
        <f t="shared" si="41"/>
        <v>0</v>
      </c>
      <c r="AC21" s="347"/>
      <c r="AD21" s="210" t="str">
        <f t="shared" si="19"/>
        <v/>
      </c>
      <c r="AE21" s="345">
        <f t="shared" si="34"/>
        <v>0</v>
      </c>
      <c r="AF21" s="310"/>
      <c r="AG21" s="312"/>
      <c r="AH21" s="313"/>
      <c r="AI21" s="150">
        <f t="shared" si="20"/>
        <v>0</v>
      </c>
      <c r="AJ21" s="151">
        <f t="shared" si="21"/>
        <v>0</v>
      </c>
      <c r="AK21" s="152">
        <f t="shared" si="35"/>
        <v>0</v>
      </c>
      <c r="AL21" s="153">
        <f t="shared" si="36"/>
        <v>0</v>
      </c>
      <c r="AM21" s="153">
        <f t="shared" si="37"/>
        <v>0</v>
      </c>
      <c r="AN21" s="153">
        <f t="shared" si="38"/>
        <v>0</v>
      </c>
      <c r="AO21" s="153">
        <f t="shared" si="39"/>
        <v>0</v>
      </c>
      <c r="AP21" s="587" t="str">
        <f t="shared" si="42"/>
        <v xml:space="preserve"> </v>
      </c>
      <c r="AQ21" s="590" t="str">
        <f t="shared" si="40"/>
        <v xml:space="preserve"> </v>
      </c>
      <c r="AR21" s="590" t="str">
        <f t="shared" si="43"/>
        <v xml:space="preserve"> </v>
      </c>
      <c r="AS21" s="590" t="str">
        <f t="shared" si="44"/>
        <v xml:space="preserve"> </v>
      </c>
      <c r="AT21" s="590" t="str">
        <f t="shared" si="45"/>
        <v xml:space="preserve"> </v>
      </c>
      <c r="AU21" s="590" t="str">
        <f t="shared" si="46"/>
        <v xml:space="preserve"> </v>
      </c>
      <c r="AV21" s="591" t="str">
        <f t="shared" si="47"/>
        <v xml:space="preserve"> </v>
      </c>
      <c r="AW21" s="181" t="str">
        <f t="shared" si="22"/>
        <v/>
      </c>
      <c r="AX21" s="154" t="str">
        <f t="shared" si="23"/>
        <v/>
      </c>
      <c r="AY21" s="178" t="str">
        <f t="shared" si="24"/>
        <v/>
      </c>
      <c r="AZ21" s="169" t="str">
        <f t="shared" si="25"/>
        <v/>
      </c>
      <c r="BA21" s="159" t="str">
        <f t="shared" si="26"/>
        <v/>
      </c>
      <c r="BB21" s="160" t="str">
        <f t="shared" si="27"/>
        <v/>
      </c>
      <c r="BC21" s="171" t="str">
        <f t="shared" si="48"/>
        <v/>
      </c>
      <c r="BD21" s="160" t="str">
        <f t="shared" si="28"/>
        <v/>
      </c>
      <c r="BE21" s="186" t="str">
        <f t="shared" si="29"/>
        <v/>
      </c>
      <c r="BF21" s="160" t="str">
        <f t="shared" si="30"/>
        <v/>
      </c>
      <c r="BG21" s="171" t="str">
        <f t="shared" si="31"/>
        <v/>
      </c>
      <c r="BH21" s="161" t="str">
        <f t="shared" si="32"/>
        <v/>
      </c>
      <c r="BI21" s="609"/>
      <c r="BJ21" s="52" t="s">
        <v>614</v>
      </c>
      <c r="BK21" s="52" t="s">
        <v>615</v>
      </c>
      <c r="BL21" s="52" t="s">
        <v>616</v>
      </c>
      <c r="BM21" s="52" t="s">
        <v>617</v>
      </c>
      <c r="BN21" s="59" t="s">
        <v>618</v>
      </c>
      <c r="BO21" s="52" t="s">
        <v>619</v>
      </c>
      <c r="BP21" s="52" t="s">
        <v>620</v>
      </c>
      <c r="BQ21" s="52" t="s">
        <v>621</v>
      </c>
      <c r="BR21" s="52" t="s">
        <v>622</v>
      </c>
      <c r="BS21" s="52" t="s">
        <v>623</v>
      </c>
      <c r="BT21" s="333" t="s">
        <v>624</v>
      </c>
      <c r="BU21" s="52" t="s">
        <v>625</v>
      </c>
      <c r="BV21" s="52" t="s">
        <v>626</v>
      </c>
      <c r="BW21" s="52" t="s">
        <v>627</v>
      </c>
      <c r="BX21" s="52" t="s">
        <v>628</v>
      </c>
      <c r="BY21" s="52" t="s">
        <v>629</v>
      </c>
      <c r="BZ21" s="57"/>
      <c r="CA21" s="52" t="s">
        <v>630</v>
      </c>
      <c r="CB21" s="52" t="s">
        <v>631</v>
      </c>
      <c r="CC21" s="52" t="s">
        <v>632</v>
      </c>
      <c r="CD21" s="52" t="s">
        <v>633</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634</v>
      </c>
    </row>
    <row r="22" spans="1:182" s="9" customFormat="1" ht="18.75" x14ac:dyDescent="0.3">
      <c r="A22" s="205"/>
      <c r="B22" s="206"/>
      <c r="C22" s="197">
        <v>11</v>
      </c>
      <c r="D22" s="190"/>
      <c r="E22" s="13"/>
      <c r="F22" s="14"/>
      <c r="G22" s="123"/>
      <c r="H22" s="124"/>
      <c r="I22" s="130"/>
      <c r="J22" s="21"/>
      <c r="K22" s="134"/>
      <c r="L22" s="24"/>
      <c r="M22" s="372"/>
      <c r="N22" s="147" t="str">
        <f t="shared" si="33"/>
        <v/>
      </c>
      <c r="O22" s="23"/>
      <c r="P22" s="23"/>
      <c r="Q22" s="23"/>
      <c r="R22" s="23"/>
      <c r="S22" s="23"/>
      <c r="T22" s="24"/>
      <c r="U22" s="25"/>
      <c r="V22" s="28"/>
      <c r="W22" s="299"/>
      <c r="X22" s="296"/>
      <c r="Y22" s="149">
        <f t="shared" si="17"/>
        <v>0</v>
      </c>
      <c r="Z22" s="148">
        <f t="shared" si="18"/>
        <v>0</v>
      </c>
      <c r="AA22" s="306"/>
      <c r="AB22" s="377">
        <f t="shared" si="41"/>
        <v>0</v>
      </c>
      <c r="AC22" s="348"/>
      <c r="AD22" s="210" t="str">
        <f t="shared" si="19"/>
        <v/>
      </c>
      <c r="AE22" s="345">
        <f t="shared" si="34"/>
        <v>0</v>
      </c>
      <c r="AF22" s="314"/>
      <c r="AG22" s="312"/>
      <c r="AH22" s="315"/>
      <c r="AI22" s="150">
        <f t="shared" si="20"/>
        <v>0</v>
      </c>
      <c r="AJ22" s="151">
        <f t="shared" si="21"/>
        <v>0</v>
      </c>
      <c r="AK22" s="152">
        <f t="shared" si="35"/>
        <v>0</v>
      </c>
      <c r="AL22" s="153">
        <f t="shared" si="36"/>
        <v>0</v>
      </c>
      <c r="AM22" s="153">
        <f t="shared" si="37"/>
        <v>0</v>
      </c>
      <c r="AN22" s="153">
        <f t="shared" si="38"/>
        <v>0</v>
      </c>
      <c r="AO22" s="153">
        <f t="shared" si="39"/>
        <v>0</v>
      </c>
      <c r="AP22" s="587" t="str">
        <f t="shared" si="42"/>
        <v xml:space="preserve"> </v>
      </c>
      <c r="AQ22" s="590" t="str">
        <f t="shared" si="40"/>
        <v xml:space="preserve"> </v>
      </c>
      <c r="AR22" s="590" t="str">
        <f t="shared" si="43"/>
        <v xml:space="preserve"> </v>
      </c>
      <c r="AS22" s="590" t="str">
        <f t="shared" si="44"/>
        <v xml:space="preserve"> </v>
      </c>
      <c r="AT22" s="590" t="str">
        <f t="shared" si="45"/>
        <v xml:space="preserve"> </v>
      </c>
      <c r="AU22" s="590" t="str">
        <f t="shared" si="46"/>
        <v xml:space="preserve"> </v>
      </c>
      <c r="AV22" s="591" t="str">
        <f t="shared" si="47"/>
        <v xml:space="preserve"> </v>
      </c>
      <c r="AW22" s="181" t="str">
        <f t="shared" si="22"/>
        <v/>
      </c>
      <c r="AX22" s="154" t="str">
        <f t="shared" si="23"/>
        <v/>
      </c>
      <c r="AY22" s="178" t="str">
        <f t="shared" si="24"/>
        <v/>
      </c>
      <c r="AZ22" s="169" t="str">
        <f t="shared" si="25"/>
        <v/>
      </c>
      <c r="BA22" s="159" t="str">
        <f t="shared" si="26"/>
        <v/>
      </c>
      <c r="BB22" s="160" t="str">
        <f t="shared" si="27"/>
        <v/>
      </c>
      <c r="BC22" s="171" t="str">
        <f t="shared" si="48"/>
        <v/>
      </c>
      <c r="BD22" s="160" t="str">
        <f t="shared" si="28"/>
        <v/>
      </c>
      <c r="BE22" s="186" t="str">
        <f t="shared" si="29"/>
        <v/>
      </c>
      <c r="BF22" s="160" t="str">
        <f t="shared" si="30"/>
        <v/>
      </c>
      <c r="BG22" s="171" t="str">
        <f t="shared" si="31"/>
        <v/>
      </c>
      <c r="BH22" s="161" t="str">
        <f t="shared" si="32"/>
        <v/>
      </c>
      <c r="BI22" s="609"/>
      <c r="BJ22" s="52" t="s">
        <v>635</v>
      </c>
      <c r="BK22" s="52" t="s">
        <v>636</v>
      </c>
      <c r="BL22" s="52" t="s">
        <v>637</v>
      </c>
      <c r="BM22" s="52" t="s">
        <v>638</v>
      </c>
      <c r="BN22" s="59" t="s">
        <v>639</v>
      </c>
      <c r="BO22" s="52" t="s">
        <v>640</v>
      </c>
      <c r="BP22" s="52" t="s">
        <v>641</v>
      </c>
      <c r="BQ22" s="52" t="s">
        <v>642</v>
      </c>
      <c r="BR22" s="52" t="s">
        <v>643</v>
      </c>
      <c r="BS22" s="52" t="s">
        <v>644</v>
      </c>
      <c r="BT22" s="333" t="s">
        <v>645</v>
      </c>
      <c r="BU22" s="52" t="s">
        <v>646</v>
      </c>
      <c r="BV22" s="52" t="s">
        <v>647</v>
      </c>
      <c r="BW22" s="52" t="s">
        <v>648</v>
      </c>
      <c r="BX22" s="52" t="s">
        <v>649</v>
      </c>
      <c r="BY22" s="52" t="s">
        <v>650</v>
      </c>
      <c r="BZ22" s="57"/>
      <c r="CA22" s="52" t="s">
        <v>651</v>
      </c>
      <c r="CB22" s="52" t="s">
        <v>652</v>
      </c>
      <c r="CC22" s="52" t="s">
        <v>653</v>
      </c>
      <c r="CD22" s="52" t="s">
        <v>654</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655</v>
      </c>
    </row>
    <row r="23" spans="1:182" s="9" customFormat="1" ht="18.75" x14ac:dyDescent="0.3">
      <c r="A23" s="205"/>
      <c r="B23" s="206"/>
      <c r="C23" s="198">
        <v>12</v>
      </c>
      <c r="D23" s="192"/>
      <c r="E23" s="15"/>
      <c r="F23" s="14"/>
      <c r="G23" s="120"/>
      <c r="H23" s="125"/>
      <c r="I23" s="129"/>
      <c r="J23" s="67"/>
      <c r="K23" s="133"/>
      <c r="L23" s="108"/>
      <c r="M23" s="371"/>
      <c r="N23" s="147" t="str">
        <f t="shared" si="33"/>
        <v/>
      </c>
      <c r="O23" s="23"/>
      <c r="P23" s="23"/>
      <c r="Q23" s="23"/>
      <c r="R23" s="23"/>
      <c r="S23" s="23"/>
      <c r="T23" s="24"/>
      <c r="U23" s="25"/>
      <c r="V23" s="28"/>
      <c r="W23" s="299"/>
      <c r="X23" s="296"/>
      <c r="Y23" s="149">
        <f t="shared" si="17"/>
        <v>0</v>
      </c>
      <c r="Z23" s="148">
        <f t="shared" si="18"/>
        <v>0</v>
      </c>
      <c r="AA23" s="306"/>
      <c r="AB23" s="377">
        <f t="shared" si="41"/>
        <v>0</v>
      </c>
      <c r="AC23" s="348"/>
      <c r="AD23" s="210" t="str">
        <f t="shared" si="19"/>
        <v/>
      </c>
      <c r="AE23" s="345">
        <f t="shared" si="34"/>
        <v>0</v>
      </c>
      <c r="AF23" s="314"/>
      <c r="AG23" s="312"/>
      <c r="AH23" s="315"/>
      <c r="AI23" s="150">
        <f t="shared" si="20"/>
        <v>0</v>
      </c>
      <c r="AJ23" s="151">
        <f t="shared" si="21"/>
        <v>0</v>
      </c>
      <c r="AK23" s="152">
        <f t="shared" si="35"/>
        <v>0</v>
      </c>
      <c r="AL23" s="153">
        <f t="shared" si="36"/>
        <v>0</v>
      </c>
      <c r="AM23" s="153">
        <f t="shared" si="37"/>
        <v>0</v>
      </c>
      <c r="AN23" s="153">
        <f t="shared" si="38"/>
        <v>0</v>
      </c>
      <c r="AO23" s="153">
        <f t="shared" si="39"/>
        <v>0</v>
      </c>
      <c r="AP23" s="587" t="str">
        <f t="shared" si="42"/>
        <v xml:space="preserve"> </v>
      </c>
      <c r="AQ23" s="590" t="str">
        <f t="shared" si="40"/>
        <v xml:space="preserve"> </v>
      </c>
      <c r="AR23" s="590" t="str">
        <f t="shared" si="43"/>
        <v xml:space="preserve"> </v>
      </c>
      <c r="AS23" s="590" t="str">
        <f t="shared" si="44"/>
        <v xml:space="preserve"> </v>
      </c>
      <c r="AT23" s="590" t="str">
        <f t="shared" si="45"/>
        <v xml:space="preserve"> </v>
      </c>
      <c r="AU23" s="590" t="str">
        <f t="shared" si="46"/>
        <v xml:space="preserve"> </v>
      </c>
      <c r="AV23" s="591" t="str">
        <f t="shared" si="47"/>
        <v xml:space="preserve"> </v>
      </c>
      <c r="AW23" s="181" t="str">
        <f t="shared" si="22"/>
        <v/>
      </c>
      <c r="AX23" s="154" t="str">
        <f t="shared" si="23"/>
        <v/>
      </c>
      <c r="AY23" s="178" t="str">
        <f t="shared" si="24"/>
        <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9"/>
      <c r="BJ23" s="52" t="s">
        <v>656</v>
      </c>
      <c r="BK23" s="52"/>
      <c r="BL23" s="52" t="s">
        <v>657</v>
      </c>
      <c r="BM23" s="52" t="s">
        <v>658</v>
      </c>
      <c r="BN23" s="59" t="s">
        <v>659</v>
      </c>
      <c r="BO23" s="52" t="s">
        <v>660</v>
      </c>
      <c r="BP23" s="52" t="s">
        <v>661</v>
      </c>
      <c r="BQ23" s="52" t="s">
        <v>662</v>
      </c>
      <c r="BR23" s="52" t="s">
        <v>663</v>
      </c>
      <c r="BS23" s="52" t="s">
        <v>664</v>
      </c>
      <c r="BT23" s="333" t="s">
        <v>665</v>
      </c>
      <c r="BU23" s="57"/>
      <c r="BV23" s="52" t="s">
        <v>666</v>
      </c>
      <c r="BW23" s="52" t="s">
        <v>667</v>
      </c>
      <c r="BX23" s="52" t="s">
        <v>668</v>
      </c>
      <c r="BY23" s="52" t="s">
        <v>669</v>
      </c>
      <c r="BZ23" s="57"/>
      <c r="CA23" s="52" t="s">
        <v>670</v>
      </c>
      <c r="CB23" s="52" t="s">
        <v>671</v>
      </c>
      <c r="CC23" s="52" t="s">
        <v>672</v>
      </c>
      <c r="CD23" s="52" t="s">
        <v>673</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75" x14ac:dyDescent="0.3">
      <c r="A24" s="205"/>
      <c r="B24" s="206"/>
      <c r="C24" s="198">
        <v>13</v>
      </c>
      <c r="D24" s="190"/>
      <c r="E24" s="13"/>
      <c r="F24" s="14"/>
      <c r="G24" s="120"/>
      <c r="H24" s="122"/>
      <c r="I24" s="129"/>
      <c r="J24" s="67"/>
      <c r="K24" s="133"/>
      <c r="L24" s="108"/>
      <c r="M24" s="371"/>
      <c r="N24" s="147" t="str">
        <f t="shared" si="33"/>
        <v/>
      </c>
      <c r="O24" s="23"/>
      <c r="P24" s="23"/>
      <c r="Q24" s="23"/>
      <c r="R24" s="23"/>
      <c r="S24" s="23"/>
      <c r="T24" s="24"/>
      <c r="U24" s="25"/>
      <c r="V24" s="28"/>
      <c r="W24" s="299"/>
      <c r="X24" s="296"/>
      <c r="Y24" s="149">
        <f t="shared" si="17"/>
        <v>0</v>
      </c>
      <c r="Z24" s="148">
        <f t="shared" si="18"/>
        <v>0</v>
      </c>
      <c r="AA24" s="306"/>
      <c r="AB24" s="377">
        <f t="shared" si="41"/>
        <v>0</v>
      </c>
      <c r="AC24" s="348"/>
      <c r="AD24" s="210" t="str">
        <f t="shared" si="19"/>
        <v/>
      </c>
      <c r="AE24" s="345">
        <f t="shared" si="34"/>
        <v>0</v>
      </c>
      <c r="AF24" s="314"/>
      <c r="AG24" s="312"/>
      <c r="AH24" s="315"/>
      <c r="AI24" s="150">
        <f t="shared" si="20"/>
        <v>0</v>
      </c>
      <c r="AJ24" s="151">
        <f t="shared" si="21"/>
        <v>0</v>
      </c>
      <c r="AK24" s="152">
        <f t="shared" si="35"/>
        <v>0</v>
      </c>
      <c r="AL24" s="153">
        <f t="shared" si="36"/>
        <v>0</v>
      </c>
      <c r="AM24" s="153">
        <f t="shared" si="37"/>
        <v>0</v>
      </c>
      <c r="AN24" s="153">
        <f t="shared" si="38"/>
        <v>0</v>
      </c>
      <c r="AO24" s="153">
        <f t="shared" si="39"/>
        <v>0</v>
      </c>
      <c r="AP24" s="587" t="str">
        <f t="shared" si="42"/>
        <v xml:space="preserve"> </v>
      </c>
      <c r="AQ24" s="590" t="str">
        <f t="shared" si="40"/>
        <v xml:space="preserve"> </v>
      </c>
      <c r="AR24" s="590" t="str">
        <f t="shared" si="43"/>
        <v xml:space="preserve"> </v>
      </c>
      <c r="AS24" s="590" t="str">
        <f t="shared" si="44"/>
        <v xml:space="preserve"> </v>
      </c>
      <c r="AT24" s="590" t="str">
        <f t="shared" si="45"/>
        <v xml:space="preserve"> </v>
      </c>
      <c r="AU24" s="590" t="str">
        <f t="shared" si="46"/>
        <v xml:space="preserve"> </v>
      </c>
      <c r="AV24" s="591" t="str">
        <f t="shared" si="47"/>
        <v xml:space="preserve"> </v>
      </c>
      <c r="AW24" s="181" t="str">
        <f t="shared" si="22"/>
        <v/>
      </c>
      <c r="AX24" s="154" t="str">
        <f t="shared" si="23"/>
        <v/>
      </c>
      <c r="AY24" s="178" t="str">
        <f t="shared" si="24"/>
        <v/>
      </c>
      <c r="AZ24" s="169" t="str">
        <f t="shared" si="25"/>
        <v/>
      </c>
      <c r="BA24" s="159" t="str">
        <f t="shared" si="26"/>
        <v/>
      </c>
      <c r="BB24" s="160" t="str">
        <f t="shared" si="27"/>
        <v/>
      </c>
      <c r="BC24" s="171" t="str">
        <f t="shared" si="48"/>
        <v/>
      </c>
      <c r="BD24" s="160" t="str">
        <f t="shared" si="28"/>
        <v/>
      </c>
      <c r="BE24" s="186" t="str">
        <f t="shared" si="29"/>
        <v/>
      </c>
      <c r="BF24" s="160" t="str">
        <f t="shared" si="30"/>
        <v/>
      </c>
      <c r="BG24" s="171" t="str">
        <f t="shared" si="31"/>
        <v/>
      </c>
      <c r="BH24" s="161" t="str">
        <f t="shared" si="32"/>
        <v/>
      </c>
      <c r="BI24" s="609"/>
      <c r="BJ24" s="52" t="s">
        <v>674</v>
      </c>
      <c r="BK24" s="52" t="s">
        <v>675</v>
      </c>
      <c r="BL24" s="52" t="s">
        <v>676</v>
      </c>
      <c r="BM24" s="52" t="s">
        <v>677</v>
      </c>
      <c r="BN24" s="59" t="s">
        <v>678</v>
      </c>
      <c r="BO24" s="52" t="s">
        <v>679</v>
      </c>
      <c r="BP24" s="52" t="s">
        <v>680</v>
      </c>
      <c r="BQ24" s="52" t="s">
        <v>681</v>
      </c>
      <c r="BR24" s="52" t="s">
        <v>682</v>
      </c>
      <c r="BS24" s="52" t="s">
        <v>683</v>
      </c>
      <c r="BT24" s="333" t="s">
        <v>684</v>
      </c>
      <c r="BU24" s="57"/>
      <c r="BV24" s="52" t="s">
        <v>685</v>
      </c>
      <c r="BW24" s="52" t="s">
        <v>686</v>
      </c>
      <c r="BX24" s="52" t="s">
        <v>687</v>
      </c>
      <c r="BY24" s="52" t="s">
        <v>688</v>
      </c>
      <c r="BZ24" s="57"/>
      <c r="CA24" s="52" t="s">
        <v>689</v>
      </c>
      <c r="CB24" s="52" t="s">
        <v>690</v>
      </c>
      <c r="CC24" s="52" t="s">
        <v>691</v>
      </c>
      <c r="CD24" s="52" t="s">
        <v>692</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75" x14ac:dyDescent="0.3">
      <c r="A25" s="205"/>
      <c r="B25" s="206"/>
      <c r="C25" s="197">
        <v>14</v>
      </c>
      <c r="D25" s="190"/>
      <c r="E25" s="13"/>
      <c r="F25" s="14"/>
      <c r="G25" s="123"/>
      <c r="H25" s="124"/>
      <c r="I25" s="130"/>
      <c r="J25" s="21"/>
      <c r="K25" s="134"/>
      <c r="L25" s="24"/>
      <c r="M25" s="372"/>
      <c r="N25" s="147" t="str">
        <f t="shared" si="33"/>
        <v/>
      </c>
      <c r="O25" s="23"/>
      <c r="P25" s="23"/>
      <c r="Q25" s="23"/>
      <c r="R25" s="23"/>
      <c r="S25" s="23"/>
      <c r="T25" s="24"/>
      <c r="U25" s="25"/>
      <c r="V25" s="28"/>
      <c r="W25" s="299"/>
      <c r="X25" s="296"/>
      <c r="Y25" s="149">
        <f t="shared" si="17"/>
        <v>0</v>
      </c>
      <c r="Z25" s="148">
        <f t="shared" si="18"/>
        <v>0</v>
      </c>
      <c r="AA25" s="306"/>
      <c r="AB25" s="377">
        <f t="shared" si="41"/>
        <v>0</v>
      </c>
      <c r="AC25" s="348"/>
      <c r="AD25" s="210" t="str">
        <f t="shared" si="19"/>
        <v/>
      </c>
      <c r="AE25" s="345">
        <f t="shared" si="34"/>
        <v>0</v>
      </c>
      <c r="AF25" s="314"/>
      <c r="AG25" s="312"/>
      <c r="AH25" s="315"/>
      <c r="AI25" s="150">
        <f t="shared" si="20"/>
        <v>0</v>
      </c>
      <c r="AJ25" s="151">
        <f t="shared" si="21"/>
        <v>0</v>
      </c>
      <c r="AK25" s="152">
        <f t="shared" si="35"/>
        <v>0</v>
      </c>
      <c r="AL25" s="153">
        <f t="shared" si="36"/>
        <v>0</v>
      </c>
      <c r="AM25" s="153">
        <f t="shared" si="37"/>
        <v>0</v>
      </c>
      <c r="AN25" s="153">
        <f t="shared" si="38"/>
        <v>0</v>
      </c>
      <c r="AO25" s="153">
        <f t="shared" si="39"/>
        <v>0</v>
      </c>
      <c r="AP25" s="587" t="str">
        <f t="shared" si="42"/>
        <v xml:space="preserve"> </v>
      </c>
      <c r="AQ25" s="590" t="str">
        <f t="shared" si="40"/>
        <v xml:space="preserve"> </v>
      </c>
      <c r="AR25" s="590" t="str">
        <f t="shared" si="43"/>
        <v xml:space="preserve"> </v>
      </c>
      <c r="AS25" s="590" t="str">
        <f t="shared" si="44"/>
        <v xml:space="preserve"> </v>
      </c>
      <c r="AT25" s="590" t="str">
        <f t="shared" si="45"/>
        <v xml:space="preserve"> </v>
      </c>
      <c r="AU25" s="590" t="str">
        <f t="shared" si="46"/>
        <v xml:space="preserve"> </v>
      </c>
      <c r="AV25" s="591" t="str">
        <f t="shared" si="47"/>
        <v xml:space="preserve"> </v>
      </c>
      <c r="AW25" s="181" t="str">
        <f t="shared" si="22"/>
        <v/>
      </c>
      <c r="AX25" s="154" t="str">
        <f t="shared" si="23"/>
        <v/>
      </c>
      <c r="AY25" s="178" t="str">
        <f t="shared" si="24"/>
        <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9"/>
      <c r="BJ25" s="52" t="s">
        <v>693</v>
      </c>
      <c r="BK25" s="52" t="s">
        <v>694</v>
      </c>
      <c r="BL25" s="52" t="s">
        <v>695</v>
      </c>
      <c r="BM25" s="52" t="s">
        <v>696</v>
      </c>
      <c r="BN25" s="59" t="s">
        <v>697</v>
      </c>
      <c r="BO25" s="52" t="s">
        <v>698</v>
      </c>
      <c r="BP25" s="52" t="s">
        <v>699</v>
      </c>
      <c r="BQ25" s="52" t="s">
        <v>700</v>
      </c>
      <c r="BR25" s="52" t="s">
        <v>701</v>
      </c>
      <c r="BS25" s="52" t="s">
        <v>702</v>
      </c>
      <c r="BT25" s="333" t="s">
        <v>703</v>
      </c>
      <c r="BU25" s="57"/>
      <c r="BV25" s="52" t="s">
        <v>704</v>
      </c>
      <c r="BW25" s="52" t="s">
        <v>705</v>
      </c>
      <c r="BX25" s="52" t="s">
        <v>706</v>
      </c>
      <c r="BY25" s="52" t="s">
        <v>707</v>
      </c>
      <c r="BZ25" s="57"/>
      <c r="CA25" s="52" t="s">
        <v>708</v>
      </c>
      <c r="CB25" s="52" t="s">
        <v>709</v>
      </c>
      <c r="CC25" s="52" t="s">
        <v>710</v>
      </c>
      <c r="CD25" s="52" t="s">
        <v>711</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75" x14ac:dyDescent="0.3">
      <c r="A26" s="205"/>
      <c r="B26" s="206"/>
      <c r="C26" s="198">
        <v>15</v>
      </c>
      <c r="D26" s="190"/>
      <c r="E26" s="13"/>
      <c r="F26" s="14"/>
      <c r="G26" s="123"/>
      <c r="H26" s="124"/>
      <c r="I26" s="130"/>
      <c r="J26" s="21"/>
      <c r="K26" s="134"/>
      <c r="L26" s="24"/>
      <c r="M26" s="372"/>
      <c r="N26" s="147" t="str">
        <f t="shared" si="33"/>
        <v/>
      </c>
      <c r="O26" s="23"/>
      <c r="P26" s="23"/>
      <c r="Q26" s="23"/>
      <c r="R26" s="23"/>
      <c r="S26" s="23"/>
      <c r="T26" s="24"/>
      <c r="U26" s="25"/>
      <c r="V26" s="28"/>
      <c r="W26" s="299"/>
      <c r="X26" s="296"/>
      <c r="Y26" s="149">
        <f t="shared" si="17"/>
        <v>0</v>
      </c>
      <c r="Z26" s="148">
        <f t="shared" si="18"/>
        <v>0</v>
      </c>
      <c r="AA26" s="306"/>
      <c r="AB26" s="377">
        <f t="shared" si="41"/>
        <v>0</v>
      </c>
      <c r="AC26" s="348"/>
      <c r="AD26" s="210" t="str">
        <f t="shared" si="19"/>
        <v/>
      </c>
      <c r="AE26" s="345">
        <f t="shared" si="34"/>
        <v>0</v>
      </c>
      <c r="AF26" s="314"/>
      <c r="AG26" s="312"/>
      <c r="AH26" s="315"/>
      <c r="AI26" s="150">
        <f t="shared" si="20"/>
        <v>0</v>
      </c>
      <c r="AJ26" s="151">
        <f t="shared" si="21"/>
        <v>0</v>
      </c>
      <c r="AK26" s="152">
        <f t="shared" si="35"/>
        <v>0</v>
      </c>
      <c r="AL26" s="153">
        <f t="shared" si="36"/>
        <v>0</v>
      </c>
      <c r="AM26" s="153">
        <f t="shared" si="37"/>
        <v>0</v>
      </c>
      <c r="AN26" s="153">
        <f t="shared" si="38"/>
        <v>0</v>
      </c>
      <c r="AO26" s="153">
        <f t="shared" si="39"/>
        <v>0</v>
      </c>
      <c r="AP26" s="587" t="str">
        <f t="shared" si="42"/>
        <v xml:space="preserve"> </v>
      </c>
      <c r="AQ26" s="590" t="str">
        <f t="shared" si="40"/>
        <v xml:space="preserve"> </v>
      </c>
      <c r="AR26" s="590" t="str">
        <f t="shared" si="43"/>
        <v xml:space="preserve"> </v>
      </c>
      <c r="AS26" s="590" t="str">
        <f t="shared" si="44"/>
        <v xml:space="preserve"> </v>
      </c>
      <c r="AT26" s="590" t="str">
        <f t="shared" si="45"/>
        <v xml:space="preserve"> </v>
      </c>
      <c r="AU26" s="590" t="str">
        <f t="shared" si="46"/>
        <v xml:space="preserve"> </v>
      </c>
      <c r="AV26" s="591" t="str">
        <f t="shared" si="47"/>
        <v xml:space="preserve"> </v>
      </c>
      <c r="AW26" s="181" t="str">
        <f t="shared" si="22"/>
        <v/>
      </c>
      <c r="AX26" s="154" t="str">
        <f t="shared" si="23"/>
        <v/>
      </c>
      <c r="AY26" s="178" t="str">
        <f t="shared" si="24"/>
        <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9"/>
      <c r="BJ26" s="52" t="s">
        <v>712</v>
      </c>
      <c r="BK26" s="52" t="s">
        <v>713</v>
      </c>
      <c r="BL26" s="52" t="s">
        <v>714</v>
      </c>
      <c r="BM26" s="52" t="s">
        <v>715</v>
      </c>
      <c r="BN26" s="59" t="s">
        <v>716</v>
      </c>
      <c r="BO26" s="52" t="s">
        <v>717</v>
      </c>
      <c r="BP26" s="52" t="s">
        <v>718</v>
      </c>
      <c r="BQ26" s="52" t="s">
        <v>719</v>
      </c>
      <c r="BR26" s="56"/>
      <c r="BS26" s="52" t="s">
        <v>720</v>
      </c>
      <c r="BT26" s="333" t="s">
        <v>721</v>
      </c>
      <c r="BU26" s="57"/>
      <c r="BV26" s="52" t="s">
        <v>722</v>
      </c>
      <c r="BW26" s="52" t="s">
        <v>723</v>
      </c>
      <c r="BX26" s="52" t="s">
        <v>724</v>
      </c>
      <c r="BY26" s="52" t="s">
        <v>725</v>
      </c>
      <c r="BZ26" s="57"/>
      <c r="CA26" s="52" t="s">
        <v>726</v>
      </c>
      <c r="CB26" s="52" t="s">
        <v>727</v>
      </c>
      <c r="CC26" s="52" t="s">
        <v>728</v>
      </c>
      <c r="CD26" s="52" t="s">
        <v>729</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75" x14ac:dyDescent="0.3">
      <c r="A27" s="205"/>
      <c r="B27" s="206"/>
      <c r="C27" s="197">
        <v>16</v>
      </c>
      <c r="D27" s="192"/>
      <c r="E27" s="15"/>
      <c r="F27" s="14"/>
      <c r="G27" s="120"/>
      <c r="H27" s="125"/>
      <c r="I27" s="129"/>
      <c r="J27" s="67"/>
      <c r="K27" s="133"/>
      <c r="L27" s="108"/>
      <c r="M27" s="371"/>
      <c r="N27" s="147" t="str">
        <f t="shared" si="33"/>
        <v/>
      </c>
      <c r="O27" s="23"/>
      <c r="P27" s="23"/>
      <c r="Q27" s="23"/>
      <c r="R27" s="23"/>
      <c r="S27" s="23"/>
      <c r="T27" s="24"/>
      <c r="U27" s="25"/>
      <c r="V27" s="28"/>
      <c r="W27" s="299"/>
      <c r="X27" s="296"/>
      <c r="Y27" s="149">
        <f t="shared" si="17"/>
        <v>0</v>
      </c>
      <c r="Z27" s="148">
        <f t="shared" si="18"/>
        <v>0</v>
      </c>
      <c r="AA27" s="306"/>
      <c r="AB27" s="377">
        <f t="shared" si="41"/>
        <v>0</v>
      </c>
      <c r="AC27" s="348"/>
      <c r="AD27" s="210" t="str">
        <f t="shared" si="19"/>
        <v/>
      </c>
      <c r="AE27" s="345">
        <f t="shared" si="34"/>
        <v>0</v>
      </c>
      <c r="AF27" s="316"/>
      <c r="AG27" s="317"/>
      <c r="AH27" s="315"/>
      <c r="AI27" s="150">
        <f t="shared" si="20"/>
        <v>0</v>
      </c>
      <c r="AJ27" s="151">
        <f t="shared" si="21"/>
        <v>0</v>
      </c>
      <c r="AK27" s="152">
        <f t="shared" si="35"/>
        <v>0</v>
      </c>
      <c r="AL27" s="153">
        <f t="shared" si="36"/>
        <v>0</v>
      </c>
      <c r="AM27" s="153">
        <f t="shared" si="37"/>
        <v>0</v>
      </c>
      <c r="AN27" s="153">
        <f t="shared" si="38"/>
        <v>0</v>
      </c>
      <c r="AO27" s="153">
        <f t="shared" si="39"/>
        <v>0</v>
      </c>
      <c r="AP27" s="587" t="str">
        <f t="shared" si="42"/>
        <v xml:space="preserve"> </v>
      </c>
      <c r="AQ27" s="590" t="str">
        <f t="shared" si="40"/>
        <v xml:space="preserve"> </v>
      </c>
      <c r="AR27" s="590" t="str">
        <f t="shared" si="43"/>
        <v xml:space="preserve"> </v>
      </c>
      <c r="AS27" s="590" t="str">
        <f t="shared" si="44"/>
        <v xml:space="preserve"> </v>
      </c>
      <c r="AT27" s="590" t="str">
        <f t="shared" si="45"/>
        <v xml:space="preserve"> </v>
      </c>
      <c r="AU27" s="590" t="str">
        <f t="shared" si="46"/>
        <v xml:space="preserve"> </v>
      </c>
      <c r="AV27" s="591" t="str">
        <f t="shared" si="47"/>
        <v xml:space="preserve"> </v>
      </c>
      <c r="AW27" s="181" t="str">
        <f t="shared" si="22"/>
        <v/>
      </c>
      <c r="AX27" s="154" t="str">
        <f t="shared" si="23"/>
        <v/>
      </c>
      <c r="AY27" s="178" t="str">
        <f t="shared" si="24"/>
        <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9"/>
      <c r="BJ27" s="52" t="s">
        <v>730</v>
      </c>
      <c r="BK27" s="52" t="s">
        <v>731</v>
      </c>
      <c r="BL27" s="52" t="s">
        <v>732</v>
      </c>
      <c r="BM27" s="52" t="s">
        <v>733</v>
      </c>
      <c r="BN27" s="59" t="s">
        <v>734</v>
      </c>
      <c r="BO27" s="52" t="s">
        <v>735</v>
      </c>
      <c r="BP27" s="52" t="s">
        <v>736</v>
      </c>
      <c r="BQ27" s="52" t="s">
        <v>737</v>
      </c>
      <c r="BR27" s="57"/>
      <c r="BS27" s="52" t="s">
        <v>738</v>
      </c>
      <c r="BT27" s="333" t="s">
        <v>739</v>
      </c>
      <c r="BU27" s="57"/>
      <c r="BV27" s="52" t="s">
        <v>740</v>
      </c>
      <c r="BW27" s="52" t="s">
        <v>741</v>
      </c>
      <c r="BX27" s="52" t="s">
        <v>742</v>
      </c>
      <c r="BY27" s="52" t="s">
        <v>743</v>
      </c>
      <c r="BZ27" s="57"/>
      <c r="CA27" s="52" t="s">
        <v>744</v>
      </c>
      <c r="CB27" s="52" t="s">
        <v>745</v>
      </c>
      <c r="CC27" s="52" t="s">
        <v>746</v>
      </c>
      <c r="CD27" s="52" t="s">
        <v>747</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75" x14ac:dyDescent="0.3">
      <c r="A28" s="205"/>
      <c r="B28" s="206"/>
      <c r="C28" s="198">
        <v>17</v>
      </c>
      <c r="D28" s="190"/>
      <c r="E28" s="13"/>
      <c r="F28" s="14"/>
      <c r="G28" s="120"/>
      <c r="H28" s="122"/>
      <c r="I28" s="129"/>
      <c r="J28" s="67"/>
      <c r="K28" s="133"/>
      <c r="L28" s="108"/>
      <c r="M28" s="371"/>
      <c r="N28" s="147" t="str">
        <f t="shared" si="33"/>
        <v/>
      </c>
      <c r="O28" s="23"/>
      <c r="P28" s="23"/>
      <c r="Q28" s="23"/>
      <c r="R28" s="23"/>
      <c r="S28" s="23"/>
      <c r="T28" s="24"/>
      <c r="U28" s="25"/>
      <c r="V28" s="28"/>
      <c r="W28" s="299"/>
      <c r="X28" s="296"/>
      <c r="Y28" s="149">
        <f t="shared" si="17"/>
        <v>0</v>
      </c>
      <c r="Z28" s="148">
        <f t="shared" si="18"/>
        <v>0</v>
      </c>
      <c r="AA28" s="306"/>
      <c r="AB28" s="377">
        <f t="shared" si="41"/>
        <v>0</v>
      </c>
      <c r="AC28" s="348"/>
      <c r="AD28" s="210" t="str">
        <f t="shared" si="19"/>
        <v/>
      </c>
      <c r="AE28" s="345">
        <f t="shared" si="34"/>
        <v>0</v>
      </c>
      <c r="AF28" s="316"/>
      <c r="AG28" s="317"/>
      <c r="AH28" s="315"/>
      <c r="AI28" s="150">
        <f t="shared" si="20"/>
        <v>0</v>
      </c>
      <c r="AJ28" s="151">
        <f t="shared" si="21"/>
        <v>0</v>
      </c>
      <c r="AK28" s="152">
        <f t="shared" si="35"/>
        <v>0</v>
      </c>
      <c r="AL28" s="153">
        <f t="shared" si="36"/>
        <v>0</v>
      </c>
      <c r="AM28" s="153">
        <f t="shared" si="37"/>
        <v>0</v>
      </c>
      <c r="AN28" s="153">
        <f t="shared" si="38"/>
        <v>0</v>
      </c>
      <c r="AO28" s="153">
        <f t="shared" si="39"/>
        <v>0</v>
      </c>
      <c r="AP28" s="587" t="str">
        <f t="shared" si="42"/>
        <v xml:space="preserve"> </v>
      </c>
      <c r="AQ28" s="590" t="str">
        <f t="shared" si="40"/>
        <v xml:space="preserve"> </v>
      </c>
      <c r="AR28" s="590" t="str">
        <f t="shared" si="43"/>
        <v xml:space="preserve"> </v>
      </c>
      <c r="AS28" s="590" t="str">
        <f t="shared" si="44"/>
        <v xml:space="preserve"> </v>
      </c>
      <c r="AT28" s="590" t="str">
        <f t="shared" si="45"/>
        <v xml:space="preserve"> </v>
      </c>
      <c r="AU28" s="590" t="str">
        <f t="shared" si="46"/>
        <v xml:space="preserve"> </v>
      </c>
      <c r="AV28" s="591" t="str">
        <f t="shared" si="47"/>
        <v xml:space="preserve"> </v>
      </c>
      <c r="AW28" s="181" t="str">
        <f t="shared" si="22"/>
        <v/>
      </c>
      <c r="AX28" s="154" t="str">
        <f t="shared" si="23"/>
        <v/>
      </c>
      <c r="AY28" s="178" t="str">
        <f t="shared" si="24"/>
        <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9"/>
      <c r="BJ28" s="52" t="s">
        <v>748</v>
      </c>
      <c r="BK28" s="52" t="s">
        <v>749</v>
      </c>
      <c r="BL28" s="52" t="s">
        <v>750</v>
      </c>
      <c r="BM28" s="52" t="s">
        <v>733</v>
      </c>
      <c r="BN28" s="59" t="s">
        <v>751</v>
      </c>
      <c r="BO28" s="52" t="s">
        <v>752</v>
      </c>
      <c r="BP28" s="52" t="s">
        <v>753</v>
      </c>
      <c r="BQ28" s="52" t="s">
        <v>754</v>
      </c>
      <c r="BR28" s="57"/>
      <c r="BS28" s="52" t="s">
        <v>755</v>
      </c>
      <c r="BT28" s="333" t="s">
        <v>756</v>
      </c>
      <c r="BU28" s="57"/>
      <c r="BV28" s="52" t="s">
        <v>757</v>
      </c>
      <c r="BW28" s="52" t="s">
        <v>758</v>
      </c>
      <c r="BX28" s="52" t="s">
        <v>759</v>
      </c>
      <c r="BY28" s="52" t="s">
        <v>760</v>
      </c>
      <c r="BZ28" s="57"/>
      <c r="CA28" s="52" t="s">
        <v>761</v>
      </c>
      <c r="CB28" s="52" t="s">
        <v>762</v>
      </c>
      <c r="CC28" s="52" t="s">
        <v>763</v>
      </c>
      <c r="CD28" s="52" t="s">
        <v>764</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8.75" x14ac:dyDescent="0.3">
      <c r="A29" s="205"/>
      <c r="B29" s="206"/>
      <c r="C29" s="198">
        <v>18</v>
      </c>
      <c r="D29" s="190"/>
      <c r="E29" s="13"/>
      <c r="F29" s="14"/>
      <c r="G29" s="123"/>
      <c r="H29" s="124"/>
      <c r="I29" s="130"/>
      <c r="J29" s="21"/>
      <c r="K29" s="134"/>
      <c r="L29" s="24"/>
      <c r="M29" s="372"/>
      <c r="N29" s="147" t="str">
        <f t="shared" si="33"/>
        <v/>
      </c>
      <c r="O29" s="23"/>
      <c r="P29" s="23"/>
      <c r="Q29" s="23"/>
      <c r="R29" s="23"/>
      <c r="S29" s="23"/>
      <c r="T29" s="24"/>
      <c r="U29" s="25"/>
      <c r="V29" s="28"/>
      <c r="W29" s="299"/>
      <c r="X29" s="296"/>
      <c r="Y29" s="149">
        <f t="shared" si="17"/>
        <v>0</v>
      </c>
      <c r="Z29" s="148">
        <f t="shared" si="18"/>
        <v>0</v>
      </c>
      <c r="AA29" s="306"/>
      <c r="AB29" s="377">
        <f t="shared" si="41"/>
        <v>0</v>
      </c>
      <c r="AC29" s="348"/>
      <c r="AD29" s="210" t="str">
        <f t="shared" si="19"/>
        <v/>
      </c>
      <c r="AE29" s="345">
        <f t="shared" si="34"/>
        <v>0</v>
      </c>
      <c r="AF29" s="316"/>
      <c r="AG29" s="317"/>
      <c r="AH29" s="315"/>
      <c r="AI29" s="150">
        <f t="shared" si="20"/>
        <v>0</v>
      </c>
      <c r="AJ29" s="151">
        <f t="shared" si="21"/>
        <v>0</v>
      </c>
      <c r="AK29" s="152">
        <f t="shared" si="35"/>
        <v>0</v>
      </c>
      <c r="AL29" s="153">
        <f t="shared" si="36"/>
        <v>0</v>
      </c>
      <c r="AM29" s="153">
        <f t="shared" si="37"/>
        <v>0</v>
      </c>
      <c r="AN29" s="153">
        <f t="shared" si="38"/>
        <v>0</v>
      </c>
      <c r="AO29" s="153">
        <f t="shared" si="39"/>
        <v>0</v>
      </c>
      <c r="AP29" s="587" t="str">
        <f t="shared" si="42"/>
        <v xml:space="preserve"> </v>
      </c>
      <c r="AQ29" s="590" t="str">
        <f t="shared" si="40"/>
        <v xml:space="preserve"> </v>
      </c>
      <c r="AR29" s="590" t="str">
        <f t="shared" si="43"/>
        <v xml:space="preserve"> </v>
      </c>
      <c r="AS29" s="590" t="str">
        <f t="shared" si="44"/>
        <v xml:space="preserve"> </v>
      </c>
      <c r="AT29" s="590" t="str">
        <f t="shared" si="45"/>
        <v xml:space="preserve"> </v>
      </c>
      <c r="AU29" s="590" t="str">
        <f t="shared" si="46"/>
        <v xml:space="preserve"> </v>
      </c>
      <c r="AV29" s="591" t="str">
        <f t="shared" si="47"/>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9"/>
      <c r="BJ29" s="52" t="s">
        <v>765</v>
      </c>
      <c r="BK29" s="52" t="s">
        <v>766</v>
      </c>
      <c r="BL29" s="52" t="s">
        <v>767</v>
      </c>
      <c r="BM29" s="52" t="s">
        <v>768</v>
      </c>
      <c r="BN29" s="59" t="s">
        <v>769</v>
      </c>
      <c r="BO29" s="52" t="s">
        <v>770</v>
      </c>
      <c r="BP29" s="52" t="s">
        <v>771</v>
      </c>
      <c r="BQ29" s="52" t="s">
        <v>772</v>
      </c>
      <c r="BR29" s="57"/>
      <c r="BS29" s="52" t="s">
        <v>773</v>
      </c>
      <c r="BT29" s="333" t="s">
        <v>774</v>
      </c>
      <c r="BU29" s="57"/>
      <c r="BV29" s="52" t="s">
        <v>775</v>
      </c>
      <c r="BW29" s="52" t="s">
        <v>776</v>
      </c>
      <c r="BX29" s="52" t="s">
        <v>777</v>
      </c>
      <c r="BY29" s="52" t="s">
        <v>778</v>
      </c>
      <c r="BZ29" s="57"/>
      <c r="CA29" s="52" t="s">
        <v>779</v>
      </c>
      <c r="CB29" s="52" t="s">
        <v>780</v>
      </c>
      <c r="CC29" s="52" t="s">
        <v>781</v>
      </c>
      <c r="CD29" s="52" t="s">
        <v>782</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75" x14ac:dyDescent="0.3">
      <c r="A30" s="205"/>
      <c r="B30" s="206"/>
      <c r="C30" s="197">
        <v>19</v>
      </c>
      <c r="D30" s="190"/>
      <c r="E30" s="13"/>
      <c r="F30" s="14"/>
      <c r="G30" s="123"/>
      <c r="H30" s="124"/>
      <c r="I30" s="130"/>
      <c r="J30" s="21"/>
      <c r="K30" s="134"/>
      <c r="L30" s="24"/>
      <c r="M30" s="372"/>
      <c r="N30" s="147" t="str">
        <f t="shared" si="33"/>
        <v/>
      </c>
      <c r="O30" s="23"/>
      <c r="P30" s="23"/>
      <c r="Q30" s="23"/>
      <c r="R30" s="23"/>
      <c r="S30" s="23"/>
      <c r="T30" s="24"/>
      <c r="U30" s="25"/>
      <c r="V30" s="28"/>
      <c r="W30" s="299"/>
      <c r="X30" s="296"/>
      <c r="Y30" s="149">
        <f t="shared" si="17"/>
        <v>0</v>
      </c>
      <c r="Z30" s="148">
        <f t="shared" si="18"/>
        <v>0</v>
      </c>
      <c r="AA30" s="306"/>
      <c r="AB30" s="377">
        <f t="shared" si="41"/>
        <v>0</v>
      </c>
      <c r="AC30" s="348"/>
      <c r="AD30" s="210" t="str">
        <f t="shared" si="19"/>
        <v/>
      </c>
      <c r="AE30" s="345">
        <f t="shared" si="34"/>
        <v>0</v>
      </c>
      <c r="AF30" s="316"/>
      <c r="AG30" s="317"/>
      <c r="AH30" s="315"/>
      <c r="AI30" s="150">
        <f t="shared" si="20"/>
        <v>0</v>
      </c>
      <c r="AJ30" s="151">
        <f t="shared" si="21"/>
        <v>0</v>
      </c>
      <c r="AK30" s="152">
        <f t="shared" si="35"/>
        <v>0</v>
      </c>
      <c r="AL30" s="153">
        <f t="shared" si="36"/>
        <v>0</v>
      </c>
      <c r="AM30" s="153">
        <f t="shared" si="37"/>
        <v>0</v>
      </c>
      <c r="AN30" s="153">
        <f t="shared" si="38"/>
        <v>0</v>
      </c>
      <c r="AO30" s="153">
        <f t="shared" si="39"/>
        <v>0</v>
      </c>
      <c r="AP30" s="587" t="str">
        <f t="shared" si="42"/>
        <v xml:space="preserve"> </v>
      </c>
      <c r="AQ30" s="590" t="str">
        <f t="shared" si="40"/>
        <v xml:space="preserve"> </v>
      </c>
      <c r="AR30" s="590" t="str">
        <f t="shared" si="43"/>
        <v xml:space="preserve"> </v>
      </c>
      <c r="AS30" s="590" t="str">
        <f t="shared" si="44"/>
        <v xml:space="preserve"> </v>
      </c>
      <c r="AT30" s="590" t="str">
        <f t="shared" si="45"/>
        <v xml:space="preserve"> </v>
      </c>
      <c r="AU30" s="590" t="str">
        <f t="shared" si="46"/>
        <v xml:space="preserve"> </v>
      </c>
      <c r="AV30" s="591" t="str">
        <f t="shared" si="47"/>
        <v xml:space="preserve"> </v>
      </c>
      <c r="AW30" s="181" t="str">
        <f t="shared" si="22"/>
        <v/>
      </c>
      <c r="AX30" s="154" t="str">
        <f t="shared" si="23"/>
        <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9"/>
      <c r="BJ30" s="52" t="s">
        <v>783</v>
      </c>
      <c r="BK30" s="52" t="s">
        <v>784</v>
      </c>
      <c r="BL30" s="52" t="s">
        <v>785</v>
      </c>
      <c r="BM30" s="52" t="s">
        <v>786</v>
      </c>
      <c r="BN30" s="59" t="s">
        <v>787</v>
      </c>
      <c r="BO30" s="52" t="s">
        <v>788</v>
      </c>
      <c r="BP30" s="52" t="s">
        <v>789</v>
      </c>
      <c r="BQ30" s="52" t="s">
        <v>790</v>
      </c>
      <c r="BR30" s="57"/>
      <c r="BS30" s="52" t="s">
        <v>791</v>
      </c>
      <c r="BT30" s="333" t="s">
        <v>792</v>
      </c>
      <c r="BU30" s="57"/>
      <c r="BV30" s="52" t="s">
        <v>793</v>
      </c>
      <c r="BW30" s="52" t="s">
        <v>794</v>
      </c>
      <c r="BX30" s="52" t="s">
        <v>795</v>
      </c>
      <c r="BY30" s="52" t="s">
        <v>796</v>
      </c>
      <c r="BZ30" s="57"/>
      <c r="CA30" s="52" t="s">
        <v>797</v>
      </c>
      <c r="CB30" s="52" t="s">
        <v>798</v>
      </c>
      <c r="CC30" s="52" t="s">
        <v>799</v>
      </c>
      <c r="CD30" s="52" t="s">
        <v>800</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75" x14ac:dyDescent="0.3">
      <c r="A31" s="205"/>
      <c r="B31" s="206"/>
      <c r="C31" s="198">
        <v>20</v>
      </c>
      <c r="D31" s="192"/>
      <c r="E31" s="15"/>
      <c r="F31" s="14"/>
      <c r="G31" s="120"/>
      <c r="H31" s="122"/>
      <c r="I31" s="129"/>
      <c r="J31" s="67"/>
      <c r="K31" s="133"/>
      <c r="L31" s="108"/>
      <c r="M31" s="371"/>
      <c r="N31" s="147" t="str">
        <f t="shared" si="33"/>
        <v/>
      </c>
      <c r="O31" s="23"/>
      <c r="P31" s="23"/>
      <c r="Q31" s="23"/>
      <c r="R31" s="23"/>
      <c r="S31" s="23"/>
      <c r="T31" s="24"/>
      <c r="U31" s="25"/>
      <c r="V31" s="28"/>
      <c r="W31" s="299"/>
      <c r="X31" s="296"/>
      <c r="Y31" s="149">
        <f t="shared" si="17"/>
        <v>0</v>
      </c>
      <c r="Z31" s="148">
        <f t="shared" si="18"/>
        <v>0</v>
      </c>
      <c r="AA31" s="306"/>
      <c r="AB31" s="377">
        <f t="shared" si="41"/>
        <v>0</v>
      </c>
      <c r="AC31" s="348"/>
      <c r="AD31" s="210" t="str">
        <f t="shared" si="19"/>
        <v/>
      </c>
      <c r="AE31" s="345">
        <f t="shared" si="34"/>
        <v>0</v>
      </c>
      <c r="AF31" s="318"/>
      <c r="AG31" s="317"/>
      <c r="AH31" s="315"/>
      <c r="AI31" s="150">
        <f t="shared" si="20"/>
        <v>0</v>
      </c>
      <c r="AJ31" s="151">
        <f t="shared" si="21"/>
        <v>0</v>
      </c>
      <c r="AK31" s="152">
        <f t="shared" si="35"/>
        <v>0</v>
      </c>
      <c r="AL31" s="153">
        <f t="shared" si="36"/>
        <v>0</v>
      </c>
      <c r="AM31" s="153">
        <f t="shared" si="37"/>
        <v>0</v>
      </c>
      <c r="AN31" s="153">
        <f t="shared" si="38"/>
        <v>0</v>
      </c>
      <c r="AO31" s="153">
        <f t="shared" si="39"/>
        <v>0</v>
      </c>
      <c r="AP31" s="587" t="str">
        <f t="shared" si="42"/>
        <v xml:space="preserve"> </v>
      </c>
      <c r="AQ31" s="590" t="str">
        <f t="shared" si="40"/>
        <v xml:space="preserve"> </v>
      </c>
      <c r="AR31" s="590" t="str">
        <f t="shared" si="43"/>
        <v xml:space="preserve"> </v>
      </c>
      <c r="AS31" s="590" t="str">
        <f t="shared" si="44"/>
        <v xml:space="preserve"> </v>
      </c>
      <c r="AT31" s="590" t="str">
        <f t="shared" si="45"/>
        <v xml:space="preserve"> </v>
      </c>
      <c r="AU31" s="590" t="str">
        <f t="shared" si="46"/>
        <v xml:space="preserve"> </v>
      </c>
      <c r="AV31" s="591" t="str">
        <f t="shared" si="47"/>
        <v xml:space="preserve"> </v>
      </c>
      <c r="AW31" s="181" t="str">
        <f t="shared" si="22"/>
        <v/>
      </c>
      <c r="AX31" s="154" t="str">
        <f t="shared" si="23"/>
        <v/>
      </c>
      <c r="AY31" s="178" t="str">
        <f t="shared" si="24"/>
        <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9"/>
      <c r="BJ31" s="52" t="s">
        <v>801</v>
      </c>
      <c r="BK31" s="52" t="s">
        <v>802</v>
      </c>
      <c r="BL31" s="52" t="s">
        <v>803</v>
      </c>
      <c r="BM31" s="52" t="s">
        <v>804</v>
      </c>
      <c r="BN31" s="59" t="s">
        <v>805</v>
      </c>
      <c r="BO31" s="52" t="s">
        <v>806</v>
      </c>
      <c r="BP31" s="52" t="s">
        <v>807</v>
      </c>
      <c r="BQ31" s="52" t="s">
        <v>808</v>
      </c>
      <c r="BR31" s="57"/>
      <c r="BS31" s="52" t="s">
        <v>809</v>
      </c>
      <c r="BT31" s="333" t="s">
        <v>810</v>
      </c>
      <c r="BU31" s="57"/>
      <c r="BV31" s="52" t="s">
        <v>811</v>
      </c>
      <c r="BW31" s="52" t="s">
        <v>812</v>
      </c>
      <c r="BX31" s="52" t="s">
        <v>813</v>
      </c>
      <c r="BY31" s="52" t="s">
        <v>814</v>
      </c>
      <c r="BZ31" s="57"/>
      <c r="CA31" s="52" t="s">
        <v>815</v>
      </c>
      <c r="CB31" s="52" t="s">
        <v>816</v>
      </c>
      <c r="CC31" s="52" t="s">
        <v>817</v>
      </c>
      <c r="CD31" s="52" t="s">
        <v>818</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75" x14ac:dyDescent="0.3">
      <c r="A32" s="205"/>
      <c r="B32" s="206"/>
      <c r="C32" s="197">
        <v>21</v>
      </c>
      <c r="D32" s="190"/>
      <c r="E32" s="13"/>
      <c r="F32" s="14"/>
      <c r="G32" s="123"/>
      <c r="H32" s="124"/>
      <c r="I32" s="130"/>
      <c r="J32" s="21"/>
      <c r="K32" s="134"/>
      <c r="L32" s="24"/>
      <c r="M32" s="372"/>
      <c r="N32" s="147" t="str">
        <f t="shared" si="33"/>
        <v/>
      </c>
      <c r="O32" s="23"/>
      <c r="P32" s="23"/>
      <c r="Q32" s="23"/>
      <c r="R32" s="23"/>
      <c r="S32" s="23"/>
      <c r="T32" s="24"/>
      <c r="U32" s="25"/>
      <c r="V32" s="28"/>
      <c r="W32" s="299"/>
      <c r="X32" s="296"/>
      <c r="Y32" s="149">
        <f t="shared" si="17"/>
        <v>0</v>
      </c>
      <c r="Z32" s="148">
        <f t="shared" si="18"/>
        <v>0</v>
      </c>
      <c r="AA32" s="306"/>
      <c r="AB32" s="377">
        <f t="shared" si="41"/>
        <v>0</v>
      </c>
      <c r="AC32" s="348"/>
      <c r="AD32" s="210" t="str">
        <f t="shared" si="19"/>
        <v/>
      </c>
      <c r="AE32" s="345">
        <f t="shared" si="34"/>
        <v>0</v>
      </c>
      <c r="AF32" s="318"/>
      <c r="AG32" s="317"/>
      <c r="AH32" s="315"/>
      <c r="AI32" s="150">
        <f t="shared" si="20"/>
        <v>0</v>
      </c>
      <c r="AJ32" s="151">
        <f t="shared" si="21"/>
        <v>0</v>
      </c>
      <c r="AK32" s="152">
        <f t="shared" si="35"/>
        <v>0</v>
      </c>
      <c r="AL32" s="153">
        <f t="shared" si="36"/>
        <v>0</v>
      </c>
      <c r="AM32" s="153">
        <f t="shared" si="37"/>
        <v>0</v>
      </c>
      <c r="AN32" s="153">
        <f t="shared" si="38"/>
        <v>0</v>
      </c>
      <c r="AO32" s="153">
        <f t="shared" si="39"/>
        <v>0</v>
      </c>
      <c r="AP32" s="587" t="str">
        <f t="shared" si="42"/>
        <v xml:space="preserve"> </v>
      </c>
      <c r="AQ32" s="590" t="str">
        <f t="shared" si="40"/>
        <v xml:space="preserve"> </v>
      </c>
      <c r="AR32" s="590" t="str">
        <f t="shared" si="43"/>
        <v xml:space="preserve"> </v>
      </c>
      <c r="AS32" s="590" t="str">
        <f t="shared" si="44"/>
        <v xml:space="preserve"> </v>
      </c>
      <c r="AT32" s="590" t="str">
        <f t="shared" si="45"/>
        <v xml:space="preserve"> </v>
      </c>
      <c r="AU32" s="590" t="str">
        <f t="shared" si="46"/>
        <v xml:space="preserve"> </v>
      </c>
      <c r="AV32" s="591" t="str">
        <f t="shared" si="47"/>
        <v xml:space="preserve"> </v>
      </c>
      <c r="AW32" s="181" t="str">
        <f t="shared" si="22"/>
        <v/>
      </c>
      <c r="AX32" s="154" t="str">
        <f t="shared" si="23"/>
        <v/>
      </c>
      <c r="AY32" s="178" t="str">
        <f t="shared" si="24"/>
        <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9"/>
      <c r="BJ32" s="52" t="s">
        <v>819</v>
      </c>
      <c r="BK32" s="52" t="s">
        <v>820</v>
      </c>
      <c r="BL32" s="52" t="s">
        <v>821</v>
      </c>
      <c r="BM32" s="52" t="s">
        <v>822</v>
      </c>
      <c r="BN32" s="59" t="s">
        <v>823</v>
      </c>
      <c r="BO32" s="52" t="s">
        <v>824</v>
      </c>
      <c r="BP32" s="52" t="s">
        <v>825</v>
      </c>
      <c r="BQ32" s="52" t="s">
        <v>826</v>
      </c>
      <c r="BR32" s="57"/>
      <c r="BS32" s="52" t="s">
        <v>827</v>
      </c>
      <c r="BT32" s="333" t="s">
        <v>828</v>
      </c>
      <c r="BU32" s="57"/>
      <c r="BV32" s="52" t="s">
        <v>829</v>
      </c>
      <c r="BW32" s="52" t="s">
        <v>830</v>
      </c>
      <c r="BX32" s="52" t="s">
        <v>831</v>
      </c>
      <c r="BY32" s="52" t="s">
        <v>832</v>
      </c>
      <c r="BZ32" s="57"/>
      <c r="CA32" s="52" t="s">
        <v>833</v>
      </c>
      <c r="CB32" s="52" t="s">
        <v>834</v>
      </c>
      <c r="CC32" s="52" t="s">
        <v>835</v>
      </c>
      <c r="CD32" s="52" t="s">
        <v>836</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75" x14ac:dyDescent="0.3">
      <c r="A33" s="205"/>
      <c r="B33" s="206"/>
      <c r="C33" s="198">
        <v>22</v>
      </c>
      <c r="D33" s="190"/>
      <c r="E33" s="13"/>
      <c r="F33" s="14"/>
      <c r="G33" s="123"/>
      <c r="H33" s="124"/>
      <c r="I33" s="130"/>
      <c r="J33" s="21"/>
      <c r="K33" s="134"/>
      <c r="L33" s="24"/>
      <c r="M33" s="372"/>
      <c r="N33" s="147" t="str">
        <f t="shared" si="33"/>
        <v/>
      </c>
      <c r="O33" s="23"/>
      <c r="P33" s="23"/>
      <c r="Q33" s="23"/>
      <c r="R33" s="23"/>
      <c r="S33" s="23"/>
      <c r="T33" s="24"/>
      <c r="U33" s="25"/>
      <c r="V33" s="28"/>
      <c r="W33" s="299"/>
      <c r="X33" s="296"/>
      <c r="Y33" s="149">
        <f t="shared" si="17"/>
        <v>0</v>
      </c>
      <c r="Z33" s="148">
        <f t="shared" si="18"/>
        <v>0</v>
      </c>
      <c r="AA33" s="306"/>
      <c r="AB33" s="377">
        <f t="shared" si="41"/>
        <v>0</v>
      </c>
      <c r="AC33" s="348"/>
      <c r="AD33" s="210" t="str">
        <f t="shared" si="19"/>
        <v/>
      </c>
      <c r="AE33" s="345">
        <f t="shared" si="34"/>
        <v>0</v>
      </c>
      <c r="AF33" s="318"/>
      <c r="AG33" s="317"/>
      <c r="AH33" s="315"/>
      <c r="AI33" s="150">
        <f t="shared" si="20"/>
        <v>0</v>
      </c>
      <c r="AJ33" s="151">
        <f t="shared" si="21"/>
        <v>0</v>
      </c>
      <c r="AK33" s="152">
        <f t="shared" si="35"/>
        <v>0</v>
      </c>
      <c r="AL33" s="153">
        <f t="shared" si="36"/>
        <v>0</v>
      </c>
      <c r="AM33" s="153">
        <f t="shared" si="37"/>
        <v>0</v>
      </c>
      <c r="AN33" s="153">
        <f t="shared" si="38"/>
        <v>0</v>
      </c>
      <c r="AO33" s="153">
        <f t="shared" si="39"/>
        <v>0</v>
      </c>
      <c r="AP33" s="587" t="str">
        <f t="shared" si="42"/>
        <v xml:space="preserve"> </v>
      </c>
      <c r="AQ33" s="590" t="str">
        <f t="shared" si="40"/>
        <v xml:space="preserve"> </v>
      </c>
      <c r="AR33" s="590" t="str">
        <f t="shared" si="43"/>
        <v xml:space="preserve"> </v>
      </c>
      <c r="AS33" s="590" t="str">
        <f t="shared" si="44"/>
        <v xml:space="preserve"> </v>
      </c>
      <c r="AT33" s="590" t="str">
        <f t="shared" si="45"/>
        <v xml:space="preserve"> </v>
      </c>
      <c r="AU33" s="590" t="str">
        <f t="shared" si="46"/>
        <v xml:space="preserve"> </v>
      </c>
      <c r="AV33" s="591" t="str">
        <f t="shared" si="47"/>
        <v xml:space="preserve"> </v>
      </c>
      <c r="AW33" s="181" t="str">
        <f t="shared" si="22"/>
        <v/>
      </c>
      <c r="AX33" s="154" t="str">
        <f t="shared" si="23"/>
        <v/>
      </c>
      <c r="AY33" s="178" t="str">
        <f t="shared" si="24"/>
        <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9"/>
      <c r="BJ33" s="52" t="s">
        <v>837</v>
      </c>
      <c r="BK33" s="52" t="s">
        <v>838</v>
      </c>
      <c r="BL33" s="52" t="s">
        <v>839</v>
      </c>
      <c r="BM33" s="52" t="s">
        <v>840</v>
      </c>
      <c r="BN33" s="59" t="s">
        <v>841</v>
      </c>
      <c r="BO33" s="52" t="s">
        <v>842</v>
      </c>
      <c r="BP33" s="52" t="s">
        <v>843</v>
      </c>
      <c r="BQ33" s="52" t="s">
        <v>844</v>
      </c>
      <c r="BR33" s="57"/>
      <c r="BS33" s="52" t="s">
        <v>845</v>
      </c>
      <c r="BT33" s="333" t="s">
        <v>846</v>
      </c>
      <c r="BU33" s="57"/>
      <c r="BV33" s="52" t="s">
        <v>847</v>
      </c>
      <c r="BW33" s="52" t="s">
        <v>848</v>
      </c>
      <c r="BX33" s="52" t="s">
        <v>849</v>
      </c>
      <c r="BY33" s="52" t="s">
        <v>850</v>
      </c>
      <c r="BZ33" s="57"/>
      <c r="CA33" s="52" t="s">
        <v>851</v>
      </c>
      <c r="CB33" s="52" t="s">
        <v>852</v>
      </c>
      <c r="CC33" s="52" t="s">
        <v>853</v>
      </c>
      <c r="CD33" s="52" t="s">
        <v>854</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75" x14ac:dyDescent="0.3">
      <c r="A34" s="205"/>
      <c r="B34" s="206"/>
      <c r="C34" s="198">
        <v>23</v>
      </c>
      <c r="D34" s="190"/>
      <c r="E34" s="13"/>
      <c r="F34" s="14"/>
      <c r="G34" s="120"/>
      <c r="H34" s="125"/>
      <c r="I34" s="129"/>
      <c r="J34" s="67"/>
      <c r="K34" s="133"/>
      <c r="L34" s="108"/>
      <c r="M34" s="371"/>
      <c r="N34" s="147" t="str">
        <f t="shared" si="33"/>
        <v/>
      </c>
      <c r="O34" s="23"/>
      <c r="P34" s="23"/>
      <c r="Q34" s="23"/>
      <c r="R34" s="23"/>
      <c r="S34" s="23"/>
      <c r="T34" s="24"/>
      <c r="U34" s="25"/>
      <c r="V34" s="28"/>
      <c r="W34" s="299"/>
      <c r="X34" s="296"/>
      <c r="Y34" s="149">
        <f t="shared" si="17"/>
        <v>0</v>
      </c>
      <c r="Z34" s="148">
        <f t="shared" si="18"/>
        <v>0</v>
      </c>
      <c r="AA34" s="306"/>
      <c r="AB34" s="377">
        <f t="shared" si="41"/>
        <v>0</v>
      </c>
      <c r="AC34" s="348"/>
      <c r="AD34" s="210" t="str">
        <f t="shared" si="19"/>
        <v/>
      </c>
      <c r="AE34" s="345">
        <f t="shared" si="34"/>
        <v>0</v>
      </c>
      <c r="AF34" s="318"/>
      <c r="AG34" s="317"/>
      <c r="AH34" s="315"/>
      <c r="AI34" s="150">
        <f t="shared" si="20"/>
        <v>0</v>
      </c>
      <c r="AJ34" s="151">
        <f t="shared" si="21"/>
        <v>0</v>
      </c>
      <c r="AK34" s="152">
        <f t="shared" si="35"/>
        <v>0</v>
      </c>
      <c r="AL34" s="153">
        <f t="shared" si="36"/>
        <v>0</v>
      </c>
      <c r="AM34" s="153">
        <f t="shared" si="37"/>
        <v>0</v>
      </c>
      <c r="AN34" s="153">
        <f t="shared" si="38"/>
        <v>0</v>
      </c>
      <c r="AO34" s="153">
        <f t="shared" si="39"/>
        <v>0</v>
      </c>
      <c r="AP34" s="587" t="str">
        <f t="shared" si="42"/>
        <v xml:space="preserve"> </v>
      </c>
      <c r="AQ34" s="590" t="str">
        <f t="shared" si="40"/>
        <v xml:space="preserve"> </v>
      </c>
      <c r="AR34" s="590" t="str">
        <f t="shared" si="43"/>
        <v xml:space="preserve"> </v>
      </c>
      <c r="AS34" s="590" t="str">
        <f t="shared" si="44"/>
        <v xml:space="preserve"> </v>
      </c>
      <c r="AT34" s="590" t="str">
        <f t="shared" si="45"/>
        <v xml:space="preserve"> </v>
      </c>
      <c r="AU34" s="590" t="str">
        <f t="shared" si="46"/>
        <v xml:space="preserve"> </v>
      </c>
      <c r="AV34" s="591" t="str">
        <f t="shared" si="47"/>
        <v xml:space="preserve"> </v>
      </c>
      <c r="AW34" s="181" t="str">
        <f t="shared" si="22"/>
        <v/>
      </c>
      <c r="AX34" s="154" t="str">
        <f t="shared" si="23"/>
        <v/>
      </c>
      <c r="AY34" s="178" t="str">
        <f t="shared" si="24"/>
        <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9"/>
      <c r="BJ34" s="52" t="s">
        <v>855</v>
      </c>
      <c r="BK34" s="52" t="s">
        <v>856</v>
      </c>
      <c r="BL34" s="52" t="s">
        <v>857</v>
      </c>
      <c r="BM34" s="52" t="s">
        <v>858</v>
      </c>
      <c r="BN34" s="59" t="s">
        <v>859</v>
      </c>
      <c r="BO34" s="52" t="s">
        <v>860</v>
      </c>
      <c r="BP34" s="52" t="s">
        <v>861</v>
      </c>
      <c r="BQ34" s="52" t="s">
        <v>862</v>
      </c>
      <c r="BR34" s="57"/>
      <c r="BS34" s="52" t="s">
        <v>863</v>
      </c>
      <c r="BT34" s="333" t="s">
        <v>864</v>
      </c>
      <c r="BU34" s="57"/>
      <c r="BV34" s="52" t="s">
        <v>865</v>
      </c>
      <c r="BW34" s="52" t="s">
        <v>866</v>
      </c>
      <c r="BX34" s="52" t="s">
        <v>831</v>
      </c>
      <c r="BY34" s="52" t="s">
        <v>867</v>
      </c>
      <c r="BZ34" s="57"/>
      <c r="CA34" s="52" t="s">
        <v>868</v>
      </c>
      <c r="CB34" s="52" t="s">
        <v>869</v>
      </c>
      <c r="CC34" s="52" t="s">
        <v>870</v>
      </c>
      <c r="CD34" s="52" t="s">
        <v>871</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75" x14ac:dyDescent="0.3">
      <c r="A35" s="205"/>
      <c r="B35" s="206"/>
      <c r="C35" s="197">
        <v>24</v>
      </c>
      <c r="D35" s="192"/>
      <c r="E35" s="15"/>
      <c r="F35" s="14"/>
      <c r="G35" s="120"/>
      <c r="H35" s="122"/>
      <c r="I35" s="129"/>
      <c r="J35" s="67"/>
      <c r="K35" s="133"/>
      <c r="L35" s="108"/>
      <c r="M35" s="371"/>
      <c r="N35" s="147" t="str">
        <f t="shared" si="33"/>
        <v/>
      </c>
      <c r="O35" s="23"/>
      <c r="P35" s="23"/>
      <c r="Q35" s="23"/>
      <c r="R35" s="23"/>
      <c r="S35" s="23"/>
      <c r="T35" s="24"/>
      <c r="U35" s="25"/>
      <c r="V35" s="28"/>
      <c r="W35" s="299"/>
      <c r="X35" s="296"/>
      <c r="Y35" s="149">
        <f t="shared" si="17"/>
        <v>0</v>
      </c>
      <c r="Z35" s="148">
        <f t="shared" si="18"/>
        <v>0</v>
      </c>
      <c r="AA35" s="306"/>
      <c r="AB35" s="377">
        <f t="shared" si="41"/>
        <v>0</v>
      </c>
      <c r="AC35" s="348"/>
      <c r="AD35" s="210" t="str">
        <f t="shared" si="19"/>
        <v/>
      </c>
      <c r="AE35" s="345">
        <f t="shared" si="34"/>
        <v>0</v>
      </c>
      <c r="AF35" s="318"/>
      <c r="AG35" s="317"/>
      <c r="AH35" s="315"/>
      <c r="AI35" s="150">
        <f t="shared" si="20"/>
        <v>0</v>
      </c>
      <c r="AJ35" s="151">
        <f t="shared" si="21"/>
        <v>0</v>
      </c>
      <c r="AK35" s="152">
        <f t="shared" si="35"/>
        <v>0</v>
      </c>
      <c r="AL35" s="153">
        <f t="shared" si="36"/>
        <v>0</v>
      </c>
      <c r="AM35" s="153">
        <f t="shared" si="37"/>
        <v>0</v>
      </c>
      <c r="AN35" s="153">
        <f t="shared" si="38"/>
        <v>0</v>
      </c>
      <c r="AO35" s="153">
        <f t="shared" si="39"/>
        <v>0</v>
      </c>
      <c r="AP35" s="587" t="str">
        <f t="shared" si="42"/>
        <v xml:space="preserve"> </v>
      </c>
      <c r="AQ35" s="590" t="str">
        <f t="shared" si="40"/>
        <v xml:space="preserve"> </v>
      </c>
      <c r="AR35" s="590" t="str">
        <f t="shared" si="43"/>
        <v xml:space="preserve"> </v>
      </c>
      <c r="AS35" s="590" t="str">
        <f t="shared" si="44"/>
        <v xml:space="preserve"> </v>
      </c>
      <c r="AT35" s="590" t="str">
        <f t="shared" si="45"/>
        <v xml:space="preserve"> </v>
      </c>
      <c r="AU35" s="590" t="str">
        <f t="shared" si="46"/>
        <v xml:space="preserve"> </v>
      </c>
      <c r="AV35" s="591" t="str">
        <f t="shared" si="47"/>
        <v xml:space="preserve"> </v>
      </c>
      <c r="AW35" s="181" t="str">
        <f t="shared" si="22"/>
        <v/>
      </c>
      <c r="AX35" s="154" t="str">
        <f t="shared" si="23"/>
        <v/>
      </c>
      <c r="AY35" s="178" t="str">
        <f t="shared" si="24"/>
        <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9"/>
      <c r="BJ35" s="52" t="s">
        <v>872</v>
      </c>
      <c r="BK35" s="52" t="s">
        <v>873</v>
      </c>
      <c r="BL35" s="52" t="s">
        <v>874</v>
      </c>
      <c r="BM35" s="52" t="s">
        <v>875</v>
      </c>
      <c r="BN35" s="59" t="s">
        <v>876</v>
      </c>
      <c r="BO35" s="52" t="s">
        <v>877</v>
      </c>
      <c r="BP35" s="52" t="s">
        <v>878</v>
      </c>
      <c r="BQ35" s="52" t="s">
        <v>879</v>
      </c>
      <c r="BR35" s="57"/>
      <c r="BS35" s="52" t="s">
        <v>880</v>
      </c>
      <c r="BT35" s="333" t="s">
        <v>881</v>
      </c>
      <c r="BU35" s="57"/>
      <c r="BV35" s="52" t="s">
        <v>882</v>
      </c>
      <c r="BW35" s="52" t="s">
        <v>883</v>
      </c>
      <c r="BX35" s="52" t="s">
        <v>884</v>
      </c>
      <c r="BY35" s="52" t="s">
        <v>885</v>
      </c>
      <c r="BZ35" s="57"/>
      <c r="CA35" s="52" t="s">
        <v>886</v>
      </c>
      <c r="CB35" s="52" t="s">
        <v>887</v>
      </c>
      <c r="CC35" s="52" t="s">
        <v>888</v>
      </c>
      <c r="CD35" s="52" t="s">
        <v>889</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75" x14ac:dyDescent="0.3">
      <c r="A36" s="205"/>
      <c r="B36" s="206"/>
      <c r="C36" s="198">
        <v>25</v>
      </c>
      <c r="D36" s="190"/>
      <c r="E36" s="13"/>
      <c r="F36" s="14"/>
      <c r="G36" s="123"/>
      <c r="H36" s="124"/>
      <c r="I36" s="130"/>
      <c r="J36" s="21"/>
      <c r="K36" s="134"/>
      <c r="L36" s="24"/>
      <c r="M36" s="372"/>
      <c r="N36" s="147" t="str">
        <f t="shared" si="33"/>
        <v/>
      </c>
      <c r="O36" s="23"/>
      <c r="P36" s="23"/>
      <c r="Q36" s="23"/>
      <c r="R36" s="23"/>
      <c r="S36" s="23"/>
      <c r="T36" s="24"/>
      <c r="U36" s="25"/>
      <c r="V36" s="28"/>
      <c r="W36" s="299"/>
      <c r="X36" s="296"/>
      <c r="Y36" s="149">
        <f t="shared" si="17"/>
        <v>0</v>
      </c>
      <c r="Z36" s="148">
        <f t="shared" si="18"/>
        <v>0</v>
      </c>
      <c r="AA36" s="306"/>
      <c r="AB36" s="377">
        <f t="shared" si="41"/>
        <v>0</v>
      </c>
      <c r="AC36" s="348"/>
      <c r="AD36" s="210" t="str">
        <f t="shared" si="19"/>
        <v/>
      </c>
      <c r="AE36" s="345">
        <f t="shared" si="34"/>
        <v>0</v>
      </c>
      <c r="AF36" s="318"/>
      <c r="AG36" s="317"/>
      <c r="AH36" s="315"/>
      <c r="AI36" s="150">
        <f t="shared" si="20"/>
        <v>0</v>
      </c>
      <c r="AJ36" s="151">
        <f t="shared" si="21"/>
        <v>0</v>
      </c>
      <c r="AK36" s="152">
        <f t="shared" si="35"/>
        <v>0</v>
      </c>
      <c r="AL36" s="153">
        <f t="shared" si="36"/>
        <v>0</v>
      </c>
      <c r="AM36" s="153">
        <f t="shared" si="37"/>
        <v>0</v>
      </c>
      <c r="AN36" s="153">
        <f t="shared" si="38"/>
        <v>0</v>
      </c>
      <c r="AO36" s="153">
        <f t="shared" si="39"/>
        <v>0</v>
      </c>
      <c r="AP36" s="587" t="str">
        <f t="shared" si="42"/>
        <v xml:space="preserve"> </v>
      </c>
      <c r="AQ36" s="590" t="str">
        <f t="shared" si="40"/>
        <v xml:space="preserve"> </v>
      </c>
      <c r="AR36" s="590" t="str">
        <f t="shared" si="43"/>
        <v xml:space="preserve"> </v>
      </c>
      <c r="AS36" s="590" t="str">
        <f t="shared" si="44"/>
        <v xml:space="preserve"> </v>
      </c>
      <c r="AT36" s="590" t="str">
        <f t="shared" si="45"/>
        <v xml:space="preserve"> </v>
      </c>
      <c r="AU36" s="590" t="str">
        <f t="shared" si="46"/>
        <v xml:space="preserve"> </v>
      </c>
      <c r="AV36" s="591" t="str">
        <f t="shared" si="47"/>
        <v xml:space="preserve"> </v>
      </c>
      <c r="AW36" s="181" t="str">
        <f t="shared" si="22"/>
        <v/>
      </c>
      <c r="AX36" s="154" t="str">
        <f t="shared" si="23"/>
        <v/>
      </c>
      <c r="AY36" s="178" t="str">
        <f t="shared" si="24"/>
        <v/>
      </c>
      <c r="AZ36" s="169" t="str">
        <f t="shared" si="25"/>
        <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9"/>
      <c r="BJ36" s="52" t="s">
        <v>890</v>
      </c>
      <c r="BK36" s="52" t="s">
        <v>891</v>
      </c>
      <c r="BL36" s="52" t="s">
        <v>892</v>
      </c>
      <c r="BM36" s="52" t="s">
        <v>893</v>
      </c>
      <c r="BN36" s="59" t="s">
        <v>894</v>
      </c>
      <c r="BO36" s="52" t="s">
        <v>895</v>
      </c>
      <c r="BP36" s="52" t="s">
        <v>896</v>
      </c>
      <c r="BQ36" s="52" t="s">
        <v>897</v>
      </c>
      <c r="BR36" s="57"/>
      <c r="BS36" s="52" t="s">
        <v>898</v>
      </c>
      <c r="BT36" s="333" t="s">
        <v>899</v>
      </c>
      <c r="BU36" s="57"/>
      <c r="BV36" s="52" t="s">
        <v>900</v>
      </c>
      <c r="BW36" s="52" t="s">
        <v>901</v>
      </c>
      <c r="BX36" s="52" t="s">
        <v>831</v>
      </c>
      <c r="BY36" s="52" t="s">
        <v>902</v>
      </c>
      <c r="BZ36" s="57"/>
      <c r="CA36" s="52" t="s">
        <v>903</v>
      </c>
      <c r="CB36" s="52" t="s">
        <v>887</v>
      </c>
      <c r="CC36" s="52" t="s">
        <v>904</v>
      </c>
      <c r="CD36" s="52" t="s">
        <v>905</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
      <c r="A37" s="205"/>
      <c r="B37" s="206"/>
      <c r="C37" s="197">
        <v>26</v>
      </c>
      <c r="D37" s="190"/>
      <c r="E37" s="13"/>
      <c r="F37" s="14"/>
      <c r="G37" s="123"/>
      <c r="H37" s="124"/>
      <c r="I37" s="130"/>
      <c r="J37" s="21"/>
      <c r="K37" s="134"/>
      <c r="L37" s="24"/>
      <c r="M37" s="372"/>
      <c r="N37" s="147" t="str">
        <f t="shared" si="33"/>
        <v/>
      </c>
      <c r="O37" s="23"/>
      <c r="P37" s="23"/>
      <c r="Q37" s="23"/>
      <c r="R37" s="23"/>
      <c r="S37" s="23"/>
      <c r="T37" s="24"/>
      <c r="U37" s="25"/>
      <c r="V37" s="28"/>
      <c r="W37" s="299"/>
      <c r="X37" s="296"/>
      <c r="Y37" s="149">
        <f t="shared" si="17"/>
        <v>0</v>
      </c>
      <c r="Z37" s="148">
        <f t="shared" si="18"/>
        <v>0</v>
      </c>
      <c r="AA37" s="306"/>
      <c r="AB37" s="377">
        <f t="shared" si="41"/>
        <v>0</v>
      </c>
      <c r="AC37" s="348"/>
      <c r="AD37" s="210" t="str">
        <f t="shared" si="19"/>
        <v/>
      </c>
      <c r="AE37" s="345">
        <f t="shared" si="34"/>
        <v>0</v>
      </c>
      <c r="AF37" s="318"/>
      <c r="AG37" s="317"/>
      <c r="AH37" s="315"/>
      <c r="AI37" s="150">
        <f t="shared" si="20"/>
        <v>0</v>
      </c>
      <c r="AJ37" s="151">
        <f t="shared" si="21"/>
        <v>0</v>
      </c>
      <c r="AK37" s="152">
        <f t="shared" si="35"/>
        <v>0</v>
      </c>
      <c r="AL37" s="153">
        <f t="shared" si="36"/>
        <v>0</v>
      </c>
      <c r="AM37" s="153">
        <f t="shared" si="37"/>
        <v>0</v>
      </c>
      <c r="AN37" s="153">
        <f t="shared" si="38"/>
        <v>0</v>
      </c>
      <c r="AO37" s="153">
        <f t="shared" si="39"/>
        <v>0</v>
      </c>
      <c r="AP37" s="587" t="str">
        <f t="shared" si="42"/>
        <v xml:space="preserve"> </v>
      </c>
      <c r="AQ37" s="590" t="str">
        <f t="shared" si="40"/>
        <v xml:space="preserve"> </v>
      </c>
      <c r="AR37" s="590" t="str">
        <f t="shared" si="43"/>
        <v xml:space="preserve"> </v>
      </c>
      <c r="AS37" s="590" t="str">
        <f t="shared" si="44"/>
        <v xml:space="preserve"> </v>
      </c>
      <c r="AT37" s="590" t="str">
        <f t="shared" si="45"/>
        <v xml:space="preserve"> </v>
      </c>
      <c r="AU37" s="590" t="str">
        <f t="shared" si="46"/>
        <v xml:space="preserve"> </v>
      </c>
      <c r="AV37" s="591" t="str">
        <f t="shared" si="47"/>
        <v xml:space="preserve"> </v>
      </c>
      <c r="AW37" s="181" t="str">
        <f t="shared" si="22"/>
        <v/>
      </c>
      <c r="AX37" s="154" t="str">
        <f t="shared" si="23"/>
        <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9"/>
      <c r="BJ37" s="52" t="s">
        <v>906</v>
      </c>
      <c r="BK37" s="52" t="s">
        <v>907</v>
      </c>
      <c r="BL37" s="52" t="s">
        <v>908</v>
      </c>
      <c r="BM37" s="52" t="s">
        <v>909</v>
      </c>
      <c r="BN37" s="59" t="s">
        <v>910</v>
      </c>
      <c r="BO37" s="52" t="s">
        <v>911</v>
      </c>
      <c r="BP37" s="52" t="s">
        <v>912</v>
      </c>
      <c r="BQ37" s="52" t="s">
        <v>913</v>
      </c>
      <c r="BR37" s="57"/>
      <c r="BS37" s="52" t="s">
        <v>914</v>
      </c>
      <c r="BT37" s="333" t="s">
        <v>915</v>
      </c>
      <c r="BU37" s="57"/>
      <c r="BV37" s="52" t="s">
        <v>916</v>
      </c>
      <c r="BW37" s="52" t="s">
        <v>917</v>
      </c>
      <c r="BX37" s="52" t="s">
        <v>918</v>
      </c>
      <c r="BY37" s="52" t="s">
        <v>919</v>
      </c>
      <c r="BZ37" s="57"/>
      <c r="CA37" s="52" t="s">
        <v>920</v>
      </c>
      <c r="CB37" s="52" t="s">
        <v>921</v>
      </c>
      <c r="CC37" s="52" t="s">
        <v>922</v>
      </c>
      <c r="CD37" s="52" t="s">
        <v>923</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75" x14ac:dyDescent="0.3">
      <c r="A38" s="205"/>
      <c r="B38" s="206"/>
      <c r="C38" s="198">
        <v>27</v>
      </c>
      <c r="D38" s="190"/>
      <c r="E38" s="13"/>
      <c r="F38" s="14"/>
      <c r="G38" s="123"/>
      <c r="H38" s="124"/>
      <c r="I38" s="130"/>
      <c r="J38" s="21"/>
      <c r="K38" s="134"/>
      <c r="L38" s="24"/>
      <c r="M38" s="372"/>
      <c r="N38" s="147" t="str">
        <f t="shared" si="33"/>
        <v/>
      </c>
      <c r="O38" s="23"/>
      <c r="P38" s="23"/>
      <c r="Q38" s="23"/>
      <c r="R38" s="23"/>
      <c r="S38" s="23"/>
      <c r="T38" s="24"/>
      <c r="U38" s="25"/>
      <c r="V38" s="28"/>
      <c r="W38" s="299"/>
      <c r="X38" s="296"/>
      <c r="Y38" s="149">
        <f t="shared" si="17"/>
        <v>0</v>
      </c>
      <c r="Z38" s="148">
        <f t="shared" si="18"/>
        <v>0</v>
      </c>
      <c r="AA38" s="306"/>
      <c r="AB38" s="377">
        <f t="shared" si="41"/>
        <v>0</v>
      </c>
      <c r="AC38" s="348"/>
      <c r="AD38" s="210" t="str">
        <f t="shared" si="19"/>
        <v/>
      </c>
      <c r="AE38" s="345">
        <f t="shared" si="34"/>
        <v>0</v>
      </c>
      <c r="AF38" s="318"/>
      <c r="AG38" s="317"/>
      <c r="AH38" s="315"/>
      <c r="AI38" s="150">
        <f t="shared" si="20"/>
        <v>0</v>
      </c>
      <c r="AJ38" s="151">
        <f t="shared" si="21"/>
        <v>0</v>
      </c>
      <c r="AK38" s="152">
        <f t="shared" si="35"/>
        <v>0</v>
      </c>
      <c r="AL38" s="153">
        <f t="shared" si="36"/>
        <v>0</v>
      </c>
      <c r="AM38" s="153">
        <f t="shared" si="37"/>
        <v>0</v>
      </c>
      <c r="AN38" s="153">
        <f t="shared" si="38"/>
        <v>0</v>
      </c>
      <c r="AO38" s="153">
        <f t="shared" si="39"/>
        <v>0</v>
      </c>
      <c r="AP38" s="587" t="str">
        <f t="shared" si="42"/>
        <v xml:space="preserve"> </v>
      </c>
      <c r="AQ38" s="590" t="str">
        <f t="shared" si="40"/>
        <v xml:space="preserve"> </v>
      </c>
      <c r="AR38" s="590" t="str">
        <f t="shared" si="43"/>
        <v xml:space="preserve"> </v>
      </c>
      <c r="AS38" s="590" t="str">
        <f t="shared" si="44"/>
        <v xml:space="preserve"> </v>
      </c>
      <c r="AT38" s="590" t="str">
        <f t="shared" si="45"/>
        <v xml:space="preserve"> </v>
      </c>
      <c r="AU38" s="590" t="str">
        <f t="shared" si="46"/>
        <v xml:space="preserve"> </v>
      </c>
      <c r="AV38" s="591" t="str">
        <f t="shared" si="47"/>
        <v xml:space="preserve"> </v>
      </c>
      <c r="AW38" s="181" t="str">
        <f t="shared" si="22"/>
        <v/>
      </c>
      <c r="AX38" s="154" t="str">
        <f t="shared" si="23"/>
        <v/>
      </c>
      <c r="AY38" s="178" t="str">
        <f t="shared" si="24"/>
        <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9"/>
      <c r="BJ38" s="52" t="s">
        <v>924</v>
      </c>
      <c r="BK38" s="52" t="s">
        <v>925</v>
      </c>
      <c r="BL38" s="52" t="s">
        <v>926</v>
      </c>
      <c r="BM38" s="52" t="s">
        <v>927</v>
      </c>
      <c r="BN38" s="59" t="s">
        <v>928</v>
      </c>
      <c r="BO38" s="52" t="s">
        <v>929</v>
      </c>
      <c r="BP38" s="52" t="s">
        <v>930</v>
      </c>
      <c r="BQ38" s="52" t="s">
        <v>931</v>
      </c>
      <c r="BR38" s="57"/>
      <c r="BS38" s="52" t="s">
        <v>932</v>
      </c>
      <c r="BT38" s="333" t="s">
        <v>933</v>
      </c>
      <c r="BU38" s="57"/>
      <c r="BV38" s="52" t="s">
        <v>934</v>
      </c>
      <c r="BW38" s="52" t="s">
        <v>935</v>
      </c>
      <c r="BX38" s="52" t="s">
        <v>831</v>
      </c>
      <c r="BY38" s="52" t="s">
        <v>936</v>
      </c>
      <c r="BZ38" s="57"/>
      <c r="CA38" s="52" t="s">
        <v>937</v>
      </c>
      <c r="CB38" s="52" t="s">
        <v>938</v>
      </c>
      <c r="CC38" s="52" t="s">
        <v>939</v>
      </c>
      <c r="CD38" s="52" t="s">
        <v>940</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75" x14ac:dyDescent="0.3">
      <c r="A39" s="205"/>
      <c r="B39" s="206"/>
      <c r="C39" s="198">
        <v>28</v>
      </c>
      <c r="D39" s="192"/>
      <c r="E39" s="15"/>
      <c r="F39" s="14"/>
      <c r="G39" s="123"/>
      <c r="H39" s="124"/>
      <c r="I39" s="130"/>
      <c r="J39" s="21"/>
      <c r="K39" s="134"/>
      <c r="L39" s="24"/>
      <c r="M39" s="372"/>
      <c r="N39" s="147" t="str">
        <f t="shared" si="33"/>
        <v/>
      </c>
      <c r="O39" s="23"/>
      <c r="P39" s="23"/>
      <c r="Q39" s="23"/>
      <c r="R39" s="23"/>
      <c r="S39" s="23"/>
      <c r="T39" s="24"/>
      <c r="U39" s="25"/>
      <c r="V39" s="28"/>
      <c r="W39" s="299"/>
      <c r="X39" s="296"/>
      <c r="Y39" s="149">
        <f t="shared" si="17"/>
        <v>0</v>
      </c>
      <c r="Z39" s="148">
        <f t="shared" si="18"/>
        <v>0</v>
      </c>
      <c r="AA39" s="306"/>
      <c r="AB39" s="377">
        <f t="shared" si="41"/>
        <v>0</v>
      </c>
      <c r="AC39" s="348"/>
      <c r="AD39" s="210" t="str">
        <f t="shared" si="19"/>
        <v/>
      </c>
      <c r="AE39" s="345">
        <f t="shared" si="34"/>
        <v>0</v>
      </c>
      <c r="AF39" s="318"/>
      <c r="AG39" s="317"/>
      <c r="AH39" s="315"/>
      <c r="AI39" s="150">
        <f t="shared" si="20"/>
        <v>0</v>
      </c>
      <c r="AJ39" s="151">
        <f t="shared" si="21"/>
        <v>0</v>
      </c>
      <c r="AK39" s="152">
        <f t="shared" si="35"/>
        <v>0</v>
      </c>
      <c r="AL39" s="153">
        <f t="shared" si="36"/>
        <v>0</v>
      </c>
      <c r="AM39" s="153">
        <f t="shared" si="37"/>
        <v>0</v>
      </c>
      <c r="AN39" s="153">
        <f t="shared" si="38"/>
        <v>0</v>
      </c>
      <c r="AO39" s="153">
        <f t="shared" si="39"/>
        <v>0</v>
      </c>
      <c r="AP39" s="587" t="str">
        <f t="shared" si="42"/>
        <v xml:space="preserve"> </v>
      </c>
      <c r="AQ39" s="590" t="str">
        <f t="shared" si="40"/>
        <v xml:space="preserve"> </v>
      </c>
      <c r="AR39" s="590" t="str">
        <f t="shared" si="43"/>
        <v xml:space="preserve"> </v>
      </c>
      <c r="AS39" s="590" t="str">
        <f t="shared" si="44"/>
        <v xml:space="preserve"> </v>
      </c>
      <c r="AT39" s="590" t="str">
        <f t="shared" si="45"/>
        <v xml:space="preserve"> </v>
      </c>
      <c r="AU39" s="590" t="str">
        <f t="shared" si="46"/>
        <v xml:space="preserve"> </v>
      </c>
      <c r="AV39" s="591" t="str">
        <f t="shared" si="47"/>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9"/>
      <c r="BJ39" s="52" t="s">
        <v>941</v>
      </c>
      <c r="BK39" s="52" t="s">
        <v>942</v>
      </c>
      <c r="BL39" s="52" t="s">
        <v>943</v>
      </c>
      <c r="BM39" s="52" t="s">
        <v>944</v>
      </c>
      <c r="BN39" s="59" t="s">
        <v>945</v>
      </c>
      <c r="BO39" s="52" t="s">
        <v>946</v>
      </c>
      <c r="BP39" s="52" t="s">
        <v>947</v>
      </c>
      <c r="BQ39" s="52" t="s">
        <v>948</v>
      </c>
      <c r="BR39" s="57"/>
      <c r="BS39" s="52" t="s">
        <v>949</v>
      </c>
      <c r="BT39" s="333" t="s">
        <v>950</v>
      </c>
      <c r="BU39" s="57"/>
      <c r="BV39" s="52" t="s">
        <v>951</v>
      </c>
      <c r="BW39" s="52" t="s">
        <v>952</v>
      </c>
      <c r="BX39" s="52" t="s">
        <v>953</v>
      </c>
      <c r="BY39" s="52" t="s">
        <v>954</v>
      </c>
      <c r="BZ39" s="57"/>
      <c r="CA39" s="52" t="s">
        <v>955</v>
      </c>
      <c r="CB39" s="52" t="s">
        <v>956</v>
      </c>
      <c r="CC39" s="52" t="s">
        <v>957</v>
      </c>
      <c r="CD39" s="52" t="s">
        <v>958</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75" x14ac:dyDescent="0.3">
      <c r="A40" s="205"/>
      <c r="B40" s="206"/>
      <c r="C40" s="197">
        <v>29</v>
      </c>
      <c r="D40" s="190"/>
      <c r="E40" s="13"/>
      <c r="F40" s="14"/>
      <c r="G40" s="123"/>
      <c r="H40" s="124"/>
      <c r="I40" s="130"/>
      <c r="J40" s="21"/>
      <c r="K40" s="134"/>
      <c r="L40" s="24"/>
      <c r="M40" s="372"/>
      <c r="N40" s="147" t="str">
        <f t="shared" si="33"/>
        <v/>
      </c>
      <c r="O40" s="23"/>
      <c r="P40" s="23"/>
      <c r="Q40" s="23"/>
      <c r="R40" s="23"/>
      <c r="S40" s="23"/>
      <c r="T40" s="24"/>
      <c r="U40" s="25"/>
      <c r="V40" s="28"/>
      <c r="W40" s="299"/>
      <c r="X40" s="296"/>
      <c r="Y40" s="149">
        <f t="shared" si="17"/>
        <v>0</v>
      </c>
      <c r="Z40" s="148">
        <f t="shared" si="18"/>
        <v>0</v>
      </c>
      <c r="AA40" s="306"/>
      <c r="AB40" s="377">
        <f t="shared" si="41"/>
        <v>0</v>
      </c>
      <c r="AC40" s="348"/>
      <c r="AD40" s="210" t="str">
        <f t="shared" si="19"/>
        <v/>
      </c>
      <c r="AE40" s="345">
        <f t="shared" si="34"/>
        <v>0</v>
      </c>
      <c r="AF40" s="318"/>
      <c r="AG40" s="317"/>
      <c r="AH40" s="315"/>
      <c r="AI40" s="150">
        <f t="shared" si="20"/>
        <v>0</v>
      </c>
      <c r="AJ40" s="151">
        <f t="shared" si="21"/>
        <v>0</v>
      </c>
      <c r="AK40" s="152">
        <f t="shared" si="35"/>
        <v>0</v>
      </c>
      <c r="AL40" s="153">
        <f t="shared" si="36"/>
        <v>0</v>
      </c>
      <c r="AM40" s="153">
        <f t="shared" si="37"/>
        <v>0</v>
      </c>
      <c r="AN40" s="153">
        <f t="shared" si="38"/>
        <v>0</v>
      </c>
      <c r="AO40" s="153">
        <f t="shared" si="39"/>
        <v>0</v>
      </c>
      <c r="AP40" s="587" t="str">
        <f t="shared" si="42"/>
        <v xml:space="preserve"> </v>
      </c>
      <c r="AQ40" s="590" t="str">
        <f t="shared" si="40"/>
        <v xml:space="preserve"> </v>
      </c>
      <c r="AR40" s="590" t="str">
        <f t="shared" si="43"/>
        <v xml:space="preserve"> </v>
      </c>
      <c r="AS40" s="590" t="str">
        <f t="shared" si="44"/>
        <v xml:space="preserve"> </v>
      </c>
      <c r="AT40" s="590" t="str">
        <f t="shared" si="45"/>
        <v xml:space="preserve"> </v>
      </c>
      <c r="AU40" s="590" t="str">
        <f t="shared" si="46"/>
        <v xml:space="preserve"> </v>
      </c>
      <c r="AV40" s="591" t="str">
        <f t="shared" si="47"/>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9"/>
      <c r="BJ40" s="52" t="s">
        <v>959</v>
      </c>
      <c r="BK40" s="52" t="s">
        <v>960</v>
      </c>
      <c r="BL40" s="52" t="s">
        <v>961</v>
      </c>
      <c r="BM40" s="52" t="s">
        <v>962</v>
      </c>
      <c r="BN40" s="59" t="s">
        <v>963</v>
      </c>
      <c r="BO40" s="52" t="s">
        <v>964</v>
      </c>
      <c r="BP40" s="52" t="s">
        <v>965</v>
      </c>
      <c r="BQ40" s="52" t="s">
        <v>966</v>
      </c>
      <c r="BR40" s="57"/>
      <c r="BS40" s="52" t="s">
        <v>967</v>
      </c>
      <c r="BT40" s="333" t="s">
        <v>968</v>
      </c>
      <c r="BU40" s="57"/>
      <c r="BV40" s="52" t="s">
        <v>969</v>
      </c>
      <c r="BW40" s="52" t="s">
        <v>970</v>
      </c>
      <c r="BX40" s="52" t="s">
        <v>971</v>
      </c>
      <c r="BY40" s="52" t="s">
        <v>972</v>
      </c>
      <c r="BZ40" s="57"/>
      <c r="CA40" s="52" t="s">
        <v>973</v>
      </c>
      <c r="CB40" s="52" t="s">
        <v>974</v>
      </c>
      <c r="CC40" s="52" t="s">
        <v>975</v>
      </c>
      <c r="CD40" s="52" t="s">
        <v>976</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75" x14ac:dyDescent="0.3">
      <c r="A41" s="205"/>
      <c r="B41" s="206"/>
      <c r="C41" s="198">
        <v>30</v>
      </c>
      <c r="D41" s="190"/>
      <c r="E41" s="13"/>
      <c r="F41" s="14"/>
      <c r="G41" s="123"/>
      <c r="H41" s="124"/>
      <c r="I41" s="130"/>
      <c r="J41" s="21"/>
      <c r="K41" s="134"/>
      <c r="L41" s="24"/>
      <c r="M41" s="372"/>
      <c r="N41" s="147" t="str">
        <f t="shared" si="33"/>
        <v/>
      </c>
      <c r="O41" s="23"/>
      <c r="P41" s="23"/>
      <c r="Q41" s="23"/>
      <c r="R41" s="23"/>
      <c r="S41" s="23"/>
      <c r="T41" s="24"/>
      <c r="U41" s="25"/>
      <c r="V41" s="28"/>
      <c r="W41" s="299"/>
      <c r="X41" s="296"/>
      <c r="Y41" s="149">
        <f t="shared" si="17"/>
        <v>0</v>
      </c>
      <c r="Z41" s="148">
        <f t="shared" si="18"/>
        <v>0</v>
      </c>
      <c r="AA41" s="306"/>
      <c r="AB41" s="377">
        <f t="shared" si="41"/>
        <v>0</v>
      </c>
      <c r="AC41" s="348"/>
      <c r="AD41" s="210" t="str">
        <f t="shared" si="19"/>
        <v/>
      </c>
      <c r="AE41" s="345">
        <f t="shared" si="34"/>
        <v>0</v>
      </c>
      <c r="AF41" s="318"/>
      <c r="AG41" s="317"/>
      <c r="AH41" s="315"/>
      <c r="AI41" s="150">
        <f t="shared" si="20"/>
        <v>0</v>
      </c>
      <c r="AJ41" s="151">
        <f t="shared" si="21"/>
        <v>0</v>
      </c>
      <c r="AK41" s="152">
        <f t="shared" si="35"/>
        <v>0</v>
      </c>
      <c r="AL41" s="153">
        <f t="shared" si="36"/>
        <v>0</v>
      </c>
      <c r="AM41" s="153">
        <f t="shared" si="37"/>
        <v>0</v>
      </c>
      <c r="AN41" s="153">
        <f t="shared" si="38"/>
        <v>0</v>
      </c>
      <c r="AO41" s="153">
        <f t="shared" si="39"/>
        <v>0</v>
      </c>
      <c r="AP41" s="587" t="str">
        <f t="shared" si="42"/>
        <v xml:space="preserve"> </v>
      </c>
      <c r="AQ41" s="590" t="str">
        <f t="shared" si="40"/>
        <v xml:space="preserve"> </v>
      </c>
      <c r="AR41" s="590" t="str">
        <f t="shared" si="43"/>
        <v xml:space="preserve"> </v>
      </c>
      <c r="AS41" s="590" t="str">
        <f t="shared" si="44"/>
        <v xml:space="preserve"> </v>
      </c>
      <c r="AT41" s="590" t="str">
        <f t="shared" si="45"/>
        <v xml:space="preserve"> </v>
      </c>
      <c r="AU41" s="590" t="str">
        <f t="shared" si="46"/>
        <v xml:space="preserve"> </v>
      </c>
      <c r="AV41" s="591" t="str">
        <f t="shared" si="47"/>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9"/>
      <c r="BJ41" s="52" t="s">
        <v>977</v>
      </c>
      <c r="BK41" s="52" t="s">
        <v>978</v>
      </c>
      <c r="BL41" s="52" t="s">
        <v>979</v>
      </c>
      <c r="BM41" s="52" t="s">
        <v>980</v>
      </c>
      <c r="BN41" s="59" t="s">
        <v>981</v>
      </c>
      <c r="BO41" s="52" t="s">
        <v>982</v>
      </c>
      <c r="BP41" s="52" t="s">
        <v>983</v>
      </c>
      <c r="BQ41" s="52" t="s">
        <v>984</v>
      </c>
      <c r="BR41" s="57"/>
      <c r="BS41" s="52" t="s">
        <v>985</v>
      </c>
      <c r="BT41" s="333" t="s">
        <v>986</v>
      </c>
      <c r="BU41" s="57"/>
      <c r="BV41" s="52" t="s">
        <v>987</v>
      </c>
      <c r="BW41" s="52" t="s">
        <v>988</v>
      </c>
      <c r="BX41" s="52" t="s">
        <v>989</v>
      </c>
      <c r="BY41" s="52" t="s">
        <v>990</v>
      </c>
      <c r="BZ41" s="57"/>
      <c r="CA41" s="52" t="s">
        <v>991</v>
      </c>
      <c r="CB41" s="52" t="s">
        <v>992</v>
      </c>
      <c r="CC41" s="52" t="s">
        <v>993</v>
      </c>
      <c r="CD41" s="52" t="s">
        <v>994</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75" x14ac:dyDescent="0.3">
      <c r="A42" s="205"/>
      <c r="B42" s="206"/>
      <c r="C42" s="197">
        <v>31</v>
      </c>
      <c r="D42" s="190"/>
      <c r="E42" s="13"/>
      <c r="F42" s="14"/>
      <c r="G42" s="123"/>
      <c r="H42" s="124"/>
      <c r="I42" s="130"/>
      <c r="J42" s="21"/>
      <c r="K42" s="134"/>
      <c r="L42" s="24"/>
      <c r="M42" s="372"/>
      <c r="N42" s="147" t="str">
        <f t="shared" si="33"/>
        <v/>
      </c>
      <c r="O42" s="23"/>
      <c r="P42" s="23"/>
      <c r="Q42" s="23"/>
      <c r="R42" s="23"/>
      <c r="S42" s="23"/>
      <c r="T42" s="24"/>
      <c r="U42" s="25"/>
      <c r="V42" s="28"/>
      <c r="W42" s="299"/>
      <c r="X42" s="296"/>
      <c r="Y42" s="149">
        <f t="shared" si="17"/>
        <v>0</v>
      </c>
      <c r="Z42" s="148">
        <f t="shared" si="18"/>
        <v>0</v>
      </c>
      <c r="AA42" s="306"/>
      <c r="AB42" s="377">
        <f t="shared" si="41"/>
        <v>0</v>
      </c>
      <c r="AC42" s="348"/>
      <c r="AD42" s="210" t="str">
        <f t="shared" si="19"/>
        <v/>
      </c>
      <c r="AE42" s="345">
        <f t="shared" si="34"/>
        <v>0</v>
      </c>
      <c r="AF42" s="318"/>
      <c r="AG42" s="317"/>
      <c r="AH42" s="315"/>
      <c r="AI42" s="150">
        <f t="shared" si="20"/>
        <v>0</v>
      </c>
      <c r="AJ42" s="151">
        <f t="shared" si="21"/>
        <v>0</v>
      </c>
      <c r="AK42" s="152">
        <f t="shared" si="35"/>
        <v>0</v>
      </c>
      <c r="AL42" s="153">
        <f t="shared" si="36"/>
        <v>0</v>
      </c>
      <c r="AM42" s="153">
        <f t="shared" si="37"/>
        <v>0</v>
      </c>
      <c r="AN42" s="153">
        <f t="shared" si="38"/>
        <v>0</v>
      </c>
      <c r="AO42" s="153">
        <f t="shared" si="39"/>
        <v>0</v>
      </c>
      <c r="AP42" s="587" t="str">
        <f t="shared" si="42"/>
        <v xml:space="preserve"> </v>
      </c>
      <c r="AQ42" s="590" t="str">
        <f t="shared" si="40"/>
        <v xml:space="preserve"> </v>
      </c>
      <c r="AR42" s="590" t="str">
        <f t="shared" si="43"/>
        <v xml:space="preserve"> </v>
      </c>
      <c r="AS42" s="590" t="str">
        <f t="shared" si="44"/>
        <v xml:space="preserve"> </v>
      </c>
      <c r="AT42" s="590" t="str">
        <f t="shared" si="45"/>
        <v xml:space="preserve"> </v>
      </c>
      <c r="AU42" s="590" t="str">
        <f t="shared" si="46"/>
        <v xml:space="preserve"> </v>
      </c>
      <c r="AV42" s="591" t="str">
        <f t="shared" si="47"/>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9"/>
      <c r="BJ42" s="52" t="s">
        <v>995</v>
      </c>
      <c r="BK42" s="52" t="s">
        <v>996</v>
      </c>
      <c r="BL42" s="52" t="s">
        <v>997</v>
      </c>
      <c r="BM42" s="52" t="s">
        <v>998</v>
      </c>
      <c r="BN42" s="59" t="s">
        <v>999</v>
      </c>
      <c r="BO42" s="52" t="s">
        <v>1000</v>
      </c>
      <c r="BP42" s="52" t="s">
        <v>1001</v>
      </c>
      <c r="BQ42" s="52" t="s">
        <v>1002</v>
      </c>
      <c r="BR42" s="57"/>
      <c r="BS42" s="52" t="s">
        <v>773</v>
      </c>
      <c r="BT42" s="333" t="s">
        <v>1003</v>
      </c>
      <c r="BU42" s="57"/>
      <c r="BV42" s="52" t="s">
        <v>1004</v>
      </c>
      <c r="BW42" s="52" t="s">
        <v>1005</v>
      </c>
      <c r="BX42" s="52" t="s">
        <v>1006</v>
      </c>
      <c r="BY42" s="52" t="s">
        <v>1007</v>
      </c>
      <c r="BZ42" s="57"/>
      <c r="CA42" s="52" t="s">
        <v>1008</v>
      </c>
      <c r="CB42" s="52" t="s">
        <v>956</v>
      </c>
      <c r="CC42" s="52" t="s">
        <v>1009</v>
      </c>
      <c r="CD42" s="52" t="s">
        <v>1010</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75" x14ac:dyDescent="0.3">
      <c r="A43" s="205"/>
      <c r="B43" s="206"/>
      <c r="C43" s="198">
        <v>32</v>
      </c>
      <c r="D43" s="192"/>
      <c r="E43" s="15"/>
      <c r="F43" s="14"/>
      <c r="G43" s="123"/>
      <c r="H43" s="124"/>
      <c r="I43" s="130"/>
      <c r="J43" s="21"/>
      <c r="K43" s="134"/>
      <c r="L43" s="24"/>
      <c r="M43" s="372"/>
      <c r="N43" s="147" t="str">
        <f t="shared" si="33"/>
        <v/>
      </c>
      <c r="O43" s="23"/>
      <c r="P43" s="23"/>
      <c r="Q43" s="23"/>
      <c r="R43" s="23"/>
      <c r="S43" s="23"/>
      <c r="T43" s="24"/>
      <c r="U43" s="25"/>
      <c r="V43" s="28"/>
      <c r="W43" s="299"/>
      <c r="X43" s="296"/>
      <c r="Y43" s="149">
        <f t="shared" si="17"/>
        <v>0</v>
      </c>
      <c r="Z43" s="148">
        <f t="shared" si="18"/>
        <v>0</v>
      </c>
      <c r="AA43" s="306"/>
      <c r="AB43" s="377">
        <f t="shared" si="41"/>
        <v>0</v>
      </c>
      <c r="AC43" s="348"/>
      <c r="AD43" s="210" t="str">
        <f t="shared" si="19"/>
        <v/>
      </c>
      <c r="AE43" s="345">
        <f t="shared" si="34"/>
        <v>0</v>
      </c>
      <c r="AF43" s="318"/>
      <c r="AG43" s="317"/>
      <c r="AH43" s="315"/>
      <c r="AI43" s="150">
        <f t="shared" si="20"/>
        <v>0</v>
      </c>
      <c r="AJ43" s="151">
        <f t="shared" si="21"/>
        <v>0</v>
      </c>
      <c r="AK43" s="152">
        <f t="shared" si="35"/>
        <v>0</v>
      </c>
      <c r="AL43" s="153">
        <f t="shared" si="36"/>
        <v>0</v>
      </c>
      <c r="AM43" s="153">
        <f t="shared" si="37"/>
        <v>0</v>
      </c>
      <c r="AN43" s="153">
        <f t="shared" si="38"/>
        <v>0</v>
      </c>
      <c r="AO43" s="153">
        <f t="shared" si="39"/>
        <v>0</v>
      </c>
      <c r="AP43" s="587" t="str">
        <f t="shared" si="42"/>
        <v xml:space="preserve"> </v>
      </c>
      <c r="AQ43" s="590" t="str">
        <f t="shared" si="40"/>
        <v xml:space="preserve"> </v>
      </c>
      <c r="AR43" s="590" t="str">
        <f t="shared" si="43"/>
        <v xml:space="preserve"> </v>
      </c>
      <c r="AS43" s="590" t="str">
        <f t="shared" si="44"/>
        <v xml:space="preserve"> </v>
      </c>
      <c r="AT43" s="590" t="str">
        <f t="shared" si="45"/>
        <v xml:space="preserve"> </v>
      </c>
      <c r="AU43" s="590" t="str">
        <f t="shared" si="46"/>
        <v xml:space="preserve"> </v>
      </c>
      <c r="AV43" s="591" t="str">
        <f t="shared" si="47"/>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9"/>
      <c r="BJ43" s="52" t="s">
        <v>1011</v>
      </c>
      <c r="BK43" s="52" t="s">
        <v>1012</v>
      </c>
      <c r="BL43" s="52" t="s">
        <v>1013</v>
      </c>
      <c r="BM43" s="52" t="s">
        <v>1014</v>
      </c>
      <c r="BN43" s="59" t="s">
        <v>1015</v>
      </c>
      <c r="BO43" s="52" t="s">
        <v>1016</v>
      </c>
      <c r="BP43" s="52" t="s">
        <v>1017</v>
      </c>
      <c r="BQ43" s="52" t="s">
        <v>1018</v>
      </c>
      <c r="BR43" s="57"/>
      <c r="BS43" s="52" t="s">
        <v>1019</v>
      </c>
      <c r="BT43" s="333" t="s">
        <v>1020</v>
      </c>
      <c r="BU43" s="57"/>
      <c r="BV43" s="52" t="s">
        <v>1021</v>
      </c>
      <c r="BW43" s="52" t="s">
        <v>1022</v>
      </c>
      <c r="BX43" s="52" t="s">
        <v>1023</v>
      </c>
      <c r="BY43" s="52" t="s">
        <v>1024</v>
      </c>
      <c r="BZ43" s="57"/>
      <c r="CA43" s="52" t="s">
        <v>1025</v>
      </c>
      <c r="CB43" s="52" t="s">
        <v>974</v>
      </c>
      <c r="CC43" s="52" t="s">
        <v>1026</v>
      </c>
      <c r="CD43" s="52" t="s">
        <v>1027</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75" x14ac:dyDescent="0.3">
      <c r="A44" s="205"/>
      <c r="B44" s="206"/>
      <c r="C44" s="198">
        <v>33</v>
      </c>
      <c r="D44" s="190"/>
      <c r="E44" s="13"/>
      <c r="F44" s="14"/>
      <c r="G44" s="123"/>
      <c r="H44" s="124"/>
      <c r="I44" s="130"/>
      <c r="J44" s="21"/>
      <c r="K44" s="134"/>
      <c r="L44" s="24"/>
      <c r="M44" s="372"/>
      <c r="N44" s="147" t="str">
        <f t="shared" si="33"/>
        <v/>
      </c>
      <c r="O44" s="23"/>
      <c r="P44" s="23"/>
      <c r="Q44" s="23"/>
      <c r="R44" s="23"/>
      <c r="S44" s="23"/>
      <c r="T44" s="24"/>
      <c r="U44" s="25"/>
      <c r="V44" s="28"/>
      <c r="W44" s="299"/>
      <c r="X44" s="296"/>
      <c r="Y44" s="149">
        <f t="shared" si="17"/>
        <v>0</v>
      </c>
      <c r="Z44" s="148">
        <f t="shared" si="18"/>
        <v>0</v>
      </c>
      <c r="AA44" s="306"/>
      <c r="AB44" s="377">
        <f t="shared" si="41"/>
        <v>0</v>
      </c>
      <c r="AC44" s="348"/>
      <c r="AD44" s="210" t="str">
        <f t="shared" si="19"/>
        <v/>
      </c>
      <c r="AE44" s="345">
        <f t="shared" si="34"/>
        <v>0</v>
      </c>
      <c r="AF44" s="318"/>
      <c r="AG44" s="317"/>
      <c r="AH44" s="315"/>
      <c r="AI44" s="150">
        <f t="shared" si="20"/>
        <v>0</v>
      </c>
      <c r="AJ44" s="151">
        <f t="shared" si="21"/>
        <v>0</v>
      </c>
      <c r="AK44" s="152">
        <f t="shared" si="35"/>
        <v>0</v>
      </c>
      <c r="AL44" s="153">
        <f t="shared" si="36"/>
        <v>0</v>
      </c>
      <c r="AM44" s="153">
        <f t="shared" si="37"/>
        <v>0</v>
      </c>
      <c r="AN44" s="153">
        <f t="shared" si="38"/>
        <v>0</v>
      </c>
      <c r="AO44" s="153">
        <f t="shared" si="39"/>
        <v>0</v>
      </c>
      <c r="AP44" s="587" t="str">
        <f t="shared" si="42"/>
        <v xml:space="preserve"> </v>
      </c>
      <c r="AQ44" s="590" t="str">
        <f t="shared" si="40"/>
        <v xml:space="preserve"> </v>
      </c>
      <c r="AR44" s="590" t="str">
        <f t="shared" si="43"/>
        <v xml:space="preserve"> </v>
      </c>
      <c r="AS44" s="590" t="str">
        <f t="shared" si="44"/>
        <v xml:space="preserve"> </v>
      </c>
      <c r="AT44" s="590" t="str">
        <f t="shared" si="45"/>
        <v xml:space="preserve"> </v>
      </c>
      <c r="AU44" s="590" t="str">
        <f t="shared" si="46"/>
        <v xml:space="preserve"> </v>
      </c>
      <c r="AV44" s="591" t="str">
        <f t="shared" si="47"/>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9"/>
      <c r="BJ44" s="52" t="s">
        <v>1028</v>
      </c>
      <c r="BK44" s="52" t="s">
        <v>1029</v>
      </c>
      <c r="BL44" s="52" t="s">
        <v>1030</v>
      </c>
      <c r="BM44" s="52" t="s">
        <v>1031</v>
      </c>
      <c r="BN44" s="59" t="s">
        <v>1032</v>
      </c>
      <c r="BO44" s="52" t="s">
        <v>1033</v>
      </c>
      <c r="BP44" s="52" t="s">
        <v>1034</v>
      </c>
      <c r="BQ44" s="52" t="s">
        <v>1035</v>
      </c>
      <c r="BR44" s="57"/>
      <c r="BS44" s="52" t="s">
        <v>1036</v>
      </c>
      <c r="BT44" s="333" t="s">
        <v>1037</v>
      </c>
      <c r="BU44" s="57"/>
      <c r="BV44" s="52" t="s">
        <v>1038</v>
      </c>
      <c r="BW44" s="52" t="s">
        <v>812</v>
      </c>
      <c r="BX44" s="52" t="s">
        <v>1039</v>
      </c>
      <c r="BY44" s="52" t="s">
        <v>1040</v>
      </c>
      <c r="BZ44" s="57"/>
      <c r="CA44" s="52" t="s">
        <v>1041</v>
      </c>
      <c r="CB44" s="52" t="s">
        <v>1042</v>
      </c>
      <c r="CC44" s="52" t="s">
        <v>1043</v>
      </c>
      <c r="CD44" s="52" t="s">
        <v>1044</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75" x14ac:dyDescent="0.3">
      <c r="A45" s="205"/>
      <c r="B45" s="206"/>
      <c r="C45" s="197">
        <v>34</v>
      </c>
      <c r="D45" s="190"/>
      <c r="E45" s="13"/>
      <c r="F45" s="14"/>
      <c r="G45" s="123"/>
      <c r="H45" s="124"/>
      <c r="I45" s="130"/>
      <c r="J45" s="21"/>
      <c r="K45" s="134"/>
      <c r="L45" s="24"/>
      <c r="M45" s="372"/>
      <c r="N45" s="147" t="str">
        <f t="shared" si="33"/>
        <v/>
      </c>
      <c r="O45" s="23"/>
      <c r="P45" s="23"/>
      <c r="Q45" s="23"/>
      <c r="R45" s="23"/>
      <c r="S45" s="23"/>
      <c r="T45" s="24"/>
      <c r="U45" s="25"/>
      <c r="V45" s="28"/>
      <c r="W45" s="299"/>
      <c r="X45" s="296"/>
      <c r="Y45" s="149">
        <f t="shared" si="17"/>
        <v>0</v>
      </c>
      <c r="Z45" s="148">
        <f t="shared" si="18"/>
        <v>0</v>
      </c>
      <c r="AA45" s="306"/>
      <c r="AB45" s="377">
        <f t="shared" si="41"/>
        <v>0</v>
      </c>
      <c r="AC45" s="348"/>
      <c r="AD45" s="210" t="str">
        <f t="shared" si="19"/>
        <v/>
      </c>
      <c r="AE45" s="345">
        <f t="shared" si="34"/>
        <v>0</v>
      </c>
      <c r="AF45" s="318"/>
      <c r="AG45" s="317"/>
      <c r="AH45" s="315"/>
      <c r="AI45" s="150">
        <f t="shared" si="20"/>
        <v>0</v>
      </c>
      <c r="AJ45" s="151">
        <f t="shared" si="21"/>
        <v>0</v>
      </c>
      <c r="AK45" s="152">
        <f t="shared" si="35"/>
        <v>0</v>
      </c>
      <c r="AL45" s="153">
        <f t="shared" si="36"/>
        <v>0</v>
      </c>
      <c r="AM45" s="153">
        <f t="shared" si="37"/>
        <v>0</v>
      </c>
      <c r="AN45" s="153">
        <f t="shared" si="38"/>
        <v>0</v>
      </c>
      <c r="AO45" s="153">
        <f t="shared" si="39"/>
        <v>0</v>
      </c>
      <c r="AP45" s="587" t="str">
        <f t="shared" si="42"/>
        <v xml:space="preserve"> </v>
      </c>
      <c r="AQ45" s="590" t="str">
        <f t="shared" si="40"/>
        <v xml:space="preserve"> </v>
      </c>
      <c r="AR45" s="590" t="str">
        <f t="shared" si="43"/>
        <v xml:space="preserve"> </v>
      </c>
      <c r="AS45" s="590" t="str">
        <f t="shared" si="44"/>
        <v xml:space="preserve"> </v>
      </c>
      <c r="AT45" s="590" t="str">
        <f t="shared" si="45"/>
        <v xml:space="preserve"> </v>
      </c>
      <c r="AU45" s="590" t="str">
        <f t="shared" si="46"/>
        <v xml:space="preserve"> </v>
      </c>
      <c r="AV45" s="591" t="str">
        <f t="shared" si="47"/>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9"/>
      <c r="BJ45" s="52" t="s">
        <v>1045</v>
      </c>
      <c r="BK45" s="52" t="s">
        <v>1046</v>
      </c>
      <c r="BL45" s="52" t="s">
        <v>1047</v>
      </c>
      <c r="BM45" s="52" t="s">
        <v>1048</v>
      </c>
      <c r="BN45" s="59" t="s">
        <v>1049</v>
      </c>
      <c r="BO45" s="52" t="s">
        <v>1050</v>
      </c>
      <c r="BP45" s="52" t="s">
        <v>1051</v>
      </c>
      <c r="BQ45" s="52" t="s">
        <v>1052</v>
      </c>
      <c r="BR45" s="57"/>
      <c r="BS45" s="52" t="s">
        <v>1053</v>
      </c>
      <c r="BT45" s="333" t="s">
        <v>1054</v>
      </c>
      <c r="BU45" s="57"/>
      <c r="BV45" s="52" t="s">
        <v>1055</v>
      </c>
      <c r="BW45" s="52" t="s">
        <v>1056</v>
      </c>
      <c r="BX45" s="52" t="s">
        <v>1057</v>
      </c>
      <c r="BY45" s="52" t="s">
        <v>1058</v>
      </c>
      <c r="BZ45" s="57"/>
      <c r="CA45" s="52" t="s">
        <v>1059</v>
      </c>
      <c r="CB45" s="52" t="s">
        <v>1060</v>
      </c>
      <c r="CC45" s="52" t="s">
        <v>1061</v>
      </c>
      <c r="CD45" s="52" t="s">
        <v>1062</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75" x14ac:dyDescent="0.3">
      <c r="A46" s="205"/>
      <c r="B46" s="206"/>
      <c r="C46" s="198">
        <v>35</v>
      </c>
      <c r="D46" s="190"/>
      <c r="E46" s="13"/>
      <c r="F46" s="14"/>
      <c r="G46" s="123"/>
      <c r="H46" s="124"/>
      <c r="I46" s="130"/>
      <c r="J46" s="21"/>
      <c r="K46" s="134"/>
      <c r="L46" s="24"/>
      <c r="M46" s="372"/>
      <c r="N46" s="147" t="str">
        <f t="shared" si="33"/>
        <v/>
      </c>
      <c r="O46" s="23"/>
      <c r="P46" s="23"/>
      <c r="Q46" s="23"/>
      <c r="R46" s="23"/>
      <c r="S46" s="23"/>
      <c r="T46" s="24"/>
      <c r="U46" s="25"/>
      <c r="V46" s="28"/>
      <c r="W46" s="299"/>
      <c r="X46" s="296"/>
      <c r="Y46" s="149">
        <f t="shared" si="17"/>
        <v>0</v>
      </c>
      <c r="Z46" s="148">
        <f t="shared" si="18"/>
        <v>0</v>
      </c>
      <c r="AA46" s="306"/>
      <c r="AB46" s="377">
        <f t="shared" si="41"/>
        <v>0</v>
      </c>
      <c r="AC46" s="348"/>
      <c r="AD46" s="210" t="str">
        <f t="shared" si="19"/>
        <v/>
      </c>
      <c r="AE46" s="345">
        <f t="shared" si="34"/>
        <v>0</v>
      </c>
      <c r="AF46" s="318"/>
      <c r="AG46" s="317"/>
      <c r="AH46" s="315"/>
      <c r="AI46" s="150">
        <f t="shared" si="20"/>
        <v>0</v>
      </c>
      <c r="AJ46" s="151">
        <f t="shared" si="21"/>
        <v>0</v>
      </c>
      <c r="AK46" s="152">
        <f t="shared" si="35"/>
        <v>0</v>
      </c>
      <c r="AL46" s="153">
        <f t="shared" si="36"/>
        <v>0</v>
      </c>
      <c r="AM46" s="153">
        <f t="shared" si="37"/>
        <v>0</v>
      </c>
      <c r="AN46" s="153">
        <f t="shared" si="38"/>
        <v>0</v>
      </c>
      <c r="AO46" s="153">
        <f t="shared" si="39"/>
        <v>0</v>
      </c>
      <c r="AP46" s="587" t="str">
        <f t="shared" si="42"/>
        <v xml:space="preserve"> </v>
      </c>
      <c r="AQ46" s="590" t="str">
        <f t="shared" si="40"/>
        <v xml:space="preserve"> </v>
      </c>
      <c r="AR46" s="590" t="str">
        <f t="shared" si="43"/>
        <v xml:space="preserve"> </v>
      </c>
      <c r="AS46" s="590" t="str">
        <f t="shared" si="44"/>
        <v xml:space="preserve"> </v>
      </c>
      <c r="AT46" s="590" t="str">
        <f t="shared" si="45"/>
        <v xml:space="preserve"> </v>
      </c>
      <c r="AU46" s="590" t="str">
        <f t="shared" si="46"/>
        <v xml:space="preserve"> </v>
      </c>
      <c r="AV46" s="591" t="str">
        <f t="shared" si="47"/>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9"/>
      <c r="BJ46" s="52" t="s">
        <v>1063</v>
      </c>
      <c r="BK46" s="52" t="s">
        <v>1064</v>
      </c>
      <c r="BL46" s="52" t="s">
        <v>1065</v>
      </c>
      <c r="BM46" s="52" t="s">
        <v>1066</v>
      </c>
      <c r="BN46" s="59" t="s">
        <v>1067</v>
      </c>
      <c r="BO46" s="52" t="s">
        <v>1068</v>
      </c>
      <c r="BP46" s="52" t="s">
        <v>1069</v>
      </c>
      <c r="BQ46" s="52" t="s">
        <v>1070</v>
      </c>
      <c r="BR46" s="57"/>
      <c r="BS46" s="52" t="s">
        <v>1071</v>
      </c>
      <c r="BT46" s="333" t="s">
        <v>1072</v>
      </c>
      <c r="BU46" s="57"/>
      <c r="BV46" s="52" t="s">
        <v>1073</v>
      </c>
      <c r="BW46" s="52" t="s">
        <v>1074</v>
      </c>
      <c r="BX46" s="52" t="s">
        <v>1075</v>
      </c>
      <c r="BY46" s="52" t="s">
        <v>1076</v>
      </c>
      <c r="BZ46" s="57"/>
      <c r="CA46" s="52" t="s">
        <v>1077</v>
      </c>
      <c r="CB46" s="52" t="s">
        <v>956</v>
      </c>
      <c r="CC46" s="52" t="s">
        <v>1078</v>
      </c>
      <c r="CD46" s="52" t="s">
        <v>1079</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75" x14ac:dyDescent="0.3">
      <c r="A47" s="205"/>
      <c r="B47" s="206"/>
      <c r="C47" s="197">
        <v>36</v>
      </c>
      <c r="D47" s="192"/>
      <c r="E47" s="15"/>
      <c r="F47" s="14"/>
      <c r="G47" s="123"/>
      <c r="H47" s="124"/>
      <c r="I47" s="130"/>
      <c r="J47" s="21"/>
      <c r="K47" s="134"/>
      <c r="L47" s="24"/>
      <c r="M47" s="372"/>
      <c r="N47" s="147" t="str">
        <f t="shared" si="33"/>
        <v/>
      </c>
      <c r="O47" s="23"/>
      <c r="P47" s="23"/>
      <c r="Q47" s="23"/>
      <c r="R47" s="23"/>
      <c r="S47" s="23"/>
      <c r="T47" s="24"/>
      <c r="U47" s="25"/>
      <c r="V47" s="28"/>
      <c r="W47" s="299"/>
      <c r="X47" s="296"/>
      <c r="Y47" s="149">
        <f t="shared" si="17"/>
        <v>0</v>
      </c>
      <c r="Z47" s="148">
        <f t="shared" si="18"/>
        <v>0</v>
      </c>
      <c r="AA47" s="306"/>
      <c r="AB47" s="377">
        <f t="shared" si="41"/>
        <v>0</v>
      </c>
      <c r="AC47" s="348"/>
      <c r="AD47" s="210" t="str">
        <f t="shared" si="19"/>
        <v/>
      </c>
      <c r="AE47" s="345">
        <f t="shared" si="34"/>
        <v>0</v>
      </c>
      <c r="AF47" s="318"/>
      <c r="AG47" s="317"/>
      <c r="AH47" s="315"/>
      <c r="AI47" s="150">
        <f t="shared" si="20"/>
        <v>0</v>
      </c>
      <c r="AJ47" s="151">
        <f t="shared" si="21"/>
        <v>0</v>
      </c>
      <c r="AK47" s="152">
        <f t="shared" si="35"/>
        <v>0</v>
      </c>
      <c r="AL47" s="153">
        <f t="shared" si="36"/>
        <v>0</v>
      </c>
      <c r="AM47" s="153">
        <f t="shared" si="37"/>
        <v>0</v>
      </c>
      <c r="AN47" s="153">
        <f t="shared" si="38"/>
        <v>0</v>
      </c>
      <c r="AO47" s="153">
        <f t="shared" si="39"/>
        <v>0</v>
      </c>
      <c r="AP47" s="587" t="str">
        <f t="shared" si="42"/>
        <v xml:space="preserve"> </v>
      </c>
      <c r="AQ47" s="590" t="str">
        <f t="shared" si="40"/>
        <v xml:space="preserve"> </v>
      </c>
      <c r="AR47" s="590" t="str">
        <f t="shared" si="43"/>
        <v xml:space="preserve"> </v>
      </c>
      <c r="AS47" s="590" t="str">
        <f t="shared" si="44"/>
        <v xml:space="preserve"> </v>
      </c>
      <c r="AT47" s="590" t="str">
        <f t="shared" si="45"/>
        <v xml:space="preserve"> </v>
      </c>
      <c r="AU47" s="590" t="str">
        <f t="shared" si="46"/>
        <v xml:space="preserve"> </v>
      </c>
      <c r="AV47" s="591" t="str">
        <f t="shared" si="47"/>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9"/>
      <c r="BJ47" s="52" t="s">
        <v>1080</v>
      </c>
      <c r="BK47" s="52" t="s">
        <v>1081</v>
      </c>
      <c r="BL47" s="52" t="s">
        <v>1082</v>
      </c>
      <c r="BM47" s="52" t="s">
        <v>1083</v>
      </c>
      <c r="BN47" s="59" t="s">
        <v>1084</v>
      </c>
      <c r="BO47" s="52" t="s">
        <v>1085</v>
      </c>
      <c r="BP47" s="52" t="s">
        <v>1086</v>
      </c>
      <c r="BQ47" s="52" t="s">
        <v>1087</v>
      </c>
      <c r="BR47" s="57"/>
      <c r="BS47" s="52" t="s">
        <v>1088</v>
      </c>
      <c r="BT47" s="335" t="s">
        <v>1089</v>
      </c>
      <c r="BU47" s="57"/>
      <c r="BV47" s="52" t="s">
        <v>1090</v>
      </c>
      <c r="BW47" s="52" t="s">
        <v>1091</v>
      </c>
      <c r="BX47" s="52" t="s">
        <v>1092</v>
      </c>
      <c r="BY47" s="52" t="s">
        <v>1093</v>
      </c>
      <c r="BZ47" s="57"/>
      <c r="CA47" s="52" t="s">
        <v>1094</v>
      </c>
      <c r="CB47" s="52" t="s">
        <v>974</v>
      </c>
      <c r="CC47" s="52" t="s">
        <v>1095</v>
      </c>
      <c r="CD47" s="52" t="s">
        <v>1096</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75" x14ac:dyDescent="0.3">
      <c r="A48" s="205"/>
      <c r="B48" s="206"/>
      <c r="C48" s="198">
        <v>37</v>
      </c>
      <c r="D48" s="190"/>
      <c r="E48" s="13"/>
      <c r="F48" s="14"/>
      <c r="G48" s="123"/>
      <c r="H48" s="126"/>
      <c r="I48" s="132"/>
      <c r="J48" s="69"/>
      <c r="K48" s="136"/>
      <c r="L48" s="26"/>
      <c r="M48" s="372"/>
      <c r="N48" s="147" t="str">
        <f t="shared" si="33"/>
        <v/>
      </c>
      <c r="O48" s="23"/>
      <c r="P48" s="23"/>
      <c r="Q48" s="23"/>
      <c r="R48" s="23"/>
      <c r="S48" s="23"/>
      <c r="T48" s="24"/>
      <c r="U48" s="25"/>
      <c r="V48" s="28"/>
      <c r="W48" s="299"/>
      <c r="X48" s="296"/>
      <c r="Y48" s="149">
        <f t="shared" si="17"/>
        <v>0</v>
      </c>
      <c r="Z48" s="148">
        <f t="shared" si="18"/>
        <v>0</v>
      </c>
      <c r="AA48" s="306"/>
      <c r="AB48" s="377">
        <f t="shared" si="41"/>
        <v>0</v>
      </c>
      <c r="AC48" s="348"/>
      <c r="AD48" s="210" t="str">
        <f t="shared" si="19"/>
        <v/>
      </c>
      <c r="AE48" s="345">
        <f t="shared" si="34"/>
        <v>0</v>
      </c>
      <c r="AF48" s="318"/>
      <c r="AG48" s="317"/>
      <c r="AH48" s="315"/>
      <c r="AI48" s="150">
        <f t="shared" si="20"/>
        <v>0</v>
      </c>
      <c r="AJ48" s="151">
        <f t="shared" si="21"/>
        <v>0</v>
      </c>
      <c r="AK48" s="152">
        <f t="shared" si="35"/>
        <v>0</v>
      </c>
      <c r="AL48" s="153">
        <f t="shared" si="36"/>
        <v>0</v>
      </c>
      <c r="AM48" s="153">
        <f t="shared" si="37"/>
        <v>0</v>
      </c>
      <c r="AN48" s="153">
        <f t="shared" si="38"/>
        <v>0</v>
      </c>
      <c r="AO48" s="153">
        <f t="shared" si="39"/>
        <v>0</v>
      </c>
      <c r="AP48" s="587" t="str">
        <f t="shared" si="42"/>
        <v xml:space="preserve"> </v>
      </c>
      <c r="AQ48" s="590" t="str">
        <f t="shared" si="40"/>
        <v xml:space="preserve"> </v>
      </c>
      <c r="AR48" s="590" t="str">
        <f t="shared" si="43"/>
        <v xml:space="preserve"> </v>
      </c>
      <c r="AS48" s="590" t="str">
        <f t="shared" si="44"/>
        <v xml:space="preserve"> </v>
      </c>
      <c r="AT48" s="590" t="str">
        <f t="shared" si="45"/>
        <v xml:space="preserve"> </v>
      </c>
      <c r="AU48" s="590" t="str">
        <f t="shared" si="46"/>
        <v xml:space="preserve"> </v>
      </c>
      <c r="AV48" s="591" t="str">
        <f t="shared" si="47"/>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9"/>
      <c r="BJ48" s="52" t="s">
        <v>1097</v>
      </c>
      <c r="BK48" s="52" t="s">
        <v>1098</v>
      </c>
      <c r="BL48" s="52" t="s">
        <v>1099</v>
      </c>
      <c r="BM48" s="52" t="s">
        <v>1100</v>
      </c>
      <c r="BN48" s="59" t="s">
        <v>1101</v>
      </c>
      <c r="BO48" s="52" t="s">
        <v>1102</v>
      </c>
      <c r="BP48" s="52" t="s">
        <v>1103</v>
      </c>
      <c r="BQ48" s="52" t="s">
        <v>1104</v>
      </c>
      <c r="BR48" s="57"/>
      <c r="BS48" s="52" t="s">
        <v>1105</v>
      </c>
      <c r="BT48" s="333" t="s">
        <v>1106</v>
      </c>
      <c r="BU48" s="57"/>
      <c r="BV48" s="52" t="s">
        <v>1107</v>
      </c>
      <c r="BW48" s="52" t="s">
        <v>1108</v>
      </c>
      <c r="BX48" s="52" t="s">
        <v>1109</v>
      </c>
      <c r="BY48" s="52" t="s">
        <v>1110</v>
      </c>
      <c r="BZ48" s="57"/>
      <c r="CA48" s="52" t="s">
        <v>1111</v>
      </c>
      <c r="CB48" s="52" t="s">
        <v>1112</v>
      </c>
      <c r="CC48" s="52" t="s">
        <v>1113</v>
      </c>
      <c r="CD48" s="52" t="s">
        <v>1114</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75" x14ac:dyDescent="0.3">
      <c r="A49" s="205"/>
      <c r="B49" s="206"/>
      <c r="C49" s="198">
        <v>38</v>
      </c>
      <c r="D49" s="190"/>
      <c r="E49" s="13"/>
      <c r="F49" s="14"/>
      <c r="G49" s="123"/>
      <c r="H49" s="124"/>
      <c r="I49" s="130"/>
      <c r="J49" s="21"/>
      <c r="K49" s="134"/>
      <c r="L49" s="24"/>
      <c r="M49" s="372"/>
      <c r="N49" s="147" t="str">
        <f t="shared" si="33"/>
        <v/>
      </c>
      <c r="O49" s="23"/>
      <c r="P49" s="23"/>
      <c r="Q49" s="23"/>
      <c r="R49" s="23"/>
      <c r="S49" s="23"/>
      <c r="T49" s="24"/>
      <c r="U49" s="25"/>
      <c r="V49" s="28"/>
      <c r="W49" s="299"/>
      <c r="X49" s="296"/>
      <c r="Y49" s="149">
        <f t="shared" si="17"/>
        <v>0</v>
      </c>
      <c r="Z49" s="148">
        <f t="shared" si="18"/>
        <v>0</v>
      </c>
      <c r="AA49" s="306"/>
      <c r="AB49" s="377">
        <f t="shared" si="41"/>
        <v>0</v>
      </c>
      <c r="AC49" s="348"/>
      <c r="AD49" s="210" t="str">
        <f t="shared" si="19"/>
        <v/>
      </c>
      <c r="AE49" s="345">
        <f t="shared" si="34"/>
        <v>0</v>
      </c>
      <c r="AF49" s="318"/>
      <c r="AG49" s="317"/>
      <c r="AH49" s="315"/>
      <c r="AI49" s="150">
        <f t="shared" si="20"/>
        <v>0</v>
      </c>
      <c r="AJ49" s="151">
        <f t="shared" si="21"/>
        <v>0</v>
      </c>
      <c r="AK49" s="152">
        <f t="shared" si="35"/>
        <v>0</v>
      </c>
      <c r="AL49" s="153">
        <f t="shared" si="36"/>
        <v>0</v>
      </c>
      <c r="AM49" s="153">
        <f t="shared" si="37"/>
        <v>0</v>
      </c>
      <c r="AN49" s="153">
        <f t="shared" si="38"/>
        <v>0</v>
      </c>
      <c r="AO49" s="153">
        <f t="shared" si="39"/>
        <v>0</v>
      </c>
      <c r="AP49" s="587" t="str">
        <f t="shared" si="42"/>
        <v xml:space="preserve"> </v>
      </c>
      <c r="AQ49" s="590" t="str">
        <f t="shared" si="40"/>
        <v xml:space="preserve"> </v>
      </c>
      <c r="AR49" s="590" t="str">
        <f t="shared" si="43"/>
        <v xml:space="preserve"> </v>
      </c>
      <c r="AS49" s="590" t="str">
        <f t="shared" si="44"/>
        <v xml:space="preserve"> </v>
      </c>
      <c r="AT49" s="590" t="str">
        <f t="shared" si="45"/>
        <v xml:space="preserve"> </v>
      </c>
      <c r="AU49" s="590" t="str">
        <f t="shared" si="46"/>
        <v xml:space="preserve"> </v>
      </c>
      <c r="AV49" s="591" t="str">
        <f t="shared" si="47"/>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9"/>
      <c r="BJ49" s="52" t="s">
        <v>1115</v>
      </c>
      <c r="BK49" s="52" t="s">
        <v>1116</v>
      </c>
      <c r="BL49" s="52" t="s">
        <v>1117</v>
      </c>
      <c r="BM49" s="52" t="s">
        <v>1118</v>
      </c>
      <c r="BN49" s="59" t="s">
        <v>1119</v>
      </c>
      <c r="BO49" s="52" t="s">
        <v>1120</v>
      </c>
      <c r="BP49" s="52" t="s">
        <v>1121</v>
      </c>
      <c r="BQ49" s="52" t="s">
        <v>1122</v>
      </c>
      <c r="BR49" s="57"/>
      <c r="BS49" s="52" t="s">
        <v>1123</v>
      </c>
      <c r="BT49" s="333" t="s">
        <v>1124</v>
      </c>
      <c r="BU49" s="57"/>
      <c r="BV49" s="52" t="s">
        <v>1125</v>
      </c>
      <c r="BW49" s="52" t="s">
        <v>1126</v>
      </c>
      <c r="BX49" s="52" t="s">
        <v>1127</v>
      </c>
      <c r="BY49" s="52" t="s">
        <v>1128</v>
      </c>
      <c r="BZ49" s="57"/>
      <c r="CA49" s="52" t="s">
        <v>1129</v>
      </c>
      <c r="CB49" s="52" t="s">
        <v>1130</v>
      </c>
      <c r="CC49" s="52" t="s">
        <v>1131</v>
      </c>
      <c r="CD49" s="52" t="s">
        <v>1132</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
      <c r="A50" s="205"/>
      <c r="B50" s="206"/>
      <c r="C50" s="197">
        <v>39</v>
      </c>
      <c r="D50" s="190"/>
      <c r="E50" s="13"/>
      <c r="F50" s="14"/>
      <c r="G50" s="123"/>
      <c r="H50" s="124"/>
      <c r="I50" s="130"/>
      <c r="J50" s="21"/>
      <c r="K50" s="134"/>
      <c r="L50" s="24"/>
      <c r="M50" s="372"/>
      <c r="N50" s="147" t="str">
        <f t="shared" si="33"/>
        <v/>
      </c>
      <c r="O50" s="23"/>
      <c r="P50" s="23"/>
      <c r="Q50" s="23"/>
      <c r="R50" s="23"/>
      <c r="S50" s="23"/>
      <c r="T50" s="24"/>
      <c r="U50" s="25"/>
      <c r="V50" s="28"/>
      <c r="W50" s="299"/>
      <c r="X50" s="296"/>
      <c r="Y50" s="149">
        <f t="shared" si="17"/>
        <v>0</v>
      </c>
      <c r="Z50" s="148">
        <f t="shared" si="18"/>
        <v>0</v>
      </c>
      <c r="AA50" s="306"/>
      <c r="AB50" s="377">
        <f t="shared" si="41"/>
        <v>0</v>
      </c>
      <c r="AC50" s="348"/>
      <c r="AD50" s="210" t="str">
        <f t="shared" si="19"/>
        <v/>
      </c>
      <c r="AE50" s="345">
        <f t="shared" si="34"/>
        <v>0</v>
      </c>
      <c r="AF50" s="318"/>
      <c r="AG50" s="317"/>
      <c r="AH50" s="315"/>
      <c r="AI50" s="150">
        <f t="shared" si="20"/>
        <v>0</v>
      </c>
      <c r="AJ50" s="151">
        <f t="shared" si="21"/>
        <v>0</v>
      </c>
      <c r="AK50" s="152">
        <f t="shared" si="35"/>
        <v>0</v>
      </c>
      <c r="AL50" s="153">
        <f t="shared" si="36"/>
        <v>0</v>
      </c>
      <c r="AM50" s="153">
        <f t="shared" si="37"/>
        <v>0</v>
      </c>
      <c r="AN50" s="153">
        <f t="shared" si="38"/>
        <v>0</v>
      </c>
      <c r="AO50" s="153">
        <f t="shared" si="39"/>
        <v>0</v>
      </c>
      <c r="AP50" s="587" t="str">
        <f t="shared" si="42"/>
        <v xml:space="preserve"> </v>
      </c>
      <c r="AQ50" s="590" t="str">
        <f t="shared" si="40"/>
        <v xml:space="preserve"> </v>
      </c>
      <c r="AR50" s="590" t="str">
        <f t="shared" si="43"/>
        <v xml:space="preserve"> </v>
      </c>
      <c r="AS50" s="590" t="str">
        <f t="shared" si="44"/>
        <v xml:space="preserve"> </v>
      </c>
      <c r="AT50" s="590" t="str">
        <f t="shared" si="45"/>
        <v xml:space="preserve"> </v>
      </c>
      <c r="AU50" s="590" t="str">
        <f t="shared" si="46"/>
        <v xml:space="preserve"> </v>
      </c>
      <c r="AV50" s="591" t="str">
        <f t="shared" si="47"/>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9"/>
      <c r="BJ50" s="52" t="s">
        <v>1133</v>
      </c>
      <c r="BK50" s="52" t="s">
        <v>1134</v>
      </c>
      <c r="BL50" s="52" t="s">
        <v>1135</v>
      </c>
      <c r="BM50" s="52" t="s">
        <v>1136</v>
      </c>
      <c r="BN50" s="59" t="s">
        <v>1137</v>
      </c>
      <c r="BO50" s="52" t="s">
        <v>1138</v>
      </c>
      <c r="BP50" s="52" t="s">
        <v>1139</v>
      </c>
      <c r="BQ50" s="52" t="s">
        <v>1140</v>
      </c>
      <c r="BR50" s="57"/>
      <c r="BS50" s="52" t="s">
        <v>1141</v>
      </c>
      <c r="BT50" s="333" t="s">
        <v>1142</v>
      </c>
      <c r="BU50" s="57"/>
      <c r="BV50" s="52" t="s">
        <v>1143</v>
      </c>
      <c r="BW50" s="52" t="s">
        <v>1144</v>
      </c>
      <c r="BX50" s="52" t="s">
        <v>1145</v>
      </c>
      <c r="BY50" s="52" t="s">
        <v>1146</v>
      </c>
      <c r="BZ50" s="57"/>
      <c r="CA50" s="52" t="s">
        <v>1147</v>
      </c>
      <c r="CB50" s="52" t="s">
        <v>1148</v>
      </c>
      <c r="CC50" s="52" t="s">
        <v>1149</v>
      </c>
      <c r="CD50" s="52" t="s">
        <v>1150</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75" x14ac:dyDescent="0.3">
      <c r="A51" s="205"/>
      <c r="B51" s="206"/>
      <c r="C51" s="198">
        <v>40</v>
      </c>
      <c r="D51" s="192"/>
      <c r="E51" s="15"/>
      <c r="F51" s="14"/>
      <c r="G51" s="123"/>
      <c r="H51" s="124"/>
      <c r="I51" s="130"/>
      <c r="J51" s="21"/>
      <c r="K51" s="134"/>
      <c r="L51" s="24"/>
      <c r="M51" s="372"/>
      <c r="N51" s="147" t="str">
        <f t="shared" si="33"/>
        <v/>
      </c>
      <c r="O51" s="23"/>
      <c r="P51" s="23"/>
      <c r="Q51" s="23"/>
      <c r="R51" s="23"/>
      <c r="S51" s="23"/>
      <c r="T51" s="24"/>
      <c r="U51" s="25"/>
      <c r="V51" s="28"/>
      <c r="W51" s="299"/>
      <c r="X51" s="296"/>
      <c r="Y51" s="149">
        <f t="shared" si="17"/>
        <v>0</v>
      </c>
      <c r="Z51" s="148">
        <f t="shared" si="18"/>
        <v>0</v>
      </c>
      <c r="AA51" s="306"/>
      <c r="AB51" s="377">
        <f t="shared" si="41"/>
        <v>0</v>
      </c>
      <c r="AC51" s="348"/>
      <c r="AD51" s="210" t="str">
        <f t="shared" si="19"/>
        <v/>
      </c>
      <c r="AE51" s="345">
        <f t="shared" si="34"/>
        <v>0</v>
      </c>
      <c r="AF51" s="318"/>
      <c r="AG51" s="317"/>
      <c r="AH51" s="315"/>
      <c r="AI51" s="150">
        <f t="shared" si="20"/>
        <v>0</v>
      </c>
      <c r="AJ51" s="151">
        <f t="shared" si="21"/>
        <v>0</v>
      </c>
      <c r="AK51" s="152">
        <f t="shared" si="35"/>
        <v>0</v>
      </c>
      <c r="AL51" s="153">
        <f t="shared" si="36"/>
        <v>0</v>
      </c>
      <c r="AM51" s="153">
        <f t="shared" si="37"/>
        <v>0</v>
      </c>
      <c r="AN51" s="153">
        <f t="shared" si="38"/>
        <v>0</v>
      </c>
      <c r="AO51" s="153">
        <f t="shared" si="39"/>
        <v>0</v>
      </c>
      <c r="AP51" s="587" t="str">
        <f t="shared" si="42"/>
        <v xml:space="preserve"> </v>
      </c>
      <c r="AQ51" s="590" t="str">
        <f t="shared" si="40"/>
        <v xml:space="preserve"> </v>
      </c>
      <c r="AR51" s="590" t="str">
        <f t="shared" si="43"/>
        <v xml:space="preserve"> </v>
      </c>
      <c r="AS51" s="590" t="str">
        <f t="shared" si="44"/>
        <v xml:space="preserve"> </v>
      </c>
      <c r="AT51" s="590" t="str">
        <f t="shared" si="45"/>
        <v xml:space="preserve"> </v>
      </c>
      <c r="AU51" s="590" t="str">
        <f t="shared" si="46"/>
        <v xml:space="preserve"> </v>
      </c>
      <c r="AV51" s="591" t="str">
        <f t="shared" si="47"/>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9"/>
      <c r="BJ51" s="52" t="s">
        <v>1151</v>
      </c>
      <c r="BK51" s="52" t="s">
        <v>1152</v>
      </c>
      <c r="BL51" s="52" t="s">
        <v>1153</v>
      </c>
      <c r="BM51" s="52" t="s">
        <v>1154</v>
      </c>
      <c r="BN51" s="59" t="s">
        <v>1155</v>
      </c>
      <c r="BO51" s="52" t="s">
        <v>1156</v>
      </c>
      <c r="BP51" s="52" t="s">
        <v>1157</v>
      </c>
      <c r="BQ51" s="52" t="s">
        <v>1158</v>
      </c>
      <c r="BR51" s="57"/>
      <c r="BS51" s="52" t="s">
        <v>773</v>
      </c>
      <c r="BT51" s="333" t="s">
        <v>1159</v>
      </c>
      <c r="BU51" s="57"/>
      <c r="BV51" s="52" t="s">
        <v>1160</v>
      </c>
      <c r="BW51" s="52" t="s">
        <v>1161</v>
      </c>
      <c r="BX51" s="52" t="s">
        <v>1162</v>
      </c>
      <c r="BY51" s="52" t="s">
        <v>1163</v>
      </c>
      <c r="BZ51" s="57"/>
      <c r="CA51" s="52" t="s">
        <v>1164</v>
      </c>
      <c r="CB51" s="52" t="s">
        <v>1165</v>
      </c>
      <c r="CC51" s="52" t="s">
        <v>1166</v>
      </c>
      <c r="CD51" s="52" t="s">
        <v>1167</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75" x14ac:dyDescent="0.3">
      <c r="A52" s="205"/>
      <c r="B52" s="206"/>
      <c r="C52" s="197">
        <v>41</v>
      </c>
      <c r="D52" s="190"/>
      <c r="E52" s="13"/>
      <c r="F52" s="14"/>
      <c r="G52" s="123"/>
      <c r="H52" s="124"/>
      <c r="I52" s="130"/>
      <c r="J52" s="21"/>
      <c r="K52" s="134"/>
      <c r="L52" s="24"/>
      <c r="M52" s="372"/>
      <c r="N52" s="147" t="str">
        <f t="shared" si="33"/>
        <v/>
      </c>
      <c r="O52" s="23"/>
      <c r="P52" s="23"/>
      <c r="Q52" s="23"/>
      <c r="R52" s="23"/>
      <c r="S52" s="23"/>
      <c r="T52" s="24"/>
      <c r="U52" s="25"/>
      <c r="V52" s="28"/>
      <c r="W52" s="299"/>
      <c r="X52" s="296"/>
      <c r="Y52" s="149">
        <f t="shared" si="17"/>
        <v>0</v>
      </c>
      <c r="Z52" s="148">
        <f t="shared" si="18"/>
        <v>0</v>
      </c>
      <c r="AA52" s="306"/>
      <c r="AB52" s="377">
        <f t="shared" si="41"/>
        <v>0</v>
      </c>
      <c r="AC52" s="348"/>
      <c r="AD52" s="210" t="str">
        <f t="shared" si="19"/>
        <v/>
      </c>
      <c r="AE52" s="345">
        <f t="shared" si="34"/>
        <v>0</v>
      </c>
      <c r="AF52" s="318"/>
      <c r="AG52" s="317"/>
      <c r="AH52" s="315"/>
      <c r="AI52" s="150">
        <f t="shared" si="20"/>
        <v>0</v>
      </c>
      <c r="AJ52" s="151">
        <f t="shared" si="21"/>
        <v>0</v>
      </c>
      <c r="AK52" s="152">
        <f t="shared" si="35"/>
        <v>0</v>
      </c>
      <c r="AL52" s="153">
        <f t="shared" si="36"/>
        <v>0</v>
      </c>
      <c r="AM52" s="153">
        <f t="shared" si="37"/>
        <v>0</v>
      </c>
      <c r="AN52" s="153">
        <f t="shared" si="38"/>
        <v>0</v>
      </c>
      <c r="AO52" s="153">
        <f t="shared" si="39"/>
        <v>0</v>
      </c>
      <c r="AP52" s="587" t="str">
        <f t="shared" si="42"/>
        <v xml:space="preserve"> </v>
      </c>
      <c r="AQ52" s="590" t="str">
        <f t="shared" si="40"/>
        <v xml:space="preserve"> </v>
      </c>
      <c r="AR52" s="590" t="str">
        <f t="shared" si="43"/>
        <v xml:space="preserve"> </v>
      </c>
      <c r="AS52" s="590" t="str">
        <f t="shared" si="44"/>
        <v xml:space="preserve"> </v>
      </c>
      <c r="AT52" s="590" t="str">
        <f t="shared" si="45"/>
        <v xml:space="preserve"> </v>
      </c>
      <c r="AU52" s="590" t="str">
        <f t="shared" si="46"/>
        <v xml:space="preserve"> </v>
      </c>
      <c r="AV52" s="591" t="str">
        <f t="shared" si="47"/>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9"/>
      <c r="BJ52" s="52" t="s">
        <v>1168</v>
      </c>
      <c r="BK52" s="52" t="s">
        <v>1169</v>
      </c>
      <c r="BL52" s="52" t="s">
        <v>1170</v>
      </c>
      <c r="BM52" s="52" t="s">
        <v>1171</v>
      </c>
      <c r="BN52" s="59" t="s">
        <v>1172</v>
      </c>
      <c r="BO52" s="52" t="s">
        <v>1173</v>
      </c>
      <c r="BP52" s="52" t="s">
        <v>1174</v>
      </c>
      <c r="BQ52" s="52" t="s">
        <v>1175</v>
      </c>
      <c r="BR52" s="57"/>
      <c r="BS52" s="57"/>
      <c r="BT52" s="333" t="s">
        <v>1176</v>
      </c>
      <c r="BU52" s="57"/>
      <c r="BV52" s="52" t="s">
        <v>1177</v>
      </c>
      <c r="BW52" s="52" t="s">
        <v>1178</v>
      </c>
      <c r="BX52" s="52" t="s">
        <v>1179</v>
      </c>
      <c r="BY52" s="52" t="s">
        <v>1180</v>
      </c>
      <c r="BZ52" s="57"/>
      <c r="CA52" s="52" t="s">
        <v>1181</v>
      </c>
      <c r="CB52" s="52" t="s">
        <v>1182</v>
      </c>
      <c r="CC52" s="52" t="s">
        <v>1183</v>
      </c>
      <c r="CD52" s="52" t="s">
        <v>1184</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
      <c r="A53" s="205"/>
      <c r="B53" s="206"/>
      <c r="C53" s="198">
        <v>42</v>
      </c>
      <c r="D53" s="190"/>
      <c r="E53" s="13"/>
      <c r="F53" s="14"/>
      <c r="G53" s="123"/>
      <c r="H53" s="124"/>
      <c r="I53" s="130"/>
      <c r="J53" s="21"/>
      <c r="K53" s="134"/>
      <c r="L53" s="24"/>
      <c r="M53" s="372"/>
      <c r="N53" s="147" t="str">
        <f t="shared" si="33"/>
        <v/>
      </c>
      <c r="O53" s="23"/>
      <c r="P53" s="23"/>
      <c r="Q53" s="23"/>
      <c r="R53" s="23"/>
      <c r="S53" s="23"/>
      <c r="T53" s="24"/>
      <c r="U53" s="25"/>
      <c r="V53" s="28"/>
      <c r="W53" s="299"/>
      <c r="X53" s="296"/>
      <c r="Y53" s="149">
        <f t="shared" si="17"/>
        <v>0</v>
      </c>
      <c r="Z53" s="148">
        <f t="shared" si="18"/>
        <v>0</v>
      </c>
      <c r="AA53" s="306"/>
      <c r="AB53" s="377">
        <f t="shared" si="41"/>
        <v>0</v>
      </c>
      <c r="AC53" s="348"/>
      <c r="AD53" s="210" t="str">
        <f t="shared" si="19"/>
        <v/>
      </c>
      <c r="AE53" s="345">
        <f t="shared" si="34"/>
        <v>0</v>
      </c>
      <c r="AF53" s="318"/>
      <c r="AG53" s="317"/>
      <c r="AH53" s="315"/>
      <c r="AI53" s="150">
        <f t="shared" si="20"/>
        <v>0</v>
      </c>
      <c r="AJ53" s="151">
        <f t="shared" si="21"/>
        <v>0</v>
      </c>
      <c r="AK53" s="152">
        <f t="shared" si="35"/>
        <v>0</v>
      </c>
      <c r="AL53" s="153">
        <f t="shared" si="36"/>
        <v>0</v>
      </c>
      <c r="AM53" s="153">
        <f t="shared" si="37"/>
        <v>0</v>
      </c>
      <c r="AN53" s="153">
        <f t="shared" si="38"/>
        <v>0</v>
      </c>
      <c r="AO53" s="153">
        <f t="shared" si="39"/>
        <v>0</v>
      </c>
      <c r="AP53" s="587" t="str">
        <f t="shared" si="42"/>
        <v xml:space="preserve"> </v>
      </c>
      <c r="AQ53" s="590" t="str">
        <f t="shared" si="40"/>
        <v xml:space="preserve"> </v>
      </c>
      <c r="AR53" s="590" t="str">
        <f t="shared" si="43"/>
        <v xml:space="preserve"> </v>
      </c>
      <c r="AS53" s="590" t="str">
        <f t="shared" si="44"/>
        <v xml:space="preserve"> </v>
      </c>
      <c r="AT53" s="590" t="str">
        <f t="shared" si="45"/>
        <v xml:space="preserve"> </v>
      </c>
      <c r="AU53" s="590" t="str">
        <f t="shared" si="46"/>
        <v xml:space="preserve"> </v>
      </c>
      <c r="AV53" s="591" t="str">
        <f t="shared" si="47"/>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9"/>
      <c r="BJ53" s="52" t="s">
        <v>1185</v>
      </c>
      <c r="BK53" s="52" t="s">
        <v>1186</v>
      </c>
      <c r="BL53" s="52" t="s">
        <v>1187</v>
      </c>
      <c r="BM53" s="52" t="s">
        <v>1188</v>
      </c>
      <c r="BN53" s="59" t="s">
        <v>1189</v>
      </c>
      <c r="BO53" s="52" t="s">
        <v>1190</v>
      </c>
      <c r="BP53" s="52" t="s">
        <v>1191</v>
      </c>
      <c r="BQ53" s="52" t="s">
        <v>1192</v>
      </c>
      <c r="BR53" s="57"/>
      <c r="BS53" s="57"/>
      <c r="BT53" s="333" t="s">
        <v>1193</v>
      </c>
      <c r="BU53" s="57"/>
      <c r="BV53" s="52" t="s">
        <v>1194</v>
      </c>
      <c r="BW53" s="52" t="s">
        <v>1195</v>
      </c>
      <c r="BX53" s="52" t="s">
        <v>1196</v>
      </c>
      <c r="BY53" s="52" t="s">
        <v>1197</v>
      </c>
      <c r="BZ53" s="57"/>
      <c r="CA53" s="52" t="s">
        <v>1198</v>
      </c>
      <c r="CB53" s="52" t="s">
        <v>1199</v>
      </c>
      <c r="CC53" s="52" t="s">
        <v>1200</v>
      </c>
      <c r="CD53" s="52" t="s">
        <v>1201</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75" x14ac:dyDescent="0.3">
      <c r="A54" s="205"/>
      <c r="B54" s="206"/>
      <c r="C54" s="198">
        <v>43</v>
      </c>
      <c r="D54" s="190"/>
      <c r="E54" s="13"/>
      <c r="F54" s="14"/>
      <c r="G54" s="123"/>
      <c r="H54" s="124"/>
      <c r="I54" s="130"/>
      <c r="J54" s="21"/>
      <c r="K54" s="134"/>
      <c r="L54" s="24"/>
      <c r="M54" s="372"/>
      <c r="N54" s="147" t="str">
        <f t="shared" si="33"/>
        <v/>
      </c>
      <c r="O54" s="23"/>
      <c r="P54" s="23"/>
      <c r="Q54" s="23"/>
      <c r="R54" s="23"/>
      <c r="S54" s="23"/>
      <c r="T54" s="24"/>
      <c r="U54" s="25"/>
      <c r="V54" s="28"/>
      <c r="W54" s="299"/>
      <c r="X54" s="296"/>
      <c r="Y54" s="149">
        <f t="shared" si="17"/>
        <v>0</v>
      </c>
      <c r="Z54" s="148">
        <f t="shared" si="18"/>
        <v>0</v>
      </c>
      <c r="AA54" s="306"/>
      <c r="AB54" s="377">
        <f t="shared" si="41"/>
        <v>0</v>
      </c>
      <c r="AC54" s="348"/>
      <c r="AD54" s="210" t="str">
        <f t="shared" si="19"/>
        <v/>
      </c>
      <c r="AE54" s="345">
        <f t="shared" si="34"/>
        <v>0</v>
      </c>
      <c r="AF54" s="318"/>
      <c r="AG54" s="317"/>
      <c r="AH54" s="315"/>
      <c r="AI54" s="150">
        <f t="shared" si="20"/>
        <v>0</v>
      </c>
      <c r="AJ54" s="151">
        <f t="shared" si="21"/>
        <v>0</v>
      </c>
      <c r="AK54" s="152">
        <f t="shared" si="35"/>
        <v>0</v>
      </c>
      <c r="AL54" s="153">
        <f t="shared" si="36"/>
        <v>0</v>
      </c>
      <c r="AM54" s="153">
        <f t="shared" si="37"/>
        <v>0</v>
      </c>
      <c r="AN54" s="153">
        <f t="shared" si="38"/>
        <v>0</v>
      </c>
      <c r="AO54" s="153">
        <f t="shared" si="39"/>
        <v>0</v>
      </c>
      <c r="AP54" s="587" t="str">
        <f t="shared" si="42"/>
        <v xml:space="preserve"> </v>
      </c>
      <c r="AQ54" s="590" t="str">
        <f t="shared" si="40"/>
        <v xml:space="preserve"> </v>
      </c>
      <c r="AR54" s="590" t="str">
        <f t="shared" si="43"/>
        <v xml:space="preserve"> </v>
      </c>
      <c r="AS54" s="590" t="str">
        <f t="shared" si="44"/>
        <v xml:space="preserve"> </v>
      </c>
      <c r="AT54" s="590" t="str">
        <f t="shared" si="45"/>
        <v xml:space="preserve"> </v>
      </c>
      <c r="AU54" s="590" t="str">
        <f t="shared" si="46"/>
        <v xml:space="preserve"> </v>
      </c>
      <c r="AV54" s="591" t="str">
        <f t="shared" si="47"/>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9"/>
      <c r="BJ54" s="52" t="s">
        <v>1202</v>
      </c>
      <c r="BK54" s="52" t="s">
        <v>1203</v>
      </c>
      <c r="BL54" s="52" t="s">
        <v>1204</v>
      </c>
      <c r="BM54" s="52" t="s">
        <v>1205</v>
      </c>
      <c r="BN54" s="59" t="s">
        <v>1206</v>
      </c>
      <c r="BO54" s="52" t="s">
        <v>1207</v>
      </c>
      <c r="BP54" s="52" t="s">
        <v>1208</v>
      </c>
      <c r="BQ54" s="52" t="s">
        <v>1209</v>
      </c>
      <c r="BR54" s="57"/>
      <c r="BS54" s="57"/>
      <c r="BT54" s="333" t="s">
        <v>1210</v>
      </c>
      <c r="BU54" s="57"/>
      <c r="BV54" s="52" t="s">
        <v>1211</v>
      </c>
      <c r="BW54" s="52" t="s">
        <v>1212</v>
      </c>
      <c r="BX54" s="52" t="s">
        <v>1213</v>
      </c>
      <c r="BY54" s="52" t="s">
        <v>1214</v>
      </c>
      <c r="BZ54" s="57"/>
      <c r="CA54" s="52" t="s">
        <v>1215</v>
      </c>
      <c r="CB54" s="52" t="s">
        <v>1216</v>
      </c>
      <c r="CC54" s="52" t="s">
        <v>1217</v>
      </c>
      <c r="CD54" s="52" t="s">
        <v>1218</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75" x14ac:dyDescent="0.3">
      <c r="A55" s="205"/>
      <c r="B55" s="206"/>
      <c r="C55" s="197">
        <v>44</v>
      </c>
      <c r="D55" s="192"/>
      <c r="E55" s="15"/>
      <c r="F55" s="14"/>
      <c r="G55" s="123"/>
      <c r="H55" s="124"/>
      <c r="I55" s="130"/>
      <c r="J55" s="21"/>
      <c r="K55" s="134"/>
      <c r="L55" s="24"/>
      <c r="M55" s="372"/>
      <c r="N55" s="147" t="str">
        <f t="shared" si="33"/>
        <v/>
      </c>
      <c r="O55" s="23"/>
      <c r="P55" s="23"/>
      <c r="Q55" s="23"/>
      <c r="R55" s="23"/>
      <c r="S55" s="23"/>
      <c r="T55" s="24"/>
      <c r="U55" s="25"/>
      <c r="V55" s="28"/>
      <c r="W55" s="299"/>
      <c r="X55" s="296"/>
      <c r="Y55" s="149">
        <f t="shared" si="17"/>
        <v>0</v>
      </c>
      <c r="Z55" s="148">
        <f t="shared" si="18"/>
        <v>0</v>
      </c>
      <c r="AA55" s="306"/>
      <c r="AB55" s="377">
        <f t="shared" si="41"/>
        <v>0</v>
      </c>
      <c r="AC55" s="348"/>
      <c r="AD55" s="210" t="str">
        <f t="shared" si="19"/>
        <v/>
      </c>
      <c r="AE55" s="345">
        <f t="shared" si="34"/>
        <v>0</v>
      </c>
      <c r="AF55" s="318"/>
      <c r="AG55" s="317"/>
      <c r="AH55" s="315"/>
      <c r="AI55" s="150">
        <f t="shared" si="20"/>
        <v>0</v>
      </c>
      <c r="AJ55" s="151">
        <f t="shared" si="21"/>
        <v>0</v>
      </c>
      <c r="AK55" s="152">
        <f t="shared" si="35"/>
        <v>0</v>
      </c>
      <c r="AL55" s="153">
        <f t="shared" si="36"/>
        <v>0</v>
      </c>
      <c r="AM55" s="153">
        <f t="shared" si="37"/>
        <v>0</v>
      </c>
      <c r="AN55" s="153">
        <f t="shared" si="38"/>
        <v>0</v>
      </c>
      <c r="AO55" s="153">
        <f t="shared" si="39"/>
        <v>0</v>
      </c>
      <c r="AP55" s="587" t="str">
        <f t="shared" si="42"/>
        <v xml:space="preserve"> </v>
      </c>
      <c r="AQ55" s="590" t="str">
        <f t="shared" si="40"/>
        <v xml:space="preserve"> </v>
      </c>
      <c r="AR55" s="590" t="str">
        <f t="shared" si="43"/>
        <v xml:space="preserve"> </v>
      </c>
      <c r="AS55" s="590" t="str">
        <f t="shared" si="44"/>
        <v xml:space="preserve"> </v>
      </c>
      <c r="AT55" s="590" t="str">
        <f t="shared" si="45"/>
        <v xml:space="preserve"> </v>
      </c>
      <c r="AU55" s="590" t="str">
        <f t="shared" si="46"/>
        <v xml:space="preserve"> </v>
      </c>
      <c r="AV55" s="591" t="str">
        <f t="shared" si="47"/>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9"/>
      <c r="BJ55" s="52" t="s">
        <v>1219</v>
      </c>
      <c r="BK55" s="52" t="s">
        <v>1220</v>
      </c>
      <c r="BL55" s="52" t="s">
        <v>1221</v>
      </c>
      <c r="BM55" s="52" t="s">
        <v>1222</v>
      </c>
      <c r="BN55" s="59" t="s">
        <v>1223</v>
      </c>
      <c r="BO55" s="52" t="s">
        <v>1224</v>
      </c>
      <c r="BP55" s="52" t="s">
        <v>1225</v>
      </c>
      <c r="BQ55" s="52" t="s">
        <v>1226</v>
      </c>
      <c r="BR55" s="57"/>
      <c r="BS55" s="57"/>
      <c r="BT55" s="333" t="s">
        <v>1227</v>
      </c>
      <c r="BU55" s="57"/>
      <c r="BV55" s="52" t="s">
        <v>1228</v>
      </c>
      <c r="BW55" s="52" t="s">
        <v>1229</v>
      </c>
      <c r="BX55" s="52" t="s">
        <v>1230</v>
      </c>
      <c r="BY55" s="52" t="s">
        <v>1231</v>
      </c>
      <c r="BZ55" s="57"/>
      <c r="CA55" s="52" t="s">
        <v>1232</v>
      </c>
      <c r="CB55" s="52" t="s">
        <v>1233</v>
      </c>
      <c r="CC55" s="52" t="s">
        <v>1234</v>
      </c>
      <c r="CD55" s="52" t="s">
        <v>1235</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75" x14ac:dyDescent="0.3">
      <c r="A56" s="205"/>
      <c r="B56" s="206"/>
      <c r="C56" s="198">
        <v>45</v>
      </c>
      <c r="D56" s="190"/>
      <c r="E56" s="13"/>
      <c r="F56" s="14"/>
      <c r="G56" s="123"/>
      <c r="H56" s="124"/>
      <c r="I56" s="130"/>
      <c r="J56" s="21"/>
      <c r="K56" s="134"/>
      <c r="L56" s="24"/>
      <c r="M56" s="372"/>
      <c r="N56" s="147" t="str">
        <f t="shared" si="33"/>
        <v/>
      </c>
      <c r="O56" s="23"/>
      <c r="P56" s="23"/>
      <c r="Q56" s="23"/>
      <c r="R56" s="23"/>
      <c r="S56" s="23"/>
      <c r="T56" s="24"/>
      <c r="U56" s="25"/>
      <c r="V56" s="28"/>
      <c r="W56" s="299"/>
      <c r="X56" s="296"/>
      <c r="Y56" s="149">
        <f t="shared" si="17"/>
        <v>0</v>
      </c>
      <c r="Z56" s="148">
        <f t="shared" si="18"/>
        <v>0</v>
      </c>
      <c r="AA56" s="306"/>
      <c r="AB56" s="377">
        <f t="shared" si="41"/>
        <v>0</v>
      </c>
      <c r="AC56" s="348"/>
      <c r="AD56" s="210" t="str">
        <f t="shared" si="19"/>
        <v/>
      </c>
      <c r="AE56" s="345">
        <f t="shared" si="34"/>
        <v>0</v>
      </c>
      <c r="AF56" s="318"/>
      <c r="AG56" s="317"/>
      <c r="AH56" s="315"/>
      <c r="AI56" s="150">
        <f t="shared" si="20"/>
        <v>0</v>
      </c>
      <c r="AJ56" s="151">
        <f t="shared" si="21"/>
        <v>0</v>
      </c>
      <c r="AK56" s="152">
        <f t="shared" si="35"/>
        <v>0</v>
      </c>
      <c r="AL56" s="153">
        <f t="shared" si="36"/>
        <v>0</v>
      </c>
      <c r="AM56" s="153">
        <f t="shared" si="37"/>
        <v>0</v>
      </c>
      <c r="AN56" s="153">
        <f t="shared" si="38"/>
        <v>0</v>
      </c>
      <c r="AO56" s="153">
        <f t="shared" si="39"/>
        <v>0</v>
      </c>
      <c r="AP56" s="587" t="str">
        <f t="shared" si="42"/>
        <v xml:space="preserve"> </v>
      </c>
      <c r="AQ56" s="590" t="str">
        <f t="shared" si="40"/>
        <v xml:space="preserve"> </v>
      </c>
      <c r="AR56" s="590" t="str">
        <f t="shared" si="43"/>
        <v xml:space="preserve"> </v>
      </c>
      <c r="AS56" s="590" t="str">
        <f t="shared" si="44"/>
        <v xml:space="preserve"> </v>
      </c>
      <c r="AT56" s="590" t="str">
        <f t="shared" si="45"/>
        <v xml:space="preserve"> </v>
      </c>
      <c r="AU56" s="590" t="str">
        <f t="shared" si="46"/>
        <v xml:space="preserve"> </v>
      </c>
      <c r="AV56" s="591" t="str">
        <f t="shared" si="47"/>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9"/>
      <c r="BJ56" s="52" t="s">
        <v>1236</v>
      </c>
      <c r="BK56" s="52" t="s">
        <v>1237</v>
      </c>
      <c r="BL56" s="52" t="s">
        <v>1238</v>
      </c>
      <c r="BM56" s="52" t="s">
        <v>1239</v>
      </c>
      <c r="BN56" s="59" t="s">
        <v>1240</v>
      </c>
      <c r="BO56" s="52" t="s">
        <v>1241</v>
      </c>
      <c r="BP56" s="52" t="s">
        <v>1225</v>
      </c>
      <c r="BQ56" s="52" t="s">
        <v>1242</v>
      </c>
      <c r="BR56" s="57"/>
      <c r="BS56" s="57"/>
      <c r="BT56" s="333" t="s">
        <v>1243</v>
      </c>
      <c r="BU56" s="57"/>
      <c r="BV56" s="52" t="s">
        <v>1244</v>
      </c>
      <c r="BW56" s="52" t="s">
        <v>1245</v>
      </c>
      <c r="BX56" s="52" t="s">
        <v>1246</v>
      </c>
      <c r="BY56" s="52" t="s">
        <v>1247</v>
      </c>
      <c r="BZ56" s="57"/>
      <c r="CA56" s="52" t="s">
        <v>1248</v>
      </c>
      <c r="CB56" s="52" t="s">
        <v>1249</v>
      </c>
      <c r="CC56" s="52" t="s">
        <v>1250</v>
      </c>
      <c r="CD56" s="52" t="s">
        <v>1251</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75" x14ac:dyDescent="0.3">
      <c r="A57" s="205"/>
      <c r="B57" s="206"/>
      <c r="C57" s="197">
        <v>46</v>
      </c>
      <c r="D57" s="190"/>
      <c r="E57" s="18"/>
      <c r="F57" s="14"/>
      <c r="G57" s="123"/>
      <c r="H57" s="124"/>
      <c r="I57" s="130"/>
      <c r="J57" s="21"/>
      <c r="K57" s="134"/>
      <c r="L57" s="24"/>
      <c r="M57" s="372"/>
      <c r="N57" s="147" t="str">
        <f t="shared" si="33"/>
        <v/>
      </c>
      <c r="O57" s="23"/>
      <c r="P57" s="23"/>
      <c r="Q57" s="23"/>
      <c r="R57" s="23"/>
      <c r="S57" s="23"/>
      <c r="T57" s="24"/>
      <c r="U57" s="25"/>
      <c r="V57" s="28"/>
      <c r="W57" s="299"/>
      <c r="X57" s="296"/>
      <c r="Y57" s="149">
        <f t="shared" si="17"/>
        <v>0</v>
      </c>
      <c r="Z57" s="148">
        <f t="shared" si="18"/>
        <v>0</v>
      </c>
      <c r="AA57" s="306"/>
      <c r="AB57" s="377">
        <f t="shared" si="41"/>
        <v>0</v>
      </c>
      <c r="AC57" s="348"/>
      <c r="AD57" s="210" t="str">
        <f t="shared" si="19"/>
        <v/>
      </c>
      <c r="AE57" s="345">
        <f t="shared" si="34"/>
        <v>0</v>
      </c>
      <c r="AF57" s="318"/>
      <c r="AG57" s="317"/>
      <c r="AH57" s="315"/>
      <c r="AI57" s="150">
        <f t="shared" si="20"/>
        <v>0</v>
      </c>
      <c r="AJ57" s="151">
        <f t="shared" si="21"/>
        <v>0</v>
      </c>
      <c r="AK57" s="152">
        <f t="shared" si="35"/>
        <v>0</v>
      </c>
      <c r="AL57" s="153">
        <f t="shared" si="36"/>
        <v>0</v>
      </c>
      <c r="AM57" s="153">
        <f t="shared" si="37"/>
        <v>0</v>
      </c>
      <c r="AN57" s="153">
        <f t="shared" si="38"/>
        <v>0</v>
      </c>
      <c r="AO57" s="153">
        <f t="shared" si="39"/>
        <v>0</v>
      </c>
      <c r="AP57" s="587" t="str">
        <f t="shared" si="42"/>
        <v xml:space="preserve"> </v>
      </c>
      <c r="AQ57" s="590" t="str">
        <f t="shared" si="40"/>
        <v xml:space="preserve"> </v>
      </c>
      <c r="AR57" s="590" t="str">
        <f t="shared" si="43"/>
        <v xml:space="preserve"> </v>
      </c>
      <c r="AS57" s="590" t="str">
        <f t="shared" si="44"/>
        <v xml:space="preserve"> </v>
      </c>
      <c r="AT57" s="590" t="str">
        <f t="shared" si="45"/>
        <v xml:space="preserve"> </v>
      </c>
      <c r="AU57" s="590" t="str">
        <f t="shared" si="46"/>
        <v xml:space="preserve"> </v>
      </c>
      <c r="AV57" s="591" t="str">
        <f t="shared" si="47"/>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9"/>
      <c r="BJ57" s="52" t="s">
        <v>1252</v>
      </c>
      <c r="BK57" s="52" t="s">
        <v>1253</v>
      </c>
      <c r="BL57" s="52" t="s">
        <v>1254</v>
      </c>
      <c r="BM57" s="52" t="s">
        <v>1255</v>
      </c>
      <c r="BN57" s="59" t="s">
        <v>1256</v>
      </c>
      <c r="BO57" s="52" t="s">
        <v>1257</v>
      </c>
      <c r="BP57" s="52" t="s">
        <v>1258</v>
      </c>
      <c r="BQ57" s="52" t="s">
        <v>1259</v>
      </c>
      <c r="BR57" s="57"/>
      <c r="BS57" s="57"/>
      <c r="BT57" s="333" t="s">
        <v>1260</v>
      </c>
      <c r="BU57" s="57"/>
      <c r="BV57" s="52" t="s">
        <v>1261</v>
      </c>
      <c r="BW57" s="52" t="s">
        <v>1262</v>
      </c>
      <c r="BX57" s="52" t="s">
        <v>1263</v>
      </c>
      <c r="BY57" s="52" t="s">
        <v>1264</v>
      </c>
      <c r="BZ57" s="57"/>
      <c r="CA57" s="52" t="s">
        <v>1265</v>
      </c>
      <c r="CB57" s="52" t="s">
        <v>1266</v>
      </c>
      <c r="CC57" s="52" t="s">
        <v>1267</v>
      </c>
      <c r="CD57" s="52" t="s">
        <v>1268</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75" x14ac:dyDescent="0.3">
      <c r="A58" s="205"/>
      <c r="B58" s="206"/>
      <c r="C58" s="198">
        <v>47</v>
      </c>
      <c r="D58" s="190"/>
      <c r="E58" s="13"/>
      <c r="F58" s="14"/>
      <c r="G58" s="123"/>
      <c r="H58" s="124"/>
      <c r="I58" s="130"/>
      <c r="J58" s="21"/>
      <c r="K58" s="134"/>
      <c r="L58" s="24"/>
      <c r="M58" s="372"/>
      <c r="N58" s="147" t="str">
        <f t="shared" si="33"/>
        <v/>
      </c>
      <c r="O58" s="23"/>
      <c r="P58" s="23"/>
      <c r="Q58" s="23"/>
      <c r="R58" s="23"/>
      <c r="S58" s="23"/>
      <c r="T58" s="24"/>
      <c r="U58" s="25"/>
      <c r="V58" s="28"/>
      <c r="W58" s="299"/>
      <c r="X58" s="296"/>
      <c r="Y58" s="149">
        <f t="shared" si="17"/>
        <v>0</v>
      </c>
      <c r="Z58" s="148">
        <f t="shared" si="18"/>
        <v>0</v>
      </c>
      <c r="AA58" s="306"/>
      <c r="AB58" s="377">
        <f t="shared" si="41"/>
        <v>0</v>
      </c>
      <c r="AC58" s="348"/>
      <c r="AD58" s="210" t="str">
        <f t="shared" si="19"/>
        <v/>
      </c>
      <c r="AE58" s="345">
        <f t="shared" si="34"/>
        <v>0</v>
      </c>
      <c r="AF58" s="318"/>
      <c r="AG58" s="317"/>
      <c r="AH58" s="315"/>
      <c r="AI58" s="150">
        <f t="shared" si="20"/>
        <v>0</v>
      </c>
      <c r="AJ58" s="151">
        <f t="shared" si="21"/>
        <v>0</v>
      </c>
      <c r="AK58" s="152">
        <f t="shared" si="35"/>
        <v>0</v>
      </c>
      <c r="AL58" s="153">
        <f t="shared" si="36"/>
        <v>0</v>
      </c>
      <c r="AM58" s="153">
        <f t="shared" si="37"/>
        <v>0</v>
      </c>
      <c r="AN58" s="153">
        <f t="shared" si="38"/>
        <v>0</v>
      </c>
      <c r="AO58" s="153">
        <f t="shared" si="39"/>
        <v>0</v>
      </c>
      <c r="AP58" s="587" t="str">
        <f t="shared" si="42"/>
        <v xml:space="preserve"> </v>
      </c>
      <c r="AQ58" s="590" t="str">
        <f t="shared" si="40"/>
        <v xml:space="preserve"> </v>
      </c>
      <c r="AR58" s="590" t="str">
        <f t="shared" si="43"/>
        <v xml:space="preserve"> </v>
      </c>
      <c r="AS58" s="590" t="str">
        <f t="shared" si="44"/>
        <v xml:space="preserve"> </v>
      </c>
      <c r="AT58" s="590" t="str">
        <f t="shared" si="45"/>
        <v xml:space="preserve"> </v>
      </c>
      <c r="AU58" s="590" t="str">
        <f t="shared" si="46"/>
        <v xml:space="preserve"> </v>
      </c>
      <c r="AV58" s="591" t="str">
        <f t="shared" si="47"/>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9"/>
      <c r="BJ58" s="52" t="s">
        <v>1269</v>
      </c>
      <c r="BK58" s="52" t="s">
        <v>1270</v>
      </c>
      <c r="BL58" s="52" t="s">
        <v>1271</v>
      </c>
      <c r="BM58" s="52" t="s">
        <v>1272</v>
      </c>
      <c r="BN58" s="59" t="s">
        <v>1273</v>
      </c>
      <c r="BO58" s="52" t="s">
        <v>1274</v>
      </c>
      <c r="BP58" s="52" t="s">
        <v>1275</v>
      </c>
      <c r="BQ58" s="52" t="s">
        <v>1276</v>
      </c>
      <c r="BR58" s="57"/>
      <c r="BS58" s="57"/>
      <c r="BT58" s="333" t="s">
        <v>1277</v>
      </c>
      <c r="BU58" s="57"/>
      <c r="BV58" s="52" t="s">
        <v>1278</v>
      </c>
      <c r="BW58" s="52" t="s">
        <v>1279</v>
      </c>
      <c r="BX58" s="52" t="s">
        <v>1280</v>
      </c>
      <c r="BY58" s="52" t="s">
        <v>1281</v>
      </c>
      <c r="BZ58" s="57"/>
      <c r="CA58" s="52" t="s">
        <v>1282</v>
      </c>
      <c r="CB58" s="52" t="s">
        <v>1283</v>
      </c>
      <c r="CC58" s="52" t="s">
        <v>1284</v>
      </c>
      <c r="CD58" s="52" t="s">
        <v>1285</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75" x14ac:dyDescent="0.3">
      <c r="A59" s="205"/>
      <c r="B59" s="206"/>
      <c r="C59" s="198">
        <v>48</v>
      </c>
      <c r="D59" s="190"/>
      <c r="E59" s="13"/>
      <c r="F59" s="14"/>
      <c r="G59" s="123"/>
      <c r="H59" s="124"/>
      <c r="I59" s="130"/>
      <c r="J59" s="21"/>
      <c r="K59" s="134"/>
      <c r="L59" s="24"/>
      <c r="M59" s="372"/>
      <c r="N59" s="147" t="str">
        <f t="shared" si="33"/>
        <v/>
      </c>
      <c r="O59" s="23"/>
      <c r="P59" s="23"/>
      <c r="Q59" s="23"/>
      <c r="R59" s="23"/>
      <c r="S59" s="23"/>
      <c r="T59" s="24"/>
      <c r="U59" s="25"/>
      <c r="V59" s="28"/>
      <c r="W59" s="299"/>
      <c r="X59" s="296"/>
      <c r="Y59" s="149">
        <f t="shared" si="17"/>
        <v>0</v>
      </c>
      <c r="Z59" s="148">
        <f t="shared" si="18"/>
        <v>0</v>
      </c>
      <c r="AA59" s="306"/>
      <c r="AB59" s="377">
        <f t="shared" si="41"/>
        <v>0</v>
      </c>
      <c r="AC59" s="348"/>
      <c r="AD59" s="210" t="str">
        <f t="shared" si="19"/>
        <v/>
      </c>
      <c r="AE59" s="345">
        <f t="shared" si="34"/>
        <v>0</v>
      </c>
      <c r="AF59" s="318"/>
      <c r="AG59" s="317"/>
      <c r="AH59" s="315"/>
      <c r="AI59" s="150">
        <f t="shared" si="20"/>
        <v>0</v>
      </c>
      <c r="AJ59" s="151">
        <f t="shared" si="21"/>
        <v>0</v>
      </c>
      <c r="AK59" s="152">
        <f t="shared" si="35"/>
        <v>0</v>
      </c>
      <c r="AL59" s="153">
        <f t="shared" si="36"/>
        <v>0</v>
      </c>
      <c r="AM59" s="153">
        <f t="shared" si="37"/>
        <v>0</v>
      </c>
      <c r="AN59" s="153">
        <f t="shared" si="38"/>
        <v>0</v>
      </c>
      <c r="AO59" s="153">
        <f t="shared" si="39"/>
        <v>0</v>
      </c>
      <c r="AP59" s="587" t="str">
        <f t="shared" si="42"/>
        <v xml:space="preserve"> </v>
      </c>
      <c r="AQ59" s="590" t="str">
        <f t="shared" si="40"/>
        <v xml:space="preserve"> </v>
      </c>
      <c r="AR59" s="590" t="str">
        <f t="shared" si="43"/>
        <v xml:space="preserve"> </v>
      </c>
      <c r="AS59" s="590" t="str">
        <f t="shared" si="44"/>
        <v xml:space="preserve"> </v>
      </c>
      <c r="AT59" s="590" t="str">
        <f t="shared" si="45"/>
        <v xml:space="preserve"> </v>
      </c>
      <c r="AU59" s="590" t="str">
        <f t="shared" si="46"/>
        <v xml:space="preserve"> </v>
      </c>
      <c r="AV59" s="591" t="str">
        <f t="shared" si="47"/>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9"/>
      <c r="BJ59" s="52" t="s">
        <v>1286</v>
      </c>
      <c r="BK59" s="52" t="s">
        <v>1287</v>
      </c>
      <c r="BL59" s="57"/>
      <c r="BM59" s="52" t="s">
        <v>1288</v>
      </c>
      <c r="BN59" s="59" t="s">
        <v>1289</v>
      </c>
      <c r="BO59" s="52" t="s">
        <v>1290</v>
      </c>
      <c r="BP59" s="52" t="s">
        <v>1291</v>
      </c>
      <c r="BQ59" s="52" t="s">
        <v>1292</v>
      </c>
      <c r="BR59" s="57"/>
      <c r="BS59" s="57"/>
      <c r="BT59" s="333" t="s">
        <v>1293</v>
      </c>
      <c r="BU59" s="57"/>
      <c r="BV59" s="52" t="s">
        <v>1294</v>
      </c>
      <c r="BW59" s="52" t="s">
        <v>1295</v>
      </c>
      <c r="BX59" s="52" t="s">
        <v>1296</v>
      </c>
      <c r="BY59" s="52" t="s">
        <v>1297</v>
      </c>
      <c r="BZ59" s="57"/>
      <c r="CA59" s="52" t="s">
        <v>1298</v>
      </c>
      <c r="CB59" s="52" t="s">
        <v>1299</v>
      </c>
      <c r="CC59" s="52" t="s">
        <v>1300</v>
      </c>
      <c r="CD59" s="52" t="s">
        <v>1301</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75" x14ac:dyDescent="0.3">
      <c r="A60" s="205"/>
      <c r="B60" s="206"/>
      <c r="C60" s="197">
        <v>49</v>
      </c>
      <c r="D60" s="194"/>
      <c r="E60" s="16"/>
      <c r="F60" s="14"/>
      <c r="G60" s="127"/>
      <c r="H60" s="126"/>
      <c r="I60" s="132"/>
      <c r="J60" s="69"/>
      <c r="K60" s="136"/>
      <c r="L60" s="26"/>
      <c r="M60" s="373"/>
      <c r="N60" s="147" t="str">
        <f t="shared" si="33"/>
        <v/>
      </c>
      <c r="O60" s="23"/>
      <c r="P60" s="23"/>
      <c r="Q60" s="23"/>
      <c r="R60" s="23"/>
      <c r="S60" s="23"/>
      <c r="T60" s="26"/>
      <c r="U60" s="27"/>
      <c r="V60" s="28"/>
      <c r="W60" s="300"/>
      <c r="X60" s="299"/>
      <c r="Y60" s="149">
        <f t="shared" si="17"/>
        <v>0</v>
      </c>
      <c r="Z60" s="148">
        <f t="shared" si="18"/>
        <v>0</v>
      </c>
      <c r="AA60" s="307"/>
      <c r="AB60" s="377">
        <f t="shared" si="41"/>
        <v>0</v>
      </c>
      <c r="AC60" s="348"/>
      <c r="AD60" s="210" t="str">
        <f t="shared" si="19"/>
        <v/>
      </c>
      <c r="AE60" s="345">
        <f t="shared" si="34"/>
        <v>0</v>
      </c>
      <c r="AF60" s="319"/>
      <c r="AG60" s="320"/>
      <c r="AH60" s="318"/>
      <c r="AI60" s="150">
        <f t="shared" si="20"/>
        <v>0</v>
      </c>
      <c r="AJ60" s="151">
        <f t="shared" si="21"/>
        <v>0</v>
      </c>
      <c r="AK60" s="152">
        <f t="shared" si="35"/>
        <v>0</v>
      </c>
      <c r="AL60" s="153">
        <f t="shared" si="36"/>
        <v>0</v>
      </c>
      <c r="AM60" s="153">
        <f t="shared" si="37"/>
        <v>0</v>
      </c>
      <c r="AN60" s="153">
        <f t="shared" si="38"/>
        <v>0</v>
      </c>
      <c r="AO60" s="153">
        <f t="shared" si="39"/>
        <v>0</v>
      </c>
      <c r="AP60" s="587" t="str">
        <f t="shared" si="42"/>
        <v xml:space="preserve"> </v>
      </c>
      <c r="AQ60" s="590" t="str">
        <f t="shared" si="40"/>
        <v xml:space="preserve"> </v>
      </c>
      <c r="AR60" s="590" t="str">
        <f t="shared" si="43"/>
        <v xml:space="preserve"> </v>
      </c>
      <c r="AS60" s="590" t="str">
        <f t="shared" si="44"/>
        <v xml:space="preserve"> </v>
      </c>
      <c r="AT60" s="590" t="str">
        <f t="shared" si="45"/>
        <v xml:space="preserve"> </v>
      </c>
      <c r="AU60" s="590" t="str">
        <f t="shared" si="46"/>
        <v xml:space="preserve"> </v>
      </c>
      <c r="AV60" s="591" t="str">
        <f t="shared" si="47"/>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9"/>
      <c r="BJ60" s="52" t="s">
        <v>1302</v>
      </c>
      <c r="BK60" s="52" t="s">
        <v>1303</v>
      </c>
      <c r="BL60" s="57"/>
      <c r="BM60" s="52" t="s">
        <v>1304</v>
      </c>
      <c r="BN60" s="59" t="s">
        <v>1305</v>
      </c>
      <c r="BO60" s="52" t="s">
        <v>1306</v>
      </c>
      <c r="BP60" s="52" t="s">
        <v>1307</v>
      </c>
      <c r="BQ60" s="52" t="s">
        <v>1308</v>
      </c>
      <c r="BR60" s="57"/>
      <c r="BS60" s="57"/>
      <c r="BT60" s="333" t="s">
        <v>1309</v>
      </c>
      <c r="BU60" s="57"/>
      <c r="BV60" s="52" t="s">
        <v>1310</v>
      </c>
      <c r="BW60" s="52" t="s">
        <v>1311</v>
      </c>
      <c r="BX60" s="52" t="s">
        <v>831</v>
      </c>
      <c r="BY60" s="52" t="s">
        <v>1312</v>
      </c>
      <c r="BZ60" s="57"/>
      <c r="CA60" s="52" t="s">
        <v>1313</v>
      </c>
      <c r="CB60" s="52" t="s">
        <v>1314</v>
      </c>
      <c r="CC60" s="52" t="s">
        <v>1315</v>
      </c>
      <c r="CD60" s="52" t="s">
        <v>1316</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75" x14ac:dyDescent="0.3">
      <c r="A61" s="205"/>
      <c r="B61" s="206"/>
      <c r="C61" s="198">
        <v>50</v>
      </c>
      <c r="D61" s="190"/>
      <c r="E61" s="20"/>
      <c r="F61" s="14"/>
      <c r="G61" s="123"/>
      <c r="H61" s="128"/>
      <c r="I61" s="130"/>
      <c r="J61" s="21"/>
      <c r="K61" s="134"/>
      <c r="L61" s="24"/>
      <c r="M61" s="372"/>
      <c r="N61" s="147" t="str">
        <f t="shared" si="33"/>
        <v/>
      </c>
      <c r="O61" s="23"/>
      <c r="P61" s="23"/>
      <c r="Q61" s="23"/>
      <c r="R61" s="23"/>
      <c r="S61" s="23"/>
      <c r="T61" s="23"/>
      <c r="U61" s="24"/>
      <c r="V61" s="28"/>
      <c r="W61" s="299"/>
      <c r="X61" s="299"/>
      <c r="Y61" s="149">
        <f t="shared" si="17"/>
        <v>0</v>
      </c>
      <c r="Z61" s="148">
        <f t="shared" si="18"/>
        <v>0</v>
      </c>
      <c r="AA61" s="306"/>
      <c r="AB61" s="377">
        <f t="shared" si="41"/>
        <v>0</v>
      </c>
      <c r="AC61" s="348"/>
      <c r="AD61" s="210" t="str">
        <f t="shared" si="19"/>
        <v/>
      </c>
      <c r="AE61" s="345">
        <f t="shared" si="34"/>
        <v>0</v>
      </c>
      <c r="AF61" s="318"/>
      <c r="AG61" s="321"/>
      <c r="AH61" s="318"/>
      <c r="AI61" s="150">
        <f t="shared" si="20"/>
        <v>0</v>
      </c>
      <c r="AJ61" s="151">
        <f t="shared" si="21"/>
        <v>0</v>
      </c>
      <c r="AK61" s="152">
        <f t="shared" si="35"/>
        <v>0</v>
      </c>
      <c r="AL61" s="153">
        <f t="shared" si="36"/>
        <v>0</v>
      </c>
      <c r="AM61" s="153">
        <f t="shared" si="37"/>
        <v>0</v>
      </c>
      <c r="AN61" s="153">
        <f t="shared" si="38"/>
        <v>0</v>
      </c>
      <c r="AO61" s="153">
        <f t="shared" si="39"/>
        <v>0</v>
      </c>
      <c r="AP61" s="587" t="str">
        <f t="shared" si="42"/>
        <v xml:space="preserve"> </v>
      </c>
      <c r="AQ61" s="590" t="str">
        <f t="shared" si="40"/>
        <v xml:space="preserve"> </v>
      </c>
      <c r="AR61" s="590" t="str">
        <f t="shared" si="43"/>
        <v xml:space="preserve"> </v>
      </c>
      <c r="AS61" s="590" t="str">
        <f t="shared" si="44"/>
        <v xml:space="preserve"> </v>
      </c>
      <c r="AT61" s="590" t="str">
        <f t="shared" si="45"/>
        <v xml:space="preserve"> </v>
      </c>
      <c r="AU61" s="590" t="str">
        <f t="shared" si="46"/>
        <v xml:space="preserve"> </v>
      </c>
      <c r="AV61" s="591" t="str">
        <f t="shared" si="47"/>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9"/>
      <c r="BJ61" s="52" t="s">
        <v>1317</v>
      </c>
      <c r="BK61" s="52" t="s">
        <v>1318</v>
      </c>
      <c r="BL61" s="57"/>
      <c r="BM61" s="52" t="s">
        <v>1319</v>
      </c>
      <c r="BN61" s="614"/>
      <c r="BO61" s="52" t="s">
        <v>1320</v>
      </c>
      <c r="BP61" s="52" t="s">
        <v>1321</v>
      </c>
      <c r="BQ61" s="52" t="s">
        <v>1322</v>
      </c>
      <c r="BR61" s="57"/>
      <c r="BS61" s="57"/>
      <c r="BT61" s="335" t="s">
        <v>1323</v>
      </c>
      <c r="BU61" s="57"/>
      <c r="BV61" s="52" t="s">
        <v>1324</v>
      </c>
      <c r="BW61" s="52" t="s">
        <v>1325</v>
      </c>
      <c r="BX61" s="52" t="s">
        <v>1326</v>
      </c>
      <c r="BY61" s="52" t="s">
        <v>1327</v>
      </c>
      <c r="BZ61" s="57"/>
      <c r="CA61" s="52" t="s">
        <v>1328</v>
      </c>
      <c r="CB61" s="52" t="s">
        <v>1329</v>
      </c>
      <c r="CC61" s="52" t="s">
        <v>1330</v>
      </c>
      <c r="CD61" s="52" t="s">
        <v>1331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75" x14ac:dyDescent="0.3">
      <c r="A62" s="203"/>
      <c r="B62" s="204"/>
      <c r="C62" s="197">
        <v>51</v>
      </c>
      <c r="D62" s="189"/>
      <c r="E62" s="31"/>
      <c r="F62" s="30"/>
      <c r="G62" s="120"/>
      <c r="H62" s="125"/>
      <c r="I62" s="129"/>
      <c r="J62" s="67"/>
      <c r="K62" s="133"/>
      <c r="L62" s="108"/>
      <c r="M62" s="372"/>
      <c r="N62" s="147" t="str">
        <f t="shared" si="33"/>
        <v/>
      </c>
      <c r="O62" s="23"/>
      <c r="P62" s="125"/>
      <c r="Q62" s="125"/>
      <c r="R62" s="125"/>
      <c r="S62" s="125"/>
      <c r="T62" s="125"/>
      <c r="U62" s="122"/>
      <c r="V62" s="28"/>
      <c r="W62" s="296"/>
      <c r="X62" s="296"/>
      <c r="Y62" s="149">
        <f t="shared" si="17"/>
        <v>0</v>
      </c>
      <c r="Z62" s="148">
        <f t="shared" si="18"/>
        <v>0</v>
      </c>
      <c r="AA62" s="305"/>
      <c r="AB62" s="377">
        <f t="shared" si="41"/>
        <v>0</v>
      </c>
      <c r="AC62" s="347"/>
      <c r="AD62" s="210" t="str">
        <f t="shared" si="19"/>
        <v/>
      </c>
      <c r="AE62" s="345">
        <f t="shared" si="34"/>
        <v>0</v>
      </c>
      <c r="AF62" s="310"/>
      <c r="AG62" s="311"/>
      <c r="AH62" s="310"/>
      <c r="AI62" s="150">
        <f t="shared" si="20"/>
        <v>0</v>
      </c>
      <c r="AJ62" s="151">
        <f t="shared" si="21"/>
        <v>0</v>
      </c>
      <c r="AK62" s="152">
        <f t="shared" si="35"/>
        <v>0</v>
      </c>
      <c r="AL62" s="153">
        <f t="shared" si="36"/>
        <v>0</v>
      </c>
      <c r="AM62" s="153">
        <f t="shared" si="37"/>
        <v>0</v>
      </c>
      <c r="AN62" s="153">
        <f t="shared" si="38"/>
        <v>0</v>
      </c>
      <c r="AO62" s="153">
        <f t="shared" si="39"/>
        <v>0</v>
      </c>
      <c r="AP62" s="587" t="str">
        <f t="shared" si="42"/>
        <v xml:space="preserve"> </v>
      </c>
      <c r="AQ62" s="590" t="str">
        <f t="shared" si="40"/>
        <v xml:space="preserve"> </v>
      </c>
      <c r="AR62" s="590" t="str">
        <f t="shared" si="43"/>
        <v xml:space="preserve"> </v>
      </c>
      <c r="AS62" s="590" t="str">
        <f t="shared" si="44"/>
        <v xml:space="preserve"> </v>
      </c>
      <c r="AT62" s="590" t="str">
        <f t="shared" si="45"/>
        <v xml:space="preserve"> </v>
      </c>
      <c r="AU62" s="590" t="str">
        <f t="shared" si="46"/>
        <v xml:space="preserve"> </v>
      </c>
      <c r="AV62" s="591" t="str">
        <f t="shared" si="47"/>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9"/>
      <c r="BJ62" s="52" t="s">
        <v>1332</v>
      </c>
      <c r="BK62" s="52" t="s">
        <v>1333</v>
      </c>
      <c r="BM62" s="52" t="s">
        <v>1334</v>
      </c>
      <c r="BO62" s="52" t="s">
        <v>1335</v>
      </c>
      <c r="BP62" s="52" t="s">
        <v>1336</v>
      </c>
      <c r="BQ62" s="52" t="s">
        <v>1337</v>
      </c>
      <c r="BT62" s="335" t="s">
        <v>1338</v>
      </c>
      <c r="BV62" s="52" t="s">
        <v>1339</v>
      </c>
      <c r="BW62" s="52" t="s">
        <v>1340</v>
      </c>
      <c r="BX62" s="52" t="s">
        <v>1341</v>
      </c>
      <c r="BY62" s="52" t="s">
        <v>1342</v>
      </c>
      <c r="CA62" s="52" t="s">
        <v>1343</v>
      </c>
      <c r="CB62" s="52" t="s">
        <v>1283</v>
      </c>
      <c r="CC62" s="52" t="s">
        <v>1344</v>
      </c>
      <c r="CD62" s="52" t="s">
        <v>1345</v>
      </c>
    </row>
    <row r="63" spans="1:140" ht="18.75" x14ac:dyDescent="0.3">
      <c r="A63" s="203"/>
      <c r="B63" s="204"/>
      <c r="C63" s="197">
        <v>52</v>
      </c>
      <c r="D63" s="189"/>
      <c r="E63" s="29"/>
      <c r="F63" s="30"/>
      <c r="G63" s="120"/>
      <c r="H63" s="122"/>
      <c r="I63" s="129"/>
      <c r="J63" s="67"/>
      <c r="K63" s="133"/>
      <c r="L63" s="108"/>
      <c r="M63" s="371"/>
      <c r="N63" s="147" t="str">
        <f t="shared" si="33"/>
        <v/>
      </c>
      <c r="O63" s="125"/>
      <c r="P63" s="125"/>
      <c r="Q63" s="125"/>
      <c r="R63" s="125"/>
      <c r="S63" s="125"/>
      <c r="T63" s="122"/>
      <c r="U63" s="298"/>
      <c r="V63" s="28"/>
      <c r="W63" s="296"/>
      <c r="X63" s="296"/>
      <c r="Y63" s="149">
        <f t="shared" si="17"/>
        <v>0</v>
      </c>
      <c r="Z63" s="148">
        <f t="shared" si="18"/>
        <v>0</v>
      </c>
      <c r="AA63" s="305"/>
      <c r="AB63" s="377">
        <f t="shared" si="41"/>
        <v>0</v>
      </c>
      <c r="AC63" s="347"/>
      <c r="AD63" s="210" t="str">
        <f t="shared" si="19"/>
        <v/>
      </c>
      <c r="AE63" s="345">
        <f t="shared" si="34"/>
        <v>0</v>
      </c>
      <c r="AF63" s="310"/>
      <c r="AG63" s="312"/>
      <c r="AH63" s="313"/>
      <c r="AI63" s="150">
        <f t="shared" si="20"/>
        <v>0</v>
      </c>
      <c r="AJ63" s="151">
        <f t="shared" si="21"/>
        <v>0</v>
      </c>
      <c r="AK63" s="152">
        <f t="shared" si="35"/>
        <v>0</v>
      </c>
      <c r="AL63" s="153">
        <f t="shared" si="36"/>
        <v>0</v>
      </c>
      <c r="AM63" s="153">
        <f t="shared" si="37"/>
        <v>0</v>
      </c>
      <c r="AN63" s="153">
        <f t="shared" si="38"/>
        <v>0</v>
      </c>
      <c r="AO63" s="153">
        <f t="shared" si="39"/>
        <v>0</v>
      </c>
      <c r="AP63" s="587" t="str">
        <f t="shared" si="42"/>
        <v xml:space="preserve"> </v>
      </c>
      <c r="AQ63" s="590" t="str">
        <f t="shared" si="40"/>
        <v xml:space="preserve"> </v>
      </c>
      <c r="AR63" s="590" t="str">
        <f t="shared" si="43"/>
        <v xml:space="preserve"> </v>
      </c>
      <c r="AS63" s="590" t="str">
        <f t="shared" si="44"/>
        <v xml:space="preserve"> </v>
      </c>
      <c r="AT63" s="590" t="str">
        <f t="shared" si="45"/>
        <v xml:space="preserve"> </v>
      </c>
      <c r="AU63" s="590" t="str">
        <f t="shared" si="46"/>
        <v xml:space="preserve"> </v>
      </c>
      <c r="AV63" s="591" t="str">
        <f t="shared" si="47"/>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9"/>
      <c r="BJ63" s="52" t="s">
        <v>1346</v>
      </c>
      <c r="BK63" s="52" t="s">
        <v>1347</v>
      </c>
      <c r="BM63" s="52" t="s">
        <v>1348</v>
      </c>
      <c r="BO63" s="52" t="s">
        <v>1349</v>
      </c>
      <c r="BP63" s="52" t="s">
        <v>1350</v>
      </c>
      <c r="BQ63" s="52" t="s">
        <v>1351</v>
      </c>
      <c r="BT63" s="335" t="s">
        <v>1352</v>
      </c>
      <c r="BV63" s="52" t="s">
        <v>1353</v>
      </c>
      <c r="BW63" s="52" t="s">
        <v>1354</v>
      </c>
      <c r="BX63" s="52" t="s">
        <v>1355</v>
      </c>
      <c r="BY63" s="52" t="s">
        <v>1356</v>
      </c>
      <c r="CA63" s="52" t="s">
        <v>1357</v>
      </c>
      <c r="CB63" s="52" t="s">
        <v>1299</v>
      </c>
      <c r="CC63" s="52" t="s">
        <v>1358</v>
      </c>
      <c r="CD63" s="52" t="s">
        <v>1359</v>
      </c>
    </row>
    <row r="64" spans="1:140" ht="18.75" x14ac:dyDescent="0.3">
      <c r="A64" s="203"/>
      <c r="B64" s="204"/>
      <c r="C64" s="197">
        <v>53</v>
      </c>
      <c r="D64" s="189"/>
      <c r="E64" s="29"/>
      <c r="F64" s="30"/>
      <c r="G64" s="123"/>
      <c r="H64" s="124"/>
      <c r="I64" s="130"/>
      <c r="J64" s="21"/>
      <c r="K64" s="134"/>
      <c r="L64" s="24"/>
      <c r="M64" s="372"/>
      <c r="N64" s="147" t="str">
        <f t="shared" si="33"/>
        <v/>
      </c>
      <c r="O64" s="125"/>
      <c r="P64" s="125"/>
      <c r="Q64" s="125"/>
      <c r="R64" s="125"/>
      <c r="S64" s="125"/>
      <c r="T64" s="122"/>
      <c r="U64" s="298"/>
      <c r="V64" s="28"/>
      <c r="W64" s="296"/>
      <c r="X64" s="296"/>
      <c r="Y64" s="149">
        <f t="shared" si="17"/>
        <v>0</v>
      </c>
      <c r="Z64" s="148">
        <f t="shared" si="18"/>
        <v>0</v>
      </c>
      <c r="AA64" s="305"/>
      <c r="AB64" s="377">
        <f t="shared" si="41"/>
        <v>0</v>
      </c>
      <c r="AC64" s="347"/>
      <c r="AD64" s="210" t="str">
        <f t="shared" si="19"/>
        <v/>
      </c>
      <c r="AE64" s="345">
        <f t="shared" si="34"/>
        <v>0</v>
      </c>
      <c r="AF64" s="310"/>
      <c r="AG64" s="312"/>
      <c r="AH64" s="313"/>
      <c r="AI64" s="150">
        <f t="shared" si="20"/>
        <v>0</v>
      </c>
      <c r="AJ64" s="151">
        <f t="shared" si="21"/>
        <v>0</v>
      </c>
      <c r="AK64" s="152">
        <f t="shared" si="35"/>
        <v>0</v>
      </c>
      <c r="AL64" s="153">
        <f t="shared" si="36"/>
        <v>0</v>
      </c>
      <c r="AM64" s="153">
        <f t="shared" si="37"/>
        <v>0</v>
      </c>
      <c r="AN64" s="153">
        <f t="shared" si="38"/>
        <v>0</v>
      </c>
      <c r="AO64" s="153">
        <f t="shared" si="39"/>
        <v>0</v>
      </c>
      <c r="AP64" s="587" t="str">
        <f t="shared" si="42"/>
        <v xml:space="preserve"> </v>
      </c>
      <c r="AQ64" s="590" t="str">
        <f t="shared" si="40"/>
        <v xml:space="preserve"> </v>
      </c>
      <c r="AR64" s="590" t="str">
        <f t="shared" si="43"/>
        <v xml:space="preserve"> </v>
      </c>
      <c r="AS64" s="590" t="str">
        <f t="shared" si="44"/>
        <v xml:space="preserve"> </v>
      </c>
      <c r="AT64" s="590" t="str">
        <f t="shared" si="45"/>
        <v xml:space="preserve"> </v>
      </c>
      <c r="AU64" s="590" t="str">
        <f t="shared" si="46"/>
        <v xml:space="preserve"> </v>
      </c>
      <c r="AV64" s="591" t="str">
        <f t="shared" si="47"/>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9"/>
      <c r="BJ64" s="52" t="s">
        <v>1360</v>
      </c>
      <c r="BK64" s="52" t="s">
        <v>1361</v>
      </c>
      <c r="BM64" s="52" t="s">
        <v>1362</v>
      </c>
      <c r="BO64" s="52" t="s">
        <v>1363</v>
      </c>
      <c r="BP64" s="52" t="s">
        <v>1364</v>
      </c>
      <c r="BQ64" s="52" t="s">
        <v>1365</v>
      </c>
      <c r="BT64" s="333" t="s">
        <v>1366</v>
      </c>
      <c r="BV64" s="52" t="s">
        <v>1367</v>
      </c>
      <c r="BW64" s="52" t="s">
        <v>1368</v>
      </c>
      <c r="BX64" s="52" t="s">
        <v>1369</v>
      </c>
      <c r="BY64" s="52" t="s">
        <v>1370</v>
      </c>
      <c r="CA64" s="52" t="s">
        <v>1371</v>
      </c>
      <c r="CB64" s="52" t="s">
        <v>1372</v>
      </c>
      <c r="CC64" s="52" t="s">
        <v>1373</v>
      </c>
      <c r="CD64" s="52" t="s">
        <v>1374</v>
      </c>
    </row>
    <row r="65" spans="1:82" ht="18.75" x14ac:dyDescent="0.3">
      <c r="A65" s="203"/>
      <c r="B65" s="204"/>
      <c r="C65" s="197">
        <v>54</v>
      </c>
      <c r="D65" s="189"/>
      <c r="E65" s="29"/>
      <c r="F65" s="30"/>
      <c r="G65" s="123"/>
      <c r="H65" s="124"/>
      <c r="I65" s="130"/>
      <c r="J65" s="21"/>
      <c r="K65" s="134"/>
      <c r="L65" s="24"/>
      <c r="M65" s="372"/>
      <c r="N65" s="147" t="str">
        <f t="shared" si="33"/>
        <v/>
      </c>
      <c r="O65" s="125"/>
      <c r="P65" s="125"/>
      <c r="Q65" s="125"/>
      <c r="R65" s="125"/>
      <c r="S65" s="125"/>
      <c r="T65" s="122"/>
      <c r="U65" s="298"/>
      <c r="V65" s="28"/>
      <c r="W65" s="296"/>
      <c r="X65" s="296"/>
      <c r="Y65" s="149">
        <f t="shared" si="17"/>
        <v>0</v>
      </c>
      <c r="Z65" s="148">
        <f t="shared" si="18"/>
        <v>0</v>
      </c>
      <c r="AA65" s="305"/>
      <c r="AB65" s="377">
        <f t="shared" si="41"/>
        <v>0</v>
      </c>
      <c r="AC65" s="347"/>
      <c r="AD65" s="210" t="str">
        <f t="shared" si="19"/>
        <v/>
      </c>
      <c r="AE65" s="345">
        <f t="shared" si="34"/>
        <v>0</v>
      </c>
      <c r="AF65" s="310"/>
      <c r="AG65" s="312"/>
      <c r="AH65" s="313"/>
      <c r="AI65" s="150">
        <f t="shared" si="20"/>
        <v>0</v>
      </c>
      <c r="AJ65" s="151">
        <f t="shared" si="21"/>
        <v>0</v>
      </c>
      <c r="AK65" s="152">
        <f t="shared" si="35"/>
        <v>0</v>
      </c>
      <c r="AL65" s="153">
        <f t="shared" si="36"/>
        <v>0</v>
      </c>
      <c r="AM65" s="153">
        <f t="shared" si="37"/>
        <v>0</v>
      </c>
      <c r="AN65" s="153">
        <f t="shared" si="38"/>
        <v>0</v>
      </c>
      <c r="AO65" s="153">
        <f t="shared" si="39"/>
        <v>0</v>
      </c>
      <c r="AP65" s="587" t="str">
        <f t="shared" si="42"/>
        <v xml:space="preserve"> </v>
      </c>
      <c r="AQ65" s="590" t="str">
        <f t="shared" si="40"/>
        <v xml:space="preserve"> </v>
      </c>
      <c r="AR65" s="590" t="str">
        <f t="shared" si="43"/>
        <v xml:space="preserve"> </v>
      </c>
      <c r="AS65" s="590" t="str">
        <f t="shared" si="44"/>
        <v xml:space="preserve"> </v>
      </c>
      <c r="AT65" s="590" t="str">
        <f t="shared" si="45"/>
        <v xml:space="preserve"> </v>
      </c>
      <c r="AU65" s="590" t="str">
        <f t="shared" si="46"/>
        <v xml:space="preserve"> </v>
      </c>
      <c r="AV65" s="591" t="str">
        <f t="shared" si="47"/>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9"/>
      <c r="BJ65" s="52" t="s">
        <v>1375</v>
      </c>
      <c r="BK65" s="52" t="s">
        <v>1376</v>
      </c>
      <c r="BM65" s="52" t="s">
        <v>1377</v>
      </c>
      <c r="BO65" s="52" t="s">
        <v>1378</v>
      </c>
      <c r="BP65" s="52" t="s">
        <v>1379</v>
      </c>
      <c r="BQ65" s="52" t="s">
        <v>1380</v>
      </c>
      <c r="BT65" s="333" t="s">
        <v>1381</v>
      </c>
      <c r="BV65" s="52" t="s">
        <v>1382</v>
      </c>
      <c r="BW65" s="52" t="s">
        <v>1383</v>
      </c>
      <c r="BX65" s="52" t="s">
        <v>1384</v>
      </c>
      <c r="BY65" s="52" t="s">
        <v>1385</v>
      </c>
      <c r="CA65" s="52" t="s">
        <v>1386</v>
      </c>
      <c r="CB65" s="52" t="s">
        <v>1283</v>
      </c>
      <c r="CC65" s="52" t="s">
        <v>1387</v>
      </c>
      <c r="CD65" s="52" t="s">
        <v>1388</v>
      </c>
    </row>
    <row r="66" spans="1:82" ht="18.75" x14ac:dyDescent="0.3">
      <c r="A66" s="205"/>
      <c r="B66" s="206"/>
      <c r="C66" s="198">
        <v>55</v>
      </c>
      <c r="D66" s="190"/>
      <c r="E66" s="13"/>
      <c r="F66" s="14"/>
      <c r="G66" s="123"/>
      <c r="H66" s="124"/>
      <c r="I66" s="130"/>
      <c r="J66" s="21"/>
      <c r="K66" s="134"/>
      <c r="L66" s="24"/>
      <c r="M66" s="372"/>
      <c r="N66" s="147" t="str">
        <f t="shared" si="33"/>
        <v/>
      </c>
      <c r="O66" s="23"/>
      <c r="P66" s="23"/>
      <c r="Q66" s="23"/>
      <c r="R66" s="23"/>
      <c r="S66" s="23"/>
      <c r="T66" s="24"/>
      <c r="U66" s="25"/>
      <c r="V66" s="28"/>
      <c r="W66" s="296"/>
      <c r="X66" s="296"/>
      <c r="Y66" s="149">
        <f t="shared" si="17"/>
        <v>0</v>
      </c>
      <c r="Z66" s="148">
        <f t="shared" si="18"/>
        <v>0</v>
      </c>
      <c r="AA66" s="306"/>
      <c r="AB66" s="377">
        <f t="shared" si="41"/>
        <v>0</v>
      </c>
      <c r="AC66" s="348"/>
      <c r="AD66" s="210" t="str">
        <f t="shared" si="19"/>
        <v/>
      </c>
      <c r="AE66" s="345">
        <f t="shared" si="34"/>
        <v>0</v>
      </c>
      <c r="AF66" s="318"/>
      <c r="AG66" s="317"/>
      <c r="AH66" s="315"/>
      <c r="AI66" s="150">
        <f t="shared" si="20"/>
        <v>0</v>
      </c>
      <c r="AJ66" s="151">
        <f t="shared" si="21"/>
        <v>0</v>
      </c>
      <c r="AK66" s="152">
        <f t="shared" si="35"/>
        <v>0</v>
      </c>
      <c r="AL66" s="153">
        <f t="shared" si="36"/>
        <v>0</v>
      </c>
      <c r="AM66" s="153">
        <f t="shared" si="37"/>
        <v>0</v>
      </c>
      <c r="AN66" s="153">
        <f t="shared" si="38"/>
        <v>0</v>
      </c>
      <c r="AO66" s="153">
        <f t="shared" si="39"/>
        <v>0</v>
      </c>
      <c r="AP66" s="587" t="str">
        <f t="shared" si="42"/>
        <v xml:space="preserve"> </v>
      </c>
      <c r="AQ66" s="590" t="str">
        <f t="shared" si="40"/>
        <v xml:space="preserve"> </v>
      </c>
      <c r="AR66" s="590" t="str">
        <f t="shared" si="43"/>
        <v xml:space="preserve"> </v>
      </c>
      <c r="AS66" s="590" t="str">
        <f t="shared" si="44"/>
        <v xml:space="preserve"> </v>
      </c>
      <c r="AT66" s="590" t="str">
        <f t="shared" si="45"/>
        <v xml:space="preserve"> </v>
      </c>
      <c r="AU66" s="590" t="str">
        <f t="shared" si="46"/>
        <v xml:space="preserve"> </v>
      </c>
      <c r="AV66" s="591" t="str">
        <f t="shared" si="47"/>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9"/>
      <c r="BJ66" s="52" t="s">
        <v>1389</v>
      </c>
      <c r="BK66" s="52" t="s">
        <v>1390</v>
      </c>
      <c r="BM66" s="52" t="s">
        <v>1391</v>
      </c>
      <c r="BO66" s="52" t="s">
        <v>1392</v>
      </c>
      <c r="BP66" s="52" t="s">
        <v>1393</v>
      </c>
      <c r="BQ66" s="52" t="s">
        <v>1394</v>
      </c>
      <c r="BT66" s="333" t="s">
        <v>1395</v>
      </c>
      <c r="BV66" s="52" t="s">
        <v>1396</v>
      </c>
      <c r="BW66" s="52" t="s">
        <v>1397</v>
      </c>
      <c r="BX66" s="52" t="s">
        <v>1398</v>
      </c>
      <c r="BY66" s="52" t="s">
        <v>1399</v>
      </c>
      <c r="CA66" s="52" t="s">
        <v>1400</v>
      </c>
      <c r="CB66" s="52" t="s">
        <v>1299</v>
      </c>
      <c r="CC66" s="52" t="s">
        <v>1401</v>
      </c>
      <c r="CD66" s="52" t="s">
        <v>1402</v>
      </c>
    </row>
    <row r="67" spans="1:82" ht="18.75" x14ac:dyDescent="0.3">
      <c r="A67" s="205"/>
      <c r="B67" s="206"/>
      <c r="C67" s="197">
        <v>56</v>
      </c>
      <c r="D67" s="190"/>
      <c r="E67" s="13"/>
      <c r="F67" s="14"/>
      <c r="G67" s="123"/>
      <c r="H67" s="124"/>
      <c r="I67" s="130"/>
      <c r="J67" s="21"/>
      <c r="K67" s="134"/>
      <c r="L67" s="24"/>
      <c r="M67" s="372"/>
      <c r="N67" s="147" t="str">
        <f t="shared" si="33"/>
        <v/>
      </c>
      <c r="O67" s="23"/>
      <c r="P67" s="23"/>
      <c r="Q67" s="23"/>
      <c r="R67" s="23"/>
      <c r="S67" s="23"/>
      <c r="T67" s="24"/>
      <c r="U67" s="25"/>
      <c r="V67" s="28"/>
      <c r="W67" s="299"/>
      <c r="X67" s="296"/>
      <c r="Y67" s="149">
        <f t="shared" si="17"/>
        <v>0</v>
      </c>
      <c r="Z67" s="148">
        <f t="shared" si="18"/>
        <v>0</v>
      </c>
      <c r="AA67" s="306"/>
      <c r="AB67" s="377">
        <f t="shared" si="41"/>
        <v>0</v>
      </c>
      <c r="AC67" s="348"/>
      <c r="AD67" s="210" t="str">
        <f t="shared" si="19"/>
        <v/>
      </c>
      <c r="AE67" s="345">
        <f t="shared" si="34"/>
        <v>0</v>
      </c>
      <c r="AF67" s="318"/>
      <c r="AG67" s="317"/>
      <c r="AH67" s="315"/>
      <c r="AI67" s="150">
        <f t="shared" si="20"/>
        <v>0</v>
      </c>
      <c r="AJ67" s="151">
        <f t="shared" si="21"/>
        <v>0</v>
      </c>
      <c r="AK67" s="152">
        <f t="shared" si="35"/>
        <v>0</v>
      </c>
      <c r="AL67" s="153">
        <f t="shared" si="36"/>
        <v>0</v>
      </c>
      <c r="AM67" s="153">
        <f t="shared" si="37"/>
        <v>0</v>
      </c>
      <c r="AN67" s="153">
        <f t="shared" si="38"/>
        <v>0</v>
      </c>
      <c r="AO67" s="153">
        <f t="shared" si="39"/>
        <v>0</v>
      </c>
      <c r="AP67" s="587" t="str">
        <f t="shared" si="42"/>
        <v xml:space="preserve"> </v>
      </c>
      <c r="AQ67" s="590" t="str">
        <f t="shared" si="40"/>
        <v xml:space="preserve"> </v>
      </c>
      <c r="AR67" s="590" t="str">
        <f t="shared" si="43"/>
        <v xml:space="preserve"> </v>
      </c>
      <c r="AS67" s="590" t="str">
        <f t="shared" si="44"/>
        <v xml:space="preserve"> </v>
      </c>
      <c r="AT67" s="590" t="str">
        <f t="shared" si="45"/>
        <v xml:space="preserve"> </v>
      </c>
      <c r="AU67" s="590" t="str">
        <f t="shared" si="46"/>
        <v xml:space="preserve"> </v>
      </c>
      <c r="AV67" s="591" t="str">
        <f t="shared" si="47"/>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9"/>
      <c r="BJ67" s="52" t="s">
        <v>1403</v>
      </c>
      <c r="BK67" s="52" t="s">
        <v>1404</v>
      </c>
      <c r="BM67" s="52" t="s">
        <v>1405</v>
      </c>
      <c r="BO67" s="60" t="s">
        <v>1406</v>
      </c>
      <c r="BP67" s="52" t="s">
        <v>1407</v>
      </c>
      <c r="BQ67" s="52" t="s">
        <v>1408</v>
      </c>
      <c r="BT67" s="333" t="s">
        <v>1409</v>
      </c>
      <c r="BV67" s="52" t="s">
        <v>1410</v>
      </c>
      <c r="BW67" s="52" t="s">
        <v>1411</v>
      </c>
      <c r="BX67" s="52" t="s">
        <v>1412</v>
      </c>
      <c r="BY67" s="52" t="s">
        <v>1413</v>
      </c>
      <c r="CA67" s="52" t="s">
        <v>1414</v>
      </c>
      <c r="CB67" s="52" t="s">
        <v>1415</v>
      </c>
      <c r="CC67" s="52" t="s">
        <v>1416</v>
      </c>
      <c r="CD67" s="52" t="s">
        <v>1417</v>
      </c>
    </row>
    <row r="68" spans="1:82" ht="18.75" x14ac:dyDescent="0.3">
      <c r="A68" s="205"/>
      <c r="B68" s="206"/>
      <c r="C68" s="198">
        <v>57</v>
      </c>
      <c r="D68" s="190"/>
      <c r="E68" s="13"/>
      <c r="F68" s="14"/>
      <c r="G68" s="123"/>
      <c r="H68" s="124"/>
      <c r="I68" s="130"/>
      <c r="J68" s="21"/>
      <c r="K68" s="134"/>
      <c r="L68" s="24"/>
      <c r="M68" s="372"/>
      <c r="N68" s="147" t="str">
        <f t="shared" si="33"/>
        <v/>
      </c>
      <c r="O68" s="23"/>
      <c r="P68" s="23"/>
      <c r="Q68" s="23"/>
      <c r="R68" s="23"/>
      <c r="S68" s="23"/>
      <c r="T68" s="24"/>
      <c r="U68" s="25"/>
      <c r="V68" s="28"/>
      <c r="W68" s="299"/>
      <c r="X68" s="296"/>
      <c r="Y68" s="149">
        <f t="shared" si="17"/>
        <v>0</v>
      </c>
      <c r="Z68" s="148">
        <f t="shared" si="18"/>
        <v>0</v>
      </c>
      <c r="AA68" s="306"/>
      <c r="AB68" s="377">
        <f t="shared" si="41"/>
        <v>0</v>
      </c>
      <c r="AC68" s="348"/>
      <c r="AD68" s="210" t="str">
        <f t="shared" si="19"/>
        <v/>
      </c>
      <c r="AE68" s="345">
        <f t="shared" si="34"/>
        <v>0</v>
      </c>
      <c r="AF68" s="318"/>
      <c r="AG68" s="317"/>
      <c r="AH68" s="315"/>
      <c r="AI68" s="150">
        <f t="shared" si="20"/>
        <v>0</v>
      </c>
      <c r="AJ68" s="151">
        <f t="shared" si="21"/>
        <v>0</v>
      </c>
      <c r="AK68" s="152">
        <f t="shared" si="35"/>
        <v>0</v>
      </c>
      <c r="AL68" s="153">
        <f t="shared" si="36"/>
        <v>0</v>
      </c>
      <c r="AM68" s="153">
        <f t="shared" si="37"/>
        <v>0</v>
      </c>
      <c r="AN68" s="153">
        <f t="shared" si="38"/>
        <v>0</v>
      </c>
      <c r="AO68" s="153">
        <f t="shared" si="39"/>
        <v>0</v>
      </c>
      <c r="AP68" s="587" t="str">
        <f t="shared" si="42"/>
        <v xml:space="preserve"> </v>
      </c>
      <c r="AQ68" s="590" t="str">
        <f t="shared" si="40"/>
        <v xml:space="preserve"> </v>
      </c>
      <c r="AR68" s="590" t="str">
        <f t="shared" si="43"/>
        <v xml:space="preserve"> </v>
      </c>
      <c r="AS68" s="590" t="str">
        <f t="shared" si="44"/>
        <v xml:space="preserve"> </v>
      </c>
      <c r="AT68" s="590" t="str">
        <f t="shared" si="45"/>
        <v xml:space="preserve"> </v>
      </c>
      <c r="AU68" s="590" t="str">
        <f t="shared" si="46"/>
        <v xml:space="preserve"> </v>
      </c>
      <c r="AV68" s="591" t="str">
        <f t="shared" si="47"/>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9"/>
      <c r="BJ68" s="52" t="s">
        <v>1418</v>
      </c>
      <c r="BK68" s="52" t="s">
        <v>1419</v>
      </c>
      <c r="BM68" s="52" t="s">
        <v>1420</v>
      </c>
      <c r="BP68" s="52" t="s">
        <v>1421</v>
      </c>
      <c r="BQ68" s="52" t="s">
        <v>1422</v>
      </c>
      <c r="BT68" s="333" t="s">
        <v>1423</v>
      </c>
      <c r="BV68" s="52" t="s">
        <v>1424</v>
      </c>
      <c r="BW68" s="52" t="s">
        <v>1425</v>
      </c>
      <c r="BX68" s="52" t="s">
        <v>831</v>
      </c>
      <c r="BY68" s="52" t="s">
        <v>1426</v>
      </c>
      <c r="CA68" s="52" t="s">
        <v>1427</v>
      </c>
      <c r="CB68" s="52" t="s">
        <v>1428</v>
      </c>
      <c r="CC68" s="52" t="s">
        <v>1429</v>
      </c>
      <c r="CD68" s="52" t="s">
        <v>1430</v>
      </c>
    </row>
    <row r="69" spans="1:82" ht="18.75" x14ac:dyDescent="0.3">
      <c r="A69" s="205"/>
      <c r="B69" s="206"/>
      <c r="C69" s="198">
        <v>58</v>
      </c>
      <c r="D69" s="192"/>
      <c r="E69" s="15"/>
      <c r="F69" s="14"/>
      <c r="G69" s="123"/>
      <c r="H69" s="124"/>
      <c r="I69" s="130"/>
      <c r="J69" s="21"/>
      <c r="K69" s="134"/>
      <c r="L69" s="24"/>
      <c r="M69" s="372"/>
      <c r="N69" s="147" t="str">
        <f t="shared" si="33"/>
        <v/>
      </c>
      <c r="O69" s="23"/>
      <c r="P69" s="23"/>
      <c r="Q69" s="23"/>
      <c r="R69" s="23"/>
      <c r="S69" s="23"/>
      <c r="T69" s="24"/>
      <c r="U69" s="25"/>
      <c r="V69" s="28"/>
      <c r="W69" s="299"/>
      <c r="X69" s="296"/>
      <c r="Y69" s="149">
        <f t="shared" si="17"/>
        <v>0</v>
      </c>
      <c r="Z69" s="148">
        <f t="shared" si="18"/>
        <v>0</v>
      </c>
      <c r="AA69" s="306"/>
      <c r="AB69" s="377">
        <f t="shared" si="41"/>
        <v>0</v>
      </c>
      <c r="AC69" s="348"/>
      <c r="AD69" s="210" t="str">
        <f t="shared" si="19"/>
        <v/>
      </c>
      <c r="AE69" s="345">
        <f t="shared" si="34"/>
        <v>0</v>
      </c>
      <c r="AF69" s="318"/>
      <c r="AG69" s="317"/>
      <c r="AH69" s="315"/>
      <c r="AI69" s="150">
        <f t="shared" si="20"/>
        <v>0</v>
      </c>
      <c r="AJ69" s="151">
        <f t="shared" si="21"/>
        <v>0</v>
      </c>
      <c r="AK69" s="152">
        <f t="shared" si="35"/>
        <v>0</v>
      </c>
      <c r="AL69" s="153">
        <f t="shared" si="36"/>
        <v>0</v>
      </c>
      <c r="AM69" s="153">
        <f t="shared" si="37"/>
        <v>0</v>
      </c>
      <c r="AN69" s="153">
        <f t="shared" si="38"/>
        <v>0</v>
      </c>
      <c r="AO69" s="153">
        <f t="shared" si="39"/>
        <v>0</v>
      </c>
      <c r="AP69" s="587" t="str">
        <f t="shared" si="42"/>
        <v xml:space="preserve"> </v>
      </c>
      <c r="AQ69" s="590" t="str">
        <f t="shared" si="40"/>
        <v xml:space="preserve"> </v>
      </c>
      <c r="AR69" s="590" t="str">
        <f t="shared" si="43"/>
        <v xml:space="preserve"> </v>
      </c>
      <c r="AS69" s="590" t="str">
        <f t="shared" si="44"/>
        <v xml:space="preserve"> </v>
      </c>
      <c r="AT69" s="590" t="str">
        <f t="shared" si="45"/>
        <v xml:space="preserve"> </v>
      </c>
      <c r="AU69" s="590" t="str">
        <f t="shared" si="46"/>
        <v xml:space="preserve"> </v>
      </c>
      <c r="AV69" s="591" t="str">
        <f t="shared" si="47"/>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9"/>
      <c r="BJ69" s="52" t="s">
        <v>1431</v>
      </c>
      <c r="BK69" s="52" t="s">
        <v>1432</v>
      </c>
      <c r="BM69" s="52" t="s">
        <v>1433</v>
      </c>
      <c r="BP69" s="52" t="s">
        <v>1434</v>
      </c>
      <c r="BQ69" s="52" t="s">
        <v>1435</v>
      </c>
      <c r="BT69" s="333" t="s">
        <v>1436</v>
      </c>
      <c r="BV69" s="52" t="s">
        <v>1437</v>
      </c>
      <c r="BW69" s="52" t="s">
        <v>1438</v>
      </c>
      <c r="BX69" s="52" t="s">
        <v>1439</v>
      </c>
      <c r="BY69" s="52" t="s">
        <v>1440</v>
      </c>
      <c r="CA69" s="52" t="s">
        <v>1441</v>
      </c>
      <c r="CB69" s="52" t="s">
        <v>1442</v>
      </c>
      <c r="CC69" s="52" t="s">
        <v>1443</v>
      </c>
      <c r="CD69" s="52" t="s">
        <v>1444</v>
      </c>
    </row>
    <row r="70" spans="1:82" ht="18.75" x14ac:dyDescent="0.3">
      <c r="A70" s="205"/>
      <c r="B70" s="206"/>
      <c r="C70" s="197">
        <v>59</v>
      </c>
      <c r="D70" s="193"/>
      <c r="E70" s="13"/>
      <c r="F70" s="14"/>
      <c r="G70" s="123"/>
      <c r="H70" s="124"/>
      <c r="I70" s="130"/>
      <c r="J70" s="21"/>
      <c r="K70" s="134"/>
      <c r="L70" s="24"/>
      <c r="M70" s="372"/>
      <c r="N70" s="147" t="str">
        <f t="shared" si="33"/>
        <v/>
      </c>
      <c r="O70" s="23"/>
      <c r="P70" s="23"/>
      <c r="Q70" s="23"/>
      <c r="R70" s="23"/>
      <c r="S70" s="23"/>
      <c r="T70" s="24"/>
      <c r="U70" s="25"/>
      <c r="V70" s="28"/>
      <c r="W70" s="299"/>
      <c r="X70" s="296"/>
      <c r="Y70" s="149">
        <f t="shared" si="17"/>
        <v>0</v>
      </c>
      <c r="Z70" s="148">
        <f t="shared" si="18"/>
        <v>0</v>
      </c>
      <c r="AA70" s="306"/>
      <c r="AB70" s="377">
        <f t="shared" si="41"/>
        <v>0</v>
      </c>
      <c r="AC70" s="348"/>
      <c r="AD70" s="210" t="str">
        <f t="shared" si="19"/>
        <v/>
      </c>
      <c r="AE70" s="345">
        <f t="shared" si="34"/>
        <v>0</v>
      </c>
      <c r="AF70" s="318"/>
      <c r="AG70" s="317"/>
      <c r="AH70" s="315"/>
      <c r="AI70" s="150">
        <f t="shared" si="20"/>
        <v>0</v>
      </c>
      <c r="AJ70" s="151">
        <f t="shared" si="21"/>
        <v>0</v>
      </c>
      <c r="AK70" s="152">
        <f t="shared" si="35"/>
        <v>0</v>
      </c>
      <c r="AL70" s="153">
        <f t="shared" si="36"/>
        <v>0</v>
      </c>
      <c r="AM70" s="153">
        <f t="shared" si="37"/>
        <v>0</v>
      </c>
      <c r="AN70" s="153">
        <f t="shared" si="38"/>
        <v>0</v>
      </c>
      <c r="AO70" s="153">
        <f t="shared" si="39"/>
        <v>0</v>
      </c>
      <c r="AP70" s="587" t="str">
        <f t="shared" si="42"/>
        <v xml:space="preserve"> </v>
      </c>
      <c r="AQ70" s="590" t="str">
        <f t="shared" si="40"/>
        <v xml:space="preserve"> </v>
      </c>
      <c r="AR70" s="590" t="str">
        <f t="shared" si="43"/>
        <v xml:space="preserve"> </v>
      </c>
      <c r="AS70" s="590" t="str">
        <f t="shared" si="44"/>
        <v xml:space="preserve"> </v>
      </c>
      <c r="AT70" s="590" t="str">
        <f t="shared" si="45"/>
        <v xml:space="preserve"> </v>
      </c>
      <c r="AU70" s="590" t="str">
        <f t="shared" si="46"/>
        <v xml:space="preserve"> </v>
      </c>
      <c r="AV70" s="591" t="str">
        <f t="shared" si="47"/>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9"/>
      <c r="BJ70" s="52" t="s">
        <v>1445</v>
      </c>
      <c r="BK70" s="52" t="s">
        <v>1446</v>
      </c>
      <c r="BM70" s="52" t="s">
        <v>1447</v>
      </c>
      <c r="BP70" s="52" t="s">
        <v>1448</v>
      </c>
      <c r="BQ70" s="52" t="s">
        <v>1449</v>
      </c>
      <c r="BT70" s="333" t="s">
        <v>1450</v>
      </c>
      <c r="BV70" s="52" t="s">
        <v>1451</v>
      </c>
      <c r="BW70" s="52" t="s">
        <v>1452</v>
      </c>
      <c r="BX70" s="52" t="s">
        <v>1453</v>
      </c>
      <c r="BY70" s="52" t="s">
        <v>1454</v>
      </c>
      <c r="CA70" s="52" t="s">
        <v>1455</v>
      </c>
      <c r="CB70" s="52" t="s">
        <v>1456</v>
      </c>
      <c r="CC70" s="52" t="s">
        <v>1457</v>
      </c>
      <c r="CD70" s="52" t="s">
        <v>1458</v>
      </c>
    </row>
    <row r="71" spans="1:82" ht="18.75" x14ac:dyDescent="0.3">
      <c r="A71" s="205"/>
      <c r="B71" s="206"/>
      <c r="C71" s="198">
        <v>60</v>
      </c>
      <c r="D71" s="190"/>
      <c r="E71" s="13"/>
      <c r="F71" s="14"/>
      <c r="G71" s="123"/>
      <c r="H71" s="126"/>
      <c r="I71" s="132"/>
      <c r="J71" s="69"/>
      <c r="K71" s="136"/>
      <c r="L71" s="26"/>
      <c r="M71" s="372"/>
      <c r="N71" s="147" t="str">
        <f t="shared" si="33"/>
        <v/>
      </c>
      <c r="O71" s="23"/>
      <c r="P71" s="23"/>
      <c r="Q71" s="23"/>
      <c r="R71" s="23"/>
      <c r="S71" s="23"/>
      <c r="T71" s="24"/>
      <c r="U71" s="25"/>
      <c r="V71" s="28"/>
      <c r="W71" s="299"/>
      <c r="X71" s="296"/>
      <c r="Y71" s="149">
        <f t="shared" si="17"/>
        <v>0</v>
      </c>
      <c r="Z71" s="148">
        <f t="shared" si="18"/>
        <v>0</v>
      </c>
      <c r="AA71" s="306"/>
      <c r="AB71" s="377">
        <f t="shared" si="41"/>
        <v>0</v>
      </c>
      <c r="AC71" s="348"/>
      <c r="AD71" s="210" t="str">
        <f t="shared" si="19"/>
        <v/>
      </c>
      <c r="AE71" s="345">
        <f t="shared" si="34"/>
        <v>0</v>
      </c>
      <c r="AF71" s="318"/>
      <c r="AG71" s="317"/>
      <c r="AH71" s="315"/>
      <c r="AI71" s="150">
        <f t="shared" si="20"/>
        <v>0</v>
      </c>
      <c r="AJ71" s="151">
        <f t="shared" si="21"/>
        <v>0</v>
      </c>
      <c r="AK71" s="152">
        <f t="shared" si="35"/>
        <v>0</v>
      </c>
      <c r="AL71" s="153">
        <f t="shared" si="36"/>
        <v>0</v>
      </c>
      <c r="AM71" s="153">
        <f t="shared" si="37"/>
        <v>0</v>
      </c>
      <c r="AN71" s="153">
        <f t="shared" si="38"/>
        <v>0</v>
      </c>
      <c r="AO71" s="153">
        <f t="shared" si="39"/>
        <v>0</v>
      </c>
      <c r="AP71" s="587" t="str">
        <f t="shared" si="42"/>
        <v xml:space="preserve"> </v>
      </c>
      <c r="AQ71" s="590" t="str">
        <f t="shared" si="40"/>
        <v xml:space="preserve"> </v>
      </c>
      <c r="AR71" s="590" t="str">
        <f t="shared" si="43"/>
        <v xml:space="preserve"> </v>
      </c>
      <c r="AS71" s="590" t="str">
        <f t="shared" si="44"/>
        <v xml:space="preserve"> </v>
      </c>
      <c r="AT71" s="590" t="str">
        <f t="shared" si="45"/>
        <v xml:space="preserve"> </v>
      </c>
      <c r="AU71" s="590" t="str">
        <f t="shared" si="46"/>
        <v xml:space="preserve"> </v>
      </c>
      <c r="AV71" s="591" t="str">
        <f t="shared" si="47"/>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9"/>
      <c r="BJ71" s="52" t="s">
        <v>1459</v>
      </c>
      <c r="BK71" s="52" t="s">
        <v>1460</v>
      </c>
      <c r="BM71" s="52" t="s">
        <v>1461</v>
      </c>
      <c r="BP71" s="52" t="s">
        <v>1462</v>
      </c>
      <c r="BQ71" s="52" t="s">
        <v>1463</v>
      </c>
      <c r="BT71" s="333" t="s">
        <v>1464</v>
      </c>
      <c r="BV71" s="52" t="s">
        <v>1465</v>
      </c>
      <c r="BW71" s="52" t="s">
        <v>1466</v>
      </c>
      <c r="BX71" s="52" t="s">
        <v>1467</v>
      </c>
      <c r="BY71" s="52" t="s">
        <v>1468</v>
      </c>
      <c r="CA71" s="52" t="s">
        <v>1469</v>
      </c>
      <c r="CB71" s="52" t="s">
        <v>1470</v>
      </c>
      <c r="CC71" s="52" t="s">
        <v>1471</v>
      </c>
      <c r="CD71" s="52" t="s">
        <v>1472</v>
      </c>
    </row>
    <row r="72" spans="1:82" ht="18.75" x14ac:dyDescent="0.3">
      <c r="A72" s="205"/>
      <c r="B72" s="206"/>
      <c r="C72" s="197">
        <v>61</v>
      </c>
      <c r="D72" s="190"/>
      <c r="E72" s="13"/>
      <c r="F72" s="14"/>
      <c r="G72" s="123"/>
      <c r="H72" s="124"/>
      <c r="I72" s="130"/>
      <c r="J72" s="21"/>
      <c r="K72" s="134"/>
      <c r="L72" s="24"/>
      <c r="M72" s="372"/>
      <c r="N72" s="147" t="str">
        <f t="shared" si="33"/>
        <v/>
      </c>
      <c r="O72" s="23"/>
      <c r="P72" s="23"/>
      <c r="Q72" s="23"/>
      <c r="R72" s="23"/>
      <c r="S72" s="23"/>
      <c r="T72" s="24"/>
      <c r="U72" s="25"/>
      <c r="V72" s="28"/>
      <c r="W72" s="299"/>
      <c r="X72" s="296"/>
      <c r="Y72" s="149">
        <f t="shared" si="17"/>
        <v>0</v>
      </c>
      <c r="Z72" s="148">
        <f t="shared" si="18"/>
        <v>0</v>
      </c>
      <c r="AA72" s="306"/>
      <c r="AB72" s="377">
        <f t="shared" si="41"/>
        <v>0</v>
      </c>
      <c r="AC72" s="348"/>
      <c r="AD72" s="210" t="str">
        <f t="shared" si="19"/>
        <v/>
      </c>
      <c r="AE72" s="345">
        <f t="shared" si="34"/>
        <v>0</v>
      </c>
      <c r="AF72" s="318"/>
      <c r="AG72" s="317"/>
      <c r="AH72" s="315"/>
      <c r="AI72" s="150">
        <f t="shared" si="20"/>
        <v>0</v>
      </c>
      <c r="AJ72" s="151">
        <f t="shared" si="21"/>
        <v>0</v>
      </c>
      <c r="AK72" s="152">
        <f t="shared" si="35"/>
        <v>0</v>
      </c>
      <c r="AL72" s="153">
        <f t="shared" si="36"/>
        <v>0</v>
      </c>
      <c r="AM72" s="153">
        <f t="shared" si="37"/>
        <v>0</v>
      </c>
      <c r="AN72" s="153">
        <f t="shared" si="38"/>
        <v>0</v>
      </c>
      <c r="AO72" s="153">
        <f t="shared" si="39"/>
        <v>0</v>
      </c>
      <c r="AP72" s="587" t="str">
        <f t="shared" si="42"/>
        <v xml:space="preserve"> </v>
      </c>
      <c r="AQ72" s="590" t="str">
        <f t="shared" si="40"/>
        <v xml:space="preserve"> </v>
      </c>
      <c r="AR72" s="590" t="str">
        <f t="shared" si="43"/>
        <v xml:space="preserve"> </v>
      </c>
      <c r="AS72" s="590" t="str">
        <f t="shared" si="44"/>
        <v xml:space="preserve"> </v>
      </c>
      <c r="AT72" s="590" t="str">
        <f t="shared" si="45"/>
        <v xml:space="preserve"> </v>
      </c>
      <c r="AU72" s="590" t="str">
        <f t="shared" si="46"/>
        <v xml:space="preserve"> </v>
      </c>
      <c r="AV72" s="591" t="str">
        <f t="shared" si="47"/>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9"/>
      <c r="BJ72" s="52" t="s">
        <v>1473</v>
      </c>
      <c r="BK72" s="52" t="s">
        <v>1474</v>
      </c>
      <c r="BM72" s="52" t="s">
        <v>1475</v>
      </c>
      <c r="BP72" s="52" t="s">
        <v>1476</v>
      </c>
      <c r="BQ72" s="52" t="s">
        <v>1477</v>
      </c>
      <c r="BT72" s="333" t="s">
        <v>1478</v>
      </c>
      <c r="BV72" s="52" t="s">
        <v>1479</v>
      </c>
      <c r="BW72" s="52" t="s">
        <v>1480</v>
      </c>
      <c r="BX72" s="52" t="s">
        <v>1481</v>
      </c>
      <c r="BY72" s="52" t="s">
        <v>1482</v>
      </c>
      <c r="CA72" s="52" t="s">
        <v>1483</v>
      </c>
      <c r="CB72" s="52" t="s">
        <v>1484</v>
      </c>
      <c r="CC72" s="52" t="s">
        <v>1485</v>
      </c>
      <c r="CD72" s="52" t="s">
        <v>1486</v>
      </c>
    </row>
    <row r="73" spans="1:82" ht="18.75" x14ac:dyDescent="0.3">
      <c r="A73" s="205"/>
      <c r="B73" s="206"/>
      <c r="C73" s="198">
        <v>62</v>
      </c>
      <c r="D73" s="192"/>
      <c r="E73" s="15"/>
      <c r="F73" s="14"/>
      <c r="G73" s="123"/>
      <c r="H73" s="124"/>
      <c r="I73" s="130"/>
      <c r="J73" s="21"/>
      <c r="K73" s="134"/>
      <c r="L73" s="24"/>
      <c r="M73" s="372"/>
      <c r="N73" s="147" t="str">
        <f t="shared" si="33"/>
        <v/>
      </c>
      <c r="O73" s="23"/>
      <c r="P73" s="23"/>
      <c r="Q73" s="23"/>
      <c r="R73" s="23"/>
      <c r="S73" s="23"/>
      <c r="T73" s="24"/>
      <c r="U73" s="25"/>
      <c r="V73" s="28"/>
      <c r="W73" s="299"/>
      <c r="X73" s="296"/>
      <c r="Y73" s="149">
        <f t="shared" si="17"/>
        <v>0</v>
      </c>
      <c r="Z73" s="148">
        <f t="shared" si="18"/>
        <v>0</v>
      </c>
      <c r="AA73" s="306"/>
      <c r="AB73" s="377">
        <f t="shared" si="41"/>
        <v>0</v>
      </c>
      <c r="AC73" s="348"/>
      <c r="AD73" s="210" t="str">
        <f t="shared" si="19"/>
        <v/>
      </c>
      <c r="AE73" s="345">
        <f t="shared" si="34"/>
        <v>0</v>
      </c>
      <c r="AF73" s="318"/>
      <c r="AG73" s="317"/>
      <c r="AH73" s="315"/>
      <c r="AI73" s="150">
        <f t="shared" si="20"/>
        <v>0</v>
      </c>
      <c r="AJ73" s="151">
        <f t="shared" si="21"/>
        <v>0</v>
      </c>
      <c r="AK73" s="152">
        <f t="shared" si="35"/>
        <v>0</v>
      </c>
      <c r="AL73" s="153">
        <f t="shared" si="36"/>
        <v>0</v>
      </c>
      <c r="AM73" s="153">
        <f t="shared" si="37"/>
        <v>0</v>
      </c>
      <c r="AN73" s="153">
        <f t="shared" si="38"/>
        <v>0</v>
      </c>
      <c r="AO73" s="153">
        <f t="shared" si="39"/>
        <v>0</v>
      </c>
      <c r="AP73" s="587" t="str">
        <f t="shared" si="42"/>
        <v xml:space="preserve"> </v>
      </c>
      <c r="AQ73" s="590" t="str">
        <f t="shared" si="40"/>
        <v xml:space="preserve"> </v>
      </c>
      <c r="AR73" s="590" t="str">
        <f t="shared" si="43"/>
        <v xml:space="preserve"> </v>
      </c>
      <c r="AS73" s="590" t="str">
        <f t="shared" si="44"/>
        <v xml:space="preserve"> </v>
      </c>
      <c r="AT73" s="590" t="str">
        <f t="shared" si="45"/>
        <v xml:space="preserve"> </v>
      </c>
      <c r="AU73" s="590" t="str">
        <f t="shared" si="46"/>
        <v xml:space="preserve"> </v>
      </c>
      <c r="AV73" s="591" t="str">
        <f t="shared" si="47"/>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9"/>
      <c r="BJ73" s="52" t="s">
        <v>1487</v>
      </c>
      <c r="BK73" s="52" t="s">
        <v>1488</v>
      </c>
      <c r="BM73" s="52" t="s">
        <v>1489</v>
      </c>
      <c r="BP73" s="52" t="s">
        <v>1490</v>
      </c>
      <c r="BQ73" s="52" t="s">
        <v>1491</v>
      </c>
      <c r="BT73" s="333" t="s">
        <v>1492</v>
      </c>
      <c r="BV73" s="52" t="s">
        <v>1493</v>
      </c>
      <c r="BW73" s="52" t="s">
        <v>1494</v>
      </c>
      <c r="BX73" s="52" t="s">
        <v>1453</v>
      </c>
      <c r="BY73" s="52" t="s">
        <v>1495</v>
      </c>
      <c r="CA73" s="52" t="s">
        <v>1496</v>
      </c>
      <c r="CB73" s="52" t="s">
        <v>1497</v>
      </c>
      <c r="CC73" s="52" t="s">
        <v>1498</v>
      </c>
      <c r="CD73" s="52" t="s">
        <v>1499</v>
      </c>
    </row>
    <row r="74" spans="1:82" ht="18.75" x14ac:dyDescent="0.3">
      <c r="A74" s="205"/>
      <c r="B74" s="206"/>
      <c r="C74" s="198">
        <v>63</v>
      </c>
      <c r="D74" s="190"/>
      <c r="E74" s="13"/>
      <c r="F74" s="14"/>
      <c r="G74" s="123"/>
      <c r="H74" s="124"/>
      <c r="I74" s="130"/>
      <c r="J74" s="21"/>
      <c r="K74" s="134"/>
      <c r="L74" s="24"/>
      <c r="M74" s="372"/>
      <c r="N74" s="147" t="str">
        <f t="shared" si="33"/>
        <v/>
      </c>
      <c r="O74" s="23"/>
      <c r="P74" s="23"/>
      <c r="Q74" s="23"/>
      <c r="R74" s="23"/>
      <c r="S74" s="23"/>
      <c r="T74" s="24"/>
      <c r="U74" s="25"/>
      <c r="V74" s="28"/>
      <c r="W74" s="299"/>
      <c r="X74" s="296"/>
      <c r="Y74" s="149">
        <f t="shared" si="17"/>
        <v>0</v>
      </c>
      <c r="Z74" s="148">
        <f t="shared" si="18"/>
        <v>0</v>
      </c>
      <c r="AA74" s="306"/>
      <c r="AB74" s="377">
        <f t="shared" si="41"/>
        <v>0</v>
      </c>
      <c r="AC74" s="348"/>
      <c r="AD74" s="210" t="str">
        <f t="shared" si="19"/>
        <v/>
      </c>
      <c r="AE74" s="345">
        <f t="shared" si="34"/>
        <v>0</v>
      </c>
      <c r="AF74" s="318"/>
      <c r="AG74" s="317"/>
      <c r="AH74" s="315"/>
      <c r="AI74" s="150">
        <f t="shared" si="20"/>
        <v>0</v>
      </c>
      <c r="AJ74" s="151">
        <f t="shared" si="21"/>
        <v>0</v>
      </c>
      <c r="AK74" s="152">
        <f t="shared" si="35"/>
        <v>0</v>
      </c>
      <c r="AL74" s="153">
        <f t="shared" si="36"/>
        <v>0</v>
      </c>
      <c r="AM74" s="153">
        <f t="shared" si="37"/>
        <v>0</v>
      </c>
      <c r="AN74" s="153">
        <f t="shared" si="38"/>
        <v>0</v>
      </c>
      <c r="AO74" s="153">
        <f t="shared" si="39"/>
        <v>0</v>
      </c>
      <c r="AP74" s="587" t="str">
        <f t="shared" si="42"/>
        <v xml:space="preserve"> </v>
      </c>
      <c r="AQ74" s="590" t="str">
        <f t="shared" si="40"/>
        <v xml:space="preserve"> </v>
      </c>
      <c r="AR74" s="590" t="str">
        <f t="shared" si="43"/>
        <v xml:space="preserve"> </v>
      </c>
      <c r="AS74" s="590" t="str">
        <f t="shared" si="44"/>
        <v xml:space="preserve"> </v>
      </c>
      <c r="AT74" s="590" t="str">
        <f t="shared" si="45"/>
        <v xml:space="preserve"> </v>
      </c>
      <c r="AU74" s="590" t="str">
        <f t="shared" si="46"/>
        <v xml:space="preserve"> </v>
      </c>
      <c r="AV74" s="591" t="str">
        <f t="shared" si="47"/>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9"/>
      <c r="BJ74" s="52" t="s">
        <v>1500</v>
      </c>
      <c r="BK74" s="52" t="s">
        <v>1501</v>
      </c>
      <c r="BM74" s="52" t="s">
        <v>1502</v>
      </c>
      <c r="BP74" s="52" t="s">
        <v>1503</v>
      </c>
      <c r="BQ74" s="52" t="s">
        <v>1504</v>
      </c>
      <c r="BT74" s="333" t="s">
        <v>1505</v>
      </c>
      <c r="BV74" s="52" t="s">
        <v>1506</v>
      </c>
      <c r="BW74" s="52" t="s">
        <v>1507</v>
      </c>
      <c r="BX74" s="52" t="s">
        <v>1467</v>
      </c>
      <c r="BY74" s="52" t="s">
        <v>1508</v>
      </c>
      <c r="CA74" s="52" t="s">
        <v>1509</v>
      </c>
      <c r="CC74" s="52" t="s">
        <v>1510</v>
      </c>
      <c r="CD74" s="52" t="s">
        <v>1511</v>
      </c>
    </row>
    <row r="75" spans="1:82" ht="18.75" x14ac:dyDescent="0.3">
      <c r="A75" s="205"/>
      <c r="B75" s="206"/>
      <c r="C75" s="197">
        <v>64</v>
      </c>
      <c r="D75" s="190"/>
      <c r="E75" s="13"/>
      <c r="F75" s="14"/>
      <c r="G75" s="123"/>
      <c r="H75" s="124"/>
      <c r="I75" s="130"/>
      <c r="J75" s="21"/>
      <c r="K75" s="134"/>
      <c r="L75" s="24"/>
      <c r="M75" s="372"/>
      <c r="N75" s="147" t="str">
        <f t="shared" si="33"/>
        <v/>
      </c>
      <c r="O75" s="23"/>
      <c r="P75" s="23"/>
      <c r="Q75" s="23"/>
      <c r="R75" s="23"/>
      <c r="S75" s="23"/>
      <c r="T75" s="24"/>
      <c r="U75" s="25"/>
      <c r="V75" s="28"/>
      <c r="W75" s="299"/>
      <c r="X75" s="296"/>
      <c r="Y75" s="149">
        <f t="shared" si="17"/>
        <v>0</v>
      </c>
      <c r="Z75" s="148">
        <f t="shared" si="18"/>
        <v>0</v>
      </c>
      <c r="AA75" s="306"/>
      <c r="AB75" s="377">
        <f t="shared" si="41"/>
        <v>0</v>
      </c>
      <c r="AC75" s="348"/>
      <c r="AD75" s="210" t="str">
        <f t="shared" si="19"/>
        <v/>
      </c>
      <c r="AE75" s="345">
        <f t="shared" si="34"/>
        <v>0</v>
      </c>
      <c r="AF75" s="318"/>
      <c r="AG75" s="317"/>
      <c r="AH75" s="315"/>
      <c r="AI75" s="150">
        <f t="shared" si="20"/>
        <v>0</v>
      </c>
      <c r="AJ75" s="151">
        <f t="shared" si="21"/>
        <v>0</v>
      </c>
      <c r="AK75" s="152">
        <f t="shared" si="35"/>
        <v>0</v>
      </c>
      <c r="AL75" s="153">
        <f t="shared" si="36"/>
        <v>0</v>
      </c>
      <c r="AM75" s="153">
        <f t="shared" si="37"/>
        <v>0</v>
      </c>
      <c r="AN75" s="153">
        <f t="shared" si="38"/>
        <v>0</v>
      </c>
      <c r="AO75" s="153">
        <f t="shared" si="39"/>
        <v>0</v>
      </c>
      <c r="AP75" s="587" t="str">
        <f t="shared" si="42"/>
        <v xml:space="preserve"> </v>
      </c>
      <c r="AQ75" s="590" t="str">
        <f t="shared" si="40"/>
        <v xml:space="preserve"> </v>
      </c>
      <c r="AR75" s="590" t="str">
        <f t="shared" si="43"/>
        <v xml:space="preserve"> </v>
      </c>
      <c r="AS75" s="590" t="str">
        <f t="shared" si="44"/>
        <v xml:space="preserve"> </v>
      </c>
      <c r="AT75" s="590" t="str">
        <f t="shared" si="45"/>
        <v xml:space="preserve"> </v>
      </c>
      <c r="AU75" s="590" t="str">
        <f t="shared" si="46"/>
        <v xml:space="preserve"> </v>
      </c>
      <c r="AV75" s="591" t="str">
        <f t="shared" si="47"/>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9"/>
      <c r="BJ75" s="52" t="s">
        <v>1512</v>
      </c>
      <c r="BK75" s="52" t="s">
        <v>1513</v>
      </c>
      <c r="BM75" s="52" t="s">
        <v>1514</v>
      </c>
      <c r="BP75" s="52" t="s">
        <v>1515</v>
      </c>
      <c r="BQ75" s="52" t="s">
        <v>1516</v>
      </c>
      <c r="BT75" s="333" t="s">
        <v>1517</v>
      </c>
      <c r="BV75" s="52" t="s">
        <v>1518</v>
      </c>
      <c r="BW75" s="52" t="s">
        <v>1519</v>
      </c>
      <c r="BX75" s="52" t="s">
        <v>1520</v>
      </c>
      <c r="BY75" s="52" t="s">
        <v>1521</v>
      </c>
      <c r="CA75" s="52" t="s">
        <v>1522</v>
      </c>
      <c r="CC75" s="52" t="s">
        <v>1523</v>
      </c>
      <c r="CD75" s="52" t="s">
        <v>1524</v>
      </c>
    </row>
    <row r="76" spans="1:82" ht="18.75" x14ac:dyDescent="0.3">
      <c r="A76" s="205"/>
      <c r="B76" s="206"/>
      <c r="C76" s="198">
        <v>65</v>
      </c>
      <c r="D76" s="190"/>
      <c r="E76" s="13"/>
      <c r="F76" s="14"/>
      <c r="G76" s="123"/>
      <c r="H76" s="124"/>
      <c r="I76" s="130"/>
      <c r="J76" s="21"/>
      <c r="K76" s="134"/>
      <c r="L76" s="24"/>
      <c r="M76" s="372"/>
      <c r="N76" s="147" t="str">
        <f t="shared" si="33"/>
        <v/>
      </c>
      <c r="O76" s="23"/>
      <c r="P76" s="23"/>
      <c r="Q76" s="23"/>
      <c r="R76" s="23"/>
      <c r="S76" s="23"/>
      <c r="T76" s="24"/>
      <c r="U76" s="25"/>
      <c r="V76" s="28"/>
      <c r="W76" s="299"/>
      <c r="X76" s="296"/>
      <c r="Y76" s="149">
        <f t="shared" ref="Y76:Y139" si="49">V76+W76+X76</f>
        <v>0</v>
      </c>
      <c r="Z76" s="148">
        <f t="shared" si="18"/>
        <v>0</v>
      </c>
      <c r="AA76" s="306"/>
      <c r="AB76" s="377">
        <f t="shared" si="41"/>
        <v>0</v>
      </c>
      <c r="AC76" s="348"/>
      <c r="AD76" s="210" t="str">
        <f t="shared" ref="AD76:AD139" si="50">IF(F76="x",(0-((V76*10)+(W76*20))),"")</f>
        <v/>
      </c>
      <c r="AE76" s="345">
        <f t="shared" si="34"/>
        <v>0</v>
      </c>
      <c r="AF76" s="318"/>
      <c r="AG76" s="317"/>
      <c r="AH76" s="315"/>
      <c r="AI76" s="150">
        <f t="shared" si="20"/>
        <v>0</v>
      </c>
      <c r="AJ76" s="151">
        <f t="shared" ref="AJ76:AJ139" si="51">(X76*20)+Z76+AA76+AF76</f>
        <v>0</v>
      </c>
      <c r="AK76" s="152">
        <f t="shared" si="35"/>
        <v>0</v>
      </c>
      <c r="AL76" s="153">
        <f t="shared" si="36"/>
        <v>0</v>
      </c>
      <c r="AM76" s="153">
        <f t="shared" si="37"/>
        <v>0</v>
      </c>
      <c r="AN76" s="153">
        <f t="shared" si="38"/>
        <v>0</v>
      </c>
      <c r="AO76" s="153">
        <f t="shared" si="39"/>
        <v>0</v>
      </c>
      <c r="AP76" s="587" t="str">
        <f t="shared" si="42"/>
        <v xml:space="preserve"> </v>
      </c>
      <c r="AQ76" s="590" t="str">
        <f t="shared" si="40"/>
        <v xml:space="preserve"> </v>
      </c>
      <c r="AR76" s="590" t="str">
        <f t="shared" si="43"/>
        <v xml:space="preserve"> </v>
      </c>
      <c r="AS76" s="590" t="str">
        <f t="shared" si="44"/>
        <v xml:space="preserve"> </v>
      </c>
      <c r="AT76" s="590" t="str">
        <f t="shared" si="45"/>
        <v xml:space="preserve"> </v>
      </c>
      <c r="AU76" s="590" t="str">
        <f t="shared" si="46"/>
        <v xml:space="preserve"> </v>
      </c>
      <c r="AV76" s="591" t="str">
        <f t="shared" si="4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1525</v>
      </c>
      <c r="BK76" s="52" t="s">
        <v>1526</v>
      </c>
      <c r="BM76" s="52" t="s">
        <v>1527</v>
      </c>
      <c r="BP76" s="52" t="s">
        <v>1528</v>
      </c>
      <c r="BQ76" s="52" t="s">
        <v>1529</v>
      </c>
      <c r="BT76" s="333" t="s">
        <v>1530</v>
      </c>
      <c r="BV76" s="52" t="s">
        <v>1531</v>
      </c>
      <c r="BW76" s="52" t="s">
        <v>1532</v>
      </c>
      <c r="BX76" s="52" t="s">
        <v>1453</v>
      </c>
      <c r="BY76" s="52" t="s">
        <v>1533</v>
      </c>
      <c r="CA76" s="52" t="s">
        <v>1534</v>
      </c>
      <c r="CC76" s="52" t="s">
        <v>1535</v>
      </c>
      <c r="CD76" s="52" t="s">
        <v>1536</v>
      </c>
    </row>
    <row r="77" spans="1:82" ht="18.75" x14ac:dyDescent="0.3">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1"/>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42"/>
        <v xml:space="preserve"> </v>
      </c>
      <c r="AQ77" s="590" t="str">
        <f t="shared" ref="AQ77:AQ140" si="72">IF(AND(AH77&gt;4.99,AH77&lt;50),AH77," ")</f>
        <v xml:space="preserve"> </v>
      </c>
      <c r="AR77" s="590" t="str">
        <f t="shared" si="43"/>
        <v xml:space="preserve"> </v>
      </c>
      <c r="AS77" s="590" t="str">
        <f t="shared" si="44"/>
        <v xml:space="preserve"> </v>
      </c>
      <c r="AT77" s="590" t="str">
        <f t="shared" si="45"/>
        <v xml:space="preserve"> </v>
      </c>
      <c r="AU77" s="590" t="str">
        <f t="shared" si="46"/>
        <v xml:space="preserve"> </v>
      </c>
      <c r="AV77" s="591" t="str">
        <f t="shared" si="47"/>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9"/>
      <c r="BJ77" s="52" t="s">
        <v>1537</v>
      </c>
      <c r="BK77" s="52" t="s">
        <v>1538</v>
      </c>
      <c r="BM77" s="52" t="s">
        <v>1539</v>
      </c>
      <c r="BP77" s="52" t="s">
        <v>1540</v>
      </c>
      <c r="BQ77" s="52" t="s">
        <v>1541</v>
      </c>
      <c r="BT77" s="333" t="s">
        <v>1542</v>
      </c>
      <c r="BV77" s="52" t="s">
        <v>1543</v>
      </c>
      <c r="BW77" s="52" t="s">
        <v>1544</v>
      </c>
      <c r="BX77" s="52" t="s">
        <v>1467</v>
      </c>
      <c r="BY77" s="52" t="s">
        <v>1545</v>
      </c>
      <c r="CA77" s="52" t="s">
        <v>1546</v>
      </c>
      <c r="CC77" s="52" t="s">
        <v>1547</v>
      </c>
      <c r="CD77" s="52" t="s">
        <v>1548</v>
      </c>
    </row>
    <row r="78" spans="1:82" ht="18.75" x14ac:dyDescent="0.3">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9"/>
      <c r="BJ78" s="52" t="s">
        <v>1549</v>
      </c>
      <c r="BK78" s="52" t="s">
        <v>1550</v>
      </c>
      <c r="BM78" s="52" t="s">
        <v>1551</v>
      </c>
      <c r="BP78" s="52" t="s">
        <v>1552</v>
      </c>
      <c r="BQ78" s="52" t="s">
        <v>1553</v>
      </c>
      <c r="BT78" s="333" t="s">
        <v>1554</v>
      </c>
      <c r="BV78" s="52" t="s">
        <v>1555</v>
      </c>
      <c r="BW78" s="52" t="s">
        <v>1556</v>
      </c>
      <c r="BX78" s="52" t="s">
        <v>1557</v>
      </c>
      <c r="BY78" s="52" t="s">
        <v>1558</v>
      </c>
      <c r="CA78" s="52" t="s">
        <v>1559</v>
      </c>
      <c r="CC78" s="52" t="s">
        <v>1560</v>
      </c>
      <c r="CD78" s="52" t="s">
        <v>1561</v>
      </c>
    </row>
    <row r="79" spans="1:82" ht="18.75" x14ac:dyDescent="0.3">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9"/>
      <c r="BJ79" s="52" t="s">
        <v>1562</v>
      </c>
      <c r="BK79" s="52" t="s">
        <v>1563</v>
      </c>
      <c r="BM79" s="52" t="s">
        <v>1564</v>
      </c>
      <c r="BP79" s="52" t="s">
        <v>1565</v>
      </c>
      <c r="BQ79" s="52" t="s">
        <v>1566</v>
      </c>
      <c r="BT79" s="333" t="s">
        <v>1567</v>
      </c>
      <c r="BV79" s="52" t="s">
        <v>1568</v>
      </c>
      <c r="BW79" s="52" t="s">
        <v>1569</v>
      </c>
      <c r="BX79" s="52" t="s">
        <v>831</v>
      </c>
      <c r="BY79" s="52" t="s">
        <v>1570</v>
      </c>
      <c r="CA79" s="52" t="s">
        <v>1571</v>
      </c>
      <c r="CC79" s="52" t="s">
        <v>1572</v>
      </c>
      <c r="CD79" s="52" t="s">
        <v>1573</v>
      </c>
    </row>
    <row r="80" spans="1:82" ht="18.75" x14ac:dyDescent="0.3">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9"/>
      <c r="BJ80" s="52" t="s">
        <v>1574</v>
      </c>
      <c r="BK80" s="52" t="s">
        <v>1575</v>
      </c>
      <c r="BM80" s="52" t="s">
        <v>1576</v>
      </c>
      <c r="BP80" s="52" t="s">
        <v>1577</v>
      </c>
      <c r="BQ80" s="52" t="s">
        <v>1578</v>
      </c>
      <c r="BT80" s="333" t="s">
        <v>1579</v>
      </c>
      <c r="BV80" s="52" t="s">
        <v>1580</v>
      </c>
      <c r="BW80" s="52" t="s">
        <v>1544</v>
      </c>
      <c r="BX80" s="52" t="s">
        <v>1439</v>
      </c>
      <c r="BY80" s="52" t="s">
        <v>1581</v>
      </c>
      <c r="CA80" s="52" t="s">
        <v>1582</v>
      </c>
      <c r="CC80" s="52" t="s">
        <v>1583</v>
      </c>
      <c r="CD80" s="52" t="s">
        <v>1584</v>
      </c>
    </row>
    <row r="81" spans="1:82" ht="18.75" x14ac:dyDescent="0.3">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9"/>
      <c r="BJ81" s="52" t="s">
        <v>1585</v>
      </c>
      <c r="BK81" s="52" t="s">
        <v>1586</v>
      </c>
      <c r="BM81" s="52" t="s">
        <v>1587</v>
      </c>
      <c r="BP81" s="52" t="s">
        <v>1588</v>
      </c>
      <c r="BQ81" s="52" t="s">
        <v>1589</v>
      </c>
      <c r="BT81" s="333" t="s">
        <v>1590</v>
      </c>
      <c r="BV81" s="52" t="s">
        <v>1591</v>
      </c>
      <c r="BW81" s="52" t="s">
        <v>1592</v>
      </c>
      <c r="BX81" s="52" t="s">
        <v>1453</v>
      </c>
      <c r="BY81" s="52" t="s">
        <v>1385</v>
      </c>
      <c r="CA81" s="52" t="s">
        <v>1593</v>
      </c>
      <c r="CC81" s="52" t="s">
        <v>1594</v>
      </c>
      <c r="CD81" s="52" t="s">
        <v>1595</v>
      </c>
    </row>
    <row r="82" spans="1:82" ht="18.75" x14ac:dyDescent="0.3">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1596</v>
      </c>
      <c r="BK82" s="52" t="s">
        <v>1597</v>
      </c>
      <c r="BM82" s="52" t="s">
        <v>1598</v>
      </c>
      <c r="BP82" s="52" t="s">
        <v>1599</v>
      </c>
      <c r="BQ82" s="52" t="s">
        <v>1600</v>
      </c>
      <c r="BT82" s="333" t="s">
        <v>1601</v>
      </c>
      <c r="BV82" s="52" t="s">
        <v>1602</v>
      </c>
      <c r="BW82" s="52" t="s">
        <v>1603</v>
      </c>
      <c r="BX82" s="52" t="s">
        <v>1467</v>
      </c>
      <c r="BY82" s="52" t="s">
        <v>1604</v>
      </c>
      <c r="CA82" s="52" t="s">
        <v>1605</v>
      </c>
      <c r="CC82" s="52" t="s">
        <v>1606</v>
      </c>
      <c r="CD82" s="52" t="s">
        <v>1607</v>
      </c>
    </row>
    <row r="83" spans="1:82" ht="18.75" x14ac:dyDescent="0.3">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1608</v>
      </c>
      <c r="BK83" s="52" t="s">
        <v>1609</v>
      </c>
      <c r="BM83" s="52" t="s">
        <v>1610</v>
      </c>
      <c r="BP83" s="52" t="s">
        <v>1611</v>
      </c>
      <c r="BQ83" s="52" t="s">
        <v>1612</v>
      </c>
      <c r="BT83" s="333" t="s">
        <v>1613</v>
      </c>
      <c r="BV83" s="52" t="s">
        <v>1614</v>
      </c>
      <c r="BW83" s="52" t="s">
        <v>1615</v>
      </c>
      <c r="BX83" s="52" t="s">
        <v>1481</v>
      </c>
      <c r="BY83" s="52" t="s">
        <v>1616</v>
      </c>
      <c r="CA83" s="52" t="s">
        <v>1617</v>
      </c>
      <c r="CC83" s="52" t="s">
        <v>1618</v>
      </c>
      <c r="CD83" s="52" t="s">
        <v>1619</v>
      </c>
    </row>
    <row r="84" spans="1:82" ht="18.75" x14ac:dyDescent="0.3">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1620</v>
      </c>
      <c r="BK84" s="52" t="s">
        <v>1621</v>
      </c>
      <c r="BM84" s="52" t="s">
        <v>1622</v>
      </c>
      <c r="BP84" s="52" t="s">
        <v>1623</v>
      </c>
      <c r="BQ84" s="52" t="s">
        <v>1624</v>
      </c>
      <c r="BT84" s="333" t="s">
        <v>1625</v>
      </c>
      <c r="BV84" s="52" t="s">
        <v>1626</v>
      </c>
      <c r="BW84" s="52" t="s">
        <v>1627</v>
      </c>
      <c r="BX84" s="52" t="s">
        <v>1453</v>
      </c>
      <c r="BY84" s="52" t="s">
        <v>1628</v>
      </c>
      <c r="CA84" s="52" t="s">
        <v>1629</v>
      </c>
      <c r="CC84" s="52" t="s">
        <v>1630</v>
      </c>
      <c r="CD84" s="52" t="s">
        <v>1631</v>
      </c>
    </row>
    <row r="85" spans="1:82" ht="18.75" x14ac:dyDescent="0.3">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1632</v>
      </c>
      <c r="BK85" s="52" t="s">
        <v>1633</v>
      </c>
      <c r="BM85" s="52" t="s">
        <v>1634</v>
      </c>
      <c r="BP85" s="52" t="s">
        <v>1635</v>
      </c>
      <c r="BQ85" s="52" t="s">
        <v>1636</v>
      </c>
      <c r="BT85" s="333" t="s">
        <v>1637</v>
      </c>
      <c r="BV85" s="52" t="s">
        <v>1638</v>
      </c>
      <c r="BW85" s="52" t="s">
        <v>1639</v>
      </c>
      <c r="BX85" s="52" t="s">
        <v>1467</v>
      </c>
      <c r="BY85" s="52" t="s">
        <v>1640</v>
      </c>
      <c r="CA85" s="52" t="s">
        <v>1641</v>
      </c>
      <c r="CC85" s="52" t="s">
        <v>1642</v>
      </c>
      <c r="CD85" s="52" t="s">
        <v>1643</v>
      </c>
    </row>
    <row r="86" spans="1:82" ht="18.75" x14ac:dyDescent="0.3">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1644</v>
      </c>
      <c r="BK86" s="52" t="s">
        <v>1645</v>
      </c>
      <c r="BM86" s="52" t="s">
        <v>1646</v>
      </c>
      <c r="BP86" s="52" t="s">
        <v>1647</v>
      </c>
      <c r="BQ86" s="52" t="s">
        <v>1648</v>
      </c>
      <c r="BT86" s="333" t="s">
        <v>1649</v>
      </c>
      <c r="BV86" s="52" t="s">
        <v>1650</v>
      </c>
      <c r="BW86" s="52" t="s">
        <v>1651</v>
      </c>
      <c r="BX86" s="52" t="s">
        <v>1652</v>
      </c>
      <c r="BY86" s="52" t="s">
        <v>1653</v>
      </c>
      <c r="CA86" s="52" t="s">
        <v>1605</v>
      </c>
      <c r="CC86" s="52" t="s">
        <v>1654</v>
      </c>
      <c r="CD86" s="52" t="s">
        <v>1655</v>
      </c>
    </row>
    <row r="87" spans="1:82" ht="18.75" x14ac:dyDescent="0.3">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1656</v>
      </c>
      <c r="BK87" s="52" t="s">
        <v>1657</v>
      </c>
      <c r="BM87" s="52" t="s">
        <v>1658</v>
      </c>
      <c r="BP87" s="52" t="s">
        <v>1659</v>
      </c>
      <c r="BQ87" s="52" t="s">
        <v>1660</v>
      </c>
      <c r="BT87" s="335" t="s">
        <v>1661</v>
      </c>
      <c r="BV87" s="52" t="s">
        <v>1662</v>
      </c>
      <c r="BW87" s="52" t="s">
        <v>1639</v>
      </c>
      <c r="BX87" s="52" t="s">
        <v>831</v>
      </c>
      <c r="BY87" s="52" t="s">
        <v>1508</v>
      </c>
      <c r="CA87" s="52" t="s">
        <v>1663</v>
      </c>
      <c r="CC87" s="52" t="s">
        <v>1664</v>
      </c>
      <c r="CD87" s="52" t="s">
        <v>1665</v>
      </c>
    </row>
    <row r="88" spans="1:82" ht="18.75" x14ac:dyDescent="0.3">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1666</v>
      </c>
      <c r="BK88" s="52" t="s">
        <v>1667</v>
      </c>
      <c r="BM88" s="52" t="s">
        <v>1668</v>
      </c>
      <c r="BP88" s="52" t="s">
        <v>1669</v>
      </c>
      <c r="BQ88" s="52" t="s">
        <v>1670</v>
      </c>
      <c r="BT88" s="335" t="s">
        <v>1671</v>
      </c>
      <c r="BV88" s="52" t="s">
        <v>1672</v>
      </c>
      <c r="BW88" s="52" t="s">
        <v>1673</v>
      </c>
      <c r="BX88" s="52" t="s">
        <v>1453</v>
      </c>
      <c r="BY88" s="52" t="s">
        <v>1495</v>
      </c>
      <c r="CA88" s="52" t="s">
        <v>1674</v>
      </c>
      <c r="CC88" s="52" t="s">
        <v>1675</v>
      </c>
      <c r="CD88" s="52" t="s">
        <v>1676</v>
      </c>
    </row>
    <row r="89" spans="1:82" ht="18.75" x14ac:dyDescent="0.3">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1677</v>
      </c>
      <c r="BK89" s="52" t="s">
        <v>1678</v>
      </c>
      <c r="BM89" s="52" t="s">
        <v>1679</v>
      </c>
      <c r="BP89" s="52" t="s">
        <v>1680</v>
      </c>
      <c r="BQ89" s="52" t="s">
        <v>1681</v>
      </c>
      <c r="BT89" s="335" t="s">
        <v>1682</v>
      </c>
      <c r="BV89" s="52" t="s">
        <v>1683</v>
      </c>
      <c r="BW89" s="52" t="s">
        <v>1684</v>
      </c>
      <c r="BX89" s="52" t="s">
        <v>1467</v>
      </c>
      <c r="BY89" s="52" t="s">
        <v>1685</v>
      </c>
      <c r="CA89" s="52" t="s">
        <v>1686</v>
      </c>
      <c r="CC89" s="52" t="s">
        <v>1687</v>
      </c>
      <c r="CD89" s="52" t="s">
        <v>1688</v>
      </c>
    </row>
    <row r="90" spans="1:82" ht="18.75" x14ac:dyDescent="0.3">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1689</v>
      </c>
      <c r="BK90" s="52" t="s">
        <v>1690</v>
      </c>
      <c r="BM90" s="52" t="s">
        <v>1691</v>
      </c>
      <c r="BP90" s="52" t="s">
        <v>1692</v>
      </c>
      <c r="BQ90" s="52" t="s">
        <v>1693</v>
      </c>
      <c r="BT90" s="335" t="s">
        <v>1694</v>
      </c>
      <c r="BV90" s="52" t="s">
        <v>1695</v>
      </c>
      <c r="BW90" s="52" t="s">
        <v>1696</v>
      </c>
      <c r="BX90" s="52" t="s">
        <v>1697</v>
      </c>
      <c r="BY90" s="52" t="s">
        <v>1698</v>
      </c>
      <c r="CA90" s="52" t="s">
        <v>1699</v>
      </c>
      <c r="CC90" s="52" t="s">
        <v>1700</v>
      </c>
      <c r="CD90" s="52" t="s">
        <v>1701</v>
      </c>
    </row>
    <row r="91" spans="1:82" ht="18.75" x14ac:dyDescent="0.3">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1702</v>
      </c>
      <c r="BK91" s="52" t="s">
        <v>1703</v>
      </c>
      <c r="BM91" s="52" t="s">
        <v>1704</v>
      </c>
      <c r="BP91" s="52" t="s">
        <v>1705</v>
      </c>
      <c r="BQ91" s="52" t="s">
        <v>1706</v>
      </c>
      <c r="BT91" s="335" t="s">
        <v>1707</v>
      </c>
      <c r="BV91" s="52" t="s">
        <v>1708</v>
      </c>
      <c r="BW91" s="52" t="s">
        <v>1709</v>
      </c>
      <c r="BX91" s="52" t="s">
        <v>831</v>
      </c>
      <c r="BY91" s="52" t="s">
        <v>1685</v>
      </c>
      <c r="CA91" s="52" t="s">
        <v>1710</v>
      </c>
      <c r="CC91" s="52" t="s">
        <v>1711</v>
      </c>
      <c r="CD91" s="52" t="s">
        <v>1712</v>
      </c>
    </row>
    <row r="92" spans="1:82" ht="18.75" x14ac:dyDescent="0.3">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1713</v>
      </c>
      <c r="BK92" s="52" t="s">
        <v>1714</v>
      </c>
      <c r="BM92" s="52" t="s">
        <v>1715</v>
      </c>
      <c r="BP92" s="52" t="s">
        <v>1716</v>
      </c>
      <c r="BQ92" s="52" t="s">
        <v>1717</v>
      </c>
      <c r="BT92" s="335" t="s">
        <v>1718</v>
      </c>
      <c r="BV92" s="52" t="s">
        <v>1719</v>
      </c>
      <c r="BW92" s="52" t="s">
        <v>1720</v>
      </c>
      <c r="BX92" s="52" t="s">
        <v>1721</v>
      </c>
      <c r="BY92" s="52" t="s">
        <v>1722</v>
      </c>
      <c r="CA92" s="52" t="s">
        <v>1723</v>
      </c>
      <c r="CC92" s="52" t="s">
        <v>1724</v>
      </c>
      <c r="CD92" s="52" t="s">
        <v>1725</v>
      </c>
    </row>
    <row r="93" spans="1:82" ht="18.75" x14ac:dyDescent="0.3">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1726</v>
      </c>
      <c r="BK93" s="52" t="s">
        <v>1727</v>
      </c>
      <c r="BM93" s="52" t="s">
        <v>1728</v>
      </c>
      <c r="BP93" s="52" t="s">
        <v>1729</v>
      </c>
      <c r="BQ93" s="52" t="s">
        <v>1730</v>
      </c>
      <c r="BT93" s="335" t="s">
        <v>1731</v>
      </c>
      <c r="BV93" s="52" t="s">
        <v>1732</v>
      </c>
      <c r="BW93" s="52" t="s">
        <v>1696</v>
      </c>
      <c r="BX93" s="52" t="s">
        <v>1733</v>
      </c>
      <c r="BY93" s="52" t="s">
        <v>1734</v>
      </c>
      <c r="CA93" s="52" t="s">
        <v>1735</v>
      </c>
      <c r="CC93" s="52" t="s">
        <v>1736</v>
      </c>
      <c r="CD93" s="52" t="s">
        <v>1737</v>
      </c>
    </row>
    <row r="94" spans="1:82" ht="18.75" x14ac:dyDescent="0.3">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1738</v>
      </c>
      <c r="BK94" s="52" t="s">
        <v>1739</v>
      </c>
      <c r="BM94" s="52" t="s">
        <v>1740</v>
      </c>
      <c r="BP94" s="52" t="s">
        <v>1741</v>
      </c>
      <c r="BQ94" s="52" t="s">
        <v>1742</v>
      </c>
      <c r="BT94" s="333" t="s">
        <v>1743</v>
      </c>
      <c r="BV94" s="52" t="s">
        <v>1744</v>
      </c>
      <c r="BW94" s="52" t="s">
        <v>1745</v>
      </c>
      <c r="BX94" s="52" t="s">
        <v>1746</v>
      </c>
      <c r="BY94" s="52" t="s">
        <v>1747</v>
      </c>
      <c r="CA94" s="52" t="s">
        <v>1748</v>
      </c>
      <c r="CC94" s="52" t="s">
        <v>1749</v>
      </c>
      <c r="CD94" s="52" t="s">
        <v>1750</v>
      </c>
    </row>
    <row r="95" spans="1:82" ht="18.75" x14ac:dyDescent="0.3">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1751</v>
      </c>
      <c r="BK95" s="52" t="s">
        <v>1752</v>
      </c>
      <c r="BM95" s="52" t="s">
        <v>1753</v>
      </c>
      <c r="BP95" s="52" t="s">
        <v>1754</v>
      </c>
      <c r="BQ95" s="52" t="s">
        <v>1578</v>
      </c>
      <c r="BT95" s="52"/>
      <c r="BV95" s="52" t="s">
        <v>1755</v>
      </c>
      <c r="BW95" s="52" t="s">
        <v>1756</v>
      </c>
      <c r="BX95" s="52" t="s">
        <v>1757</v>
      </c>
      <c r="BY95" s="52" t="s">
        <v>1758</v>
      </c>
      <c r="CA95" s="52" t="s">
        <v>1759</v>
      </c>
      <c r="CC95" s="52" t="s">
        <v>1760</v>
      </c>
      <c r="CD95" s="52" t="s">
        <v>1761</v>
      </c>
    </row>
    <row r="96" spans="1:82" ht="18.75" x14ac:dyDescent="0.3">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1762</v>
      </c>
      <c r="BK96" s="52" t="s">
        <v>1763</v>
      </c>
      <c r="BM96" s="52" t="s">
        <v>1764</v>
      </c>
      <c r="BP96" s="52" t="s">
        <v>1765</v>
      </c>
      <c r="BQ96" s="52" t="s">
        <v>1766</v>
      </c>
      <c r="BT96" s="52"/>
      <c r="BV96" s="52" t="s">
        <v>1767</v>
      </c>
      <c r="BW96" s="52" t="s">
        <v>1768</v>
      </c>
      <c r="BX96" s="52" t="s">
        <v>1769</v>
      </c>
      <c r="BY96" s="52" t="s">
        <v>1770</v>
      </c>
      <c r="CA96" s="52" t="s">
        <v>1771</v>
      </c>
      <c r="CC96" s="52" t="s">
        <v>1772</v>
      </c>
      <c r="CD96" s="52" t="s">
        <v>1773</v>
      </c>
    </row>
    <row r="97" spans="1:82" ht="18.75" x14ac:dyDescent="0.3">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1774</v>
      </c>
      <c r="BK97" s="52" t="s">
        <v>1775</v>
      </c>
      <c r="BM97" s="52" t="s">
        <v>1776</v>
      </c>
      <c r="BP97" s="52" t="s">
        <v>1777</v>
      </c>
      <c r="BQ97" s="52" t="s">
        <v>1778</v>
      </c>
      <c r="BT97" s="52"/>
      <c r="BV97" s="52" t="s">
        <v>1779</v>
      </c>
      <c r="BW97" s="52" t="s">
        <v>1780</v>
      </c>
      <c r="BX97" s="52" t="s">
        <v>1781</v>
      </c>
      <c r="BY97" s="52" t="s">
        <v>1385</v>
      </c>
      <c r="CA97" s="52" t="s">
        <v>1782</v>
      </c>
      <c r="CC97" s="52" t="s">
        <v>1783</v>
      </c>
      <c r="CD97" s="52" t="s">
        <v>1784</v>
      </c>
    </row>
    <row r="98" spans="1:82" ht="18.75" x14ac:dyDescent="0.3">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1785</v>
      </c>
      <c r="BK98" s="52" t="s">
        <v>1786</v>
      </c>
      <c r="BM98" s="52" t="s">
        <v>1787</v>
      </c>
      <c r="BP98" s="52" t="s">
        <v>1788</v>
      </c>
      <c r="BQ98" s="52" t="s">
        <v>1789</v>
      </c>
      <c r="BT98" s="52"/>
      <c r="BV98" s="52" t="s">
        <v>1790</v>
      </c>
      <c r="BW98" s="52" t="s">
        <v>1791</v>
      </c>
      <c r="BX98" s="52" t="s">
        <v>831</v>
      </c>
      <c r="BY98" s="52" t="s">
        <v>1792</v>
      </c>
      <c r="CA98" s="52" t="s">
        <v>1793</v>
      </c>
      <c r="CC98" s="52" t="s">
        <v>1794</v>
      </c>
      <c r="CD98" s="52" t="s">
        <v>1795</v>
      </c>
    </row>
    <row r="99" spans="1:82" ht="18.75" x14ac:dyDescent="0.3">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1796</v>
      </c>
      <c r="BK99" s="52" t="s">
        <v>1797</v>
      </c>
      <c r="BM99" s="52" t="s">
        <v>1798</v>
      </c>
      <c r="BP99" s="52" t="s">
        <v>1799</v>
      </c>
      <c r="BQ99" s="52" t="s">
        <v>1800</v>
      </c>
      <c r="BT99" s="52"/>
      <c r="BV99" s="52" t="s">
        <v>1801</v>
      </c>
      <c r="BW99" s="52" t="s">
        <v>1802</v>
      </c>
      <c r="BX99" s="52" t="s">
        <v>1803</v>
      </c>
      <c r="BY99" s="52" t="s">
        <v>1413</v>
      </c>
      <c r="CA99" s="52" t="s">
        <v>1641</v>
      </c>
      <c r="CC99" s="52" t="s">
        <v>1804</v>
      </c>
      <c r="CD99" s="52" t="s">
        <v>1805</v>
      </c>
    </row>
    <row r="100" spans="1:82" ht="18.75" x14ac:dyDescent="0.3">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1806</v>
      </c>
      <c r="BK100" s="52" t="s">
        <v>1807</v>
      </c>
      <c r="BM100" s="52" t="s">
        <v>1808</v>
      </c>
      <c r="BP100" s="52" t="s">
        <v>1809</v>
      </c>
      <c r="BQ100" s="52" t="s">
        <v>1810</v>
      </c>
      <c r="BT100" s="52"/>
      <c r="BV100" s="52" t="s">
        <v>1811</v>
      </c>
      <c r="BW100" s="52" t="s">
        <v>1812</v>
      </c>
      <c r="BX100" s="52" t="s">
        <v>1813</v>
      </c>
      <c r="BY100" s="52" t="s">
        <v>1440</v>
      </c>
      <c r="CA100" s="52" t="s">
        <v>1605</v>
      </c>
      <c r="CC100" s="52" t="s">
        <v>1814</v>
      </c>
      <c r="CD100" s="52" t="s">
        <v>1815</v>
      </c>
    </row>
    <row r="101" spans="1:82" ht="18.75" x14ac:dyDescent="0.3">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1816</v>
      </c>
      <c r="BK101" s="52" t="s">
        <v>1817</v>
      </c>
      <c r="BM101" s="52" t="s">
        <v>1818</v>
      </c>
      <c r="BP101" s="52" t="s">
        <v>1819</v>
      </c>
      <c r="BQ101" s="52" t="s">
        <v>1820</v>
      </c>
      <c r="BT101" s="52"/>
      <c r="BV101" s="52" t="s">
        <v>1821</v>
      </c>
      <c r="BW101" s="52" t="s">
        <v>1822</v>
      </c>
      <c r="BX101" s="52" t="s">
        <v>1823</v>
      </c>
      <c r="BY101" s="52" t="s">
        <v>1824</v>
      </c>
      <c r="CA101" s="52" t="s">
        <v>1663</v>
      </c>
      <c r="CC101" s="52" t="s">
        <v>1825</v>
      </c>
      <c r="CD101" s="52" t="s">
        <v>1826</v>
      </c>
    </row>
    <row r="102" spans="1:82" ht="18.75" x14ac:dyDescent="0.3">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1827</v>
      </c>
      <c r="BK102" s="52" t="s">
        <v>1828</v>
      </c>
      <c r="BM102" s="52" t="s">
        <v>1829</v>
      </c>
      <c r="BP102" s="52" t="s">
        <v>1830</v>
      </c>
      <c r="BQ102" s="52" t="s">
        <v>1831</v>
      </c>
      <c r="BT102" s="52"/>
      <c r="BV102" s="52" t="s">
        <v>1832</v>
      </c>
      <c r="BW102" s="52" t="s">
        <v>1833</v>
      </c>
      <c r="BX102" s="52" t="s">
        <v>1834</v>
      </c>
      <c r="BY102" s="52" t="s">
        <v>1482</v>
      </c>
      <c r="CA102" s="52" t="s">
        <v>1835</v>
      </c>
      <c r="CC102" s="52" t="s">
        <v>1836</v>
      </c>
      <c r="CD102" s="52" t="s">
        <v>1837</v>
      </c>
    </row>
    <row r="103" spans="1:82" ht="18.75" x14ac:dyDescent="0.3">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1838</v>
      </c>
      <c r="BK103" s="52" t="s">
        <v>1839</v>
      </c>
      <c r="BM103" s="52" t="s">
        <v>1818</v>
      </c>
      <c r="BP103" s="52" t="s">
        <v>1840</v>
      </c>
      <c r="BQ103" s="52" t="s">
        <v>1841</v>
      </c>
      <c r="BT103" s="52"/>
      <c r="BV103" s="52" t="s">
        <v>1842</v>
      </c>
      <c r="BW103" s="52" t="s">
        <v>1843</v>
      </c>
      <c r="BX103" s="52" t="s">
        <v>1844</v>
      </c>
      <c r="BY103" s="52" t="s">
        <v>1495</v>
      </c>
      <c r="CA103" s="52" t="s">
        <v>1845</v>
      </c>
      <c r="CC103" s="52" t="s">
        <v>1846</v>
      </c>
      <c r="CD103" s="52" t="s">
        <v>1847</v>
      </c>
    </row>
    <row r="104" spans="1:82" ht="18.75" x14ac:dyDescent="0.3">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1848</v>
      </c>
      <c r="BK104" s="52" t="s">
        <v>1849</v>
      </c>
      <c r="BM104" s="52" t="s">
        <v>1818</v>
      </c>
      <c r="BP104" s="52" t="s">
        <v>1850</v>
      </c>
      <c r="BQ104" s="52" t="s">
        <v>1851</v>
      </c>
      <c r="BT104" s="52"/>
      <c r="BV104" s="52" t="s">
        <v>1852</v>
      </c>
      <c r="BW104" s="52" t="s">
        <v>1853</v>
      </c>
      <c r="BX104" s="52" t="s">
        <v>1854</v>
      </c>
      <c r="BY104" s="52" t="s">
        <v>1508</v>
      </c>
      <c r="CA104" s="52" t="s">
        <v>1641</v>
      </c>
      <c r="CC104" s="52" t="s">
        <v>1855</v>
      </c>
    </row>
    <row r="105" spans="1:82" ht="18.75" x14ac:dyDescent="0.3">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t="s">
        <v>1856</v>
      </c>
      <c r="BK105" s="52" t="s">
        <v>1857</v>
      </c>
      <c r="BM105" s="52" t="s">
        <v>1829</v>
      </c>
      <c r="BP105" s="52" t="s">
        <v>1858</v>
      </c>
      <c r="BQ105" s="52" t="s">
        <v>1859</v>
      </c>
      <c r="BT105" s="52"/>
      <c r="BV105" s="52" t="s">
        <v>1860</v>
      </c>
      <c r="BW105" s="52" t="s">
        <v>1861</v>
      </c>
      <c r="BX105" s="52" t="s">
        <v>1862</v>
      </c>
      <c r="BY105" s="52" t="s">
        <v>1863</v>
      </c>
      <c r="CA105" s="52" t="s">
        <v>1605</v>
      </c>
      <c r="CC105" s="52" t="s">
        <v>1864</v>
      </c>
    </row>
    <row r="106" spans="1:82" ht="18.75" x14ac:dyDescent="0.3">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1865</v>
      </c>
      <c r="BK106" s="52" t="s">
        <v>1866</v>
      </c>
      <c r="BP106" s="52" t="s">
        <v>1867</v>
      </c>
      <c r="BQ106" s="52" t="s">
        <v>1868</v>
      </c>
      <c r="BT106" s="52"/>
      <c r="BV106" s="52" t="s">
        <v>1869</v>
      </c>
      <c r="BW106" s="52" t="s">
        <v>1870</v>
      </c>
      <c r="BX106" s="52" t="s">
        <v>1871</v>
      </c>
      <c r="BY106" s="52" t="s">
        <v>1872</v>
      </c>
      <c r="CA106" s="52" t="s">
        <v>1663</v>
      </c>
      <c r="CC106" s="52" t="s">
        <v>1873</v>
      </c>
    </row>
    <row r="107" spans="1:82" ht="18.75" x14ac:dyDescent="0.3">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1874</v>
      </c>
      <c r="BK107" s="52" t="s">
        <v>1875</v>
      </c>
      <c r="BP107" s="52" t="s">
        <v>1876</v>
      </c>
      <c r="BQ107" s="52" t="s">
        <v>1877</v>
      </c>
      <c r="BT107" s="52"/>
      <c r="BV107" s="52" t="s">
        <v>1878</v>
      </c>
      <c r="BW107" s="52" t="s">
        <v>1879</v>
      </c>
      <c r="BX107" s="52" t="s">
        <v>1880</v>
      </c>
      <c r="BY107" s="52" t="s">
        <v>1881</v>
      </c>
      <c r="CA107" s="52" t="s">
        <v>1882</v>
      </c>
      <c r="CC107" s="52" t="s">
        <v>1883</v>
      </c>
    </row>
    <row r="108" spans="1:82" ht="18.75" x14ac:dyDescent="0.3">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1884</v>
      </c>
      <c r="BK108" s="52" t="s">
        <v>1885</v>
      </c>
      <c r="BP108" s="52" t="s">
        <v>1886</v>
      </c>
      <c r="BQ108" s="52" t="s">
        <v>1887</v>
      </c>
      <c r="BT108" s="52"/>
      <c r="BV108" s="52" t="s">
        <v>1888</v>
      </c>
      <c r="BW108" s="52" t="s">
        <v>1889</v>
      </c>
      <c r="BX108" s="52" t="s">
        <v>1890</v>
      </c>
      <c r="BY108" s="52" t="s">
        <v>1891</v>
      </c>
      <c r="CA108" s="52" t="s">
        <v>1892</v>
      </c>
      <c r="CC108" s="52" t="s">
        <v>1893</v>
      </c>
    </row>
    <row r="109" spans="1:82" ht="18.75" x14ac:dyDescent="0.3">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t="s">
        <v>1894</v>
      </c>
      <c r="BK109" s="52" t="s">
        <v>1895</v>
      </c>
      <c r="BP109" s="52" t="s">
        <v>1896</v>
      </c>
      <c r="BQ109" s="52" t="s">
        <v>1897</v>
      </c>
      <c r="BT109" s="52"/>
      <c r="BV109" s="52" t="s">
        <v>1898</v>
      </c>
      <c r="BW109" s="52" t="s">
        <v>1899</v>
      </c>
      <c r="BX109" s="52" t="s">
        <v>1900</v>
      </c>
      <c r="BY109" s="52" t="s">
        <v>1385</v>
      </c>
      <c r="CA109" s="52" t="s">
        <v>1901</v>
      </c>
      <c r="CC109" s="52" t="s">
        <v>1902</v>
      </c>
    </row>
    <row r="110" spans="1:82" ht="18.75" x14ac:dyDescent="0.3">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1903</v>
      </c>
      <c r="BK110" s="52" t="s">
        <v>1904</v>
      </c>
      <c r="BP110" s="52" t="s">
        <v>1905</v>
      </c>
      <c r="BQ110" s="52" t="s">
        <v>1831</v>
      </c>
      <c r="BT110" s="52"/>
      <c r="BV110" s="52" t="s">
        <v>1906</v>
      </c>
      <c r="BW110" s="52" t="s">
        <v>1907</v>
      </c>
      <c r="BX110" s="52" t="s">
        <v>1880</v>
      </c>
      <c r="BY110" s="52" t="s">
        <v>1908</v>
      </c>
      <c r="CA110" s="52" t="s">
        <v>1909</v>
      </c>
      <c r="CC110" s="52" t="s">
        <v>1910</v>
      </c>
    </row>
    <row r="111" spans="1:82" ht="18.75" x14ac:dyDescent="0.3">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1911</v>
      </c>
      <c r="BK111" s="52" t="s">
        <v>1912</v>
      </c>
      <c r="BP111" s="52" t="s">
        <v>1913</v>
      </c>
      <c r="BQ111" s="52" t="s">
        <v>1914</v>
      </c>
      <c r="BT111" s="52"/>
      <c r="BV111" s="52" t="s">
        <v>1915</v>
      </c>
      <c r="BW111" s="52" t="s">
        <v>1916</v>
      </c>
      <c r="BX111" s="52" t="s">
        <v>1890</v>
      </c>
      <c r="BY111" s="52" t="s">
        <v>1413</v>
      </c>
      <c r="CA111" s="52" t="s">
        <v>1917</v>
      </c>
      <c r="CC111" s="52" t="s">
        <v>1918</v>
      </c>
    </row>
    <row r="112" spans="1:82" ht="18.75" x14ac:dyDescent="0.3">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1919</v>
      </c>
      <c r="BK112" s="52" t="s">
        <v>1920</v>
      </c>
      <c r="BP112" s="52" t="s">
        <v>1921</v>
      </c>
      <c r="BQ112" s="52" t="s">
        <v>1922</v>
      </c>
      <c r="BT112" s="52"/>
      <c r="BV112" s="52" t="s">
        <v>1923</v>
      </c>
      <c r="BW112" s="52" t="s">
        <v>1924</v>
      </c>
      <c r="BX112" s="52" t="s">
        <v>1925</v>
      </c>
      <c r="BY112" s="52" t="s">
        <v>1440</v>
      </c>
      <c r="CA112" s="52" t="s">
        <v>1926</v>
      </c>
      <c r="CC112" s="52" t="s">
        <v>1927</v>
      </c>
    </row>
    <row r="113" spans="1:81" ht="18.75" x14ac:dyDescent="0.3">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1928</v>
      </c>
      <c r="BK113" s="52" t="s">
        <v>1929</v>
      </c>
      <c r="BP113" s="52" t="s">
        <v>1930</v>
      </c>
      <c r="BQ113" s="52" t="s">
        <v>1931</v>
      </c>
      <c r="BT113" s="52"/>
      <c r="BV113" s="52" t="s">
        <v>1932</v>
      </c>
      <c r="BW113" s="52" t="s">
        <v>1933</v>
      </c>
      <c r="BX113" s="52" t="s">
        <v>1862</v>
      </c>
      <c r="BY113" s="52" t="s">
        <v>1934</v>
      </c>
      <c r="CA113" s="52" t="s">
        <v>1935</v>
      </c>
      <c r="CC113" s="52" t="s">
        <v>1936</v>
      </c>
    </row>
    <row r="114" spans="1:81" ht="18.75" x14ac:dyDescent="0.3">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1937</v>
      </c>
      <c r="BK114" s="52" t="s">
        <v>1938</v>
      </c>
      <c r="BP114" s="52" t="s">
        <v>1939</v>
      </c>
      <c r="BQ114" s="52" t="s">
        <v>1940</v>
      </c>
      <c r="BT114" s="52"/>
      <c r="BV114" s="52" t="s">
        <v>1941</v>
      </c>
      <c r="BW114" s="52"/>
      <c r="BX114" s="52" t="s">
        <v>1942</v>
      </c>
      <c r="BY114" s="52" t="s">
        <v>1482</v>
      </c>
      <c r="CA114" s="52" t="s">
        <v>1943</v>
      </c>
      <c r="CC114" s="52" t="s">
        <v>1944</v>
      </c>
    </row>
    <row r="115" spans="1:81" ht="18.75" x14ac:dyDescent="0.3">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1945</v>
      </c>
      <c r="BK115" s="52" t="s">
        <v>1946</v>
      </c>
      <c r="BP115" s="52" t="s">
        <v>1947</v>
      </c>
      <c r="BQ115" s="52" t="s">
        <v>1948</v>
      </c>
      <c r="BT115" s="52"/>
      <c r="BV115" s="52" t="s">
        <v>1949</v>
      </c>
      <c r="BW115" s="52"/>
      <c r="BX115" s="52" t="s">
        <v>1880</v>
      </c>
      <c r="BY115" s="52" t="s">
        <v>1950</v>
      </c>
      <c r="CA115" s="52" t="s">
        <v>1951</v>
      </c>
      <c r="CC115" s="52" t="s">
        <v>1952</v>
      </c>
    </row>
    <row r="116" spans="1:81" ht="18.75" x14ac:dyDescent="0.3">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1953</v>
      </c>
      <c r="BK116" s="52" t="s">
        <v>1954</v>
      </c>
      <c r="BP116" s="52" t="s">
        <v>1955</v>
      </c>
      <c r="BQ116" s="52" t="s">
        <v>1956</v>
      </c>
      <c r="BT116" s="52"/>
      <c r="BV116" s="52" t="s">
        <v>1957</v>
      </c>
      <c r="BW116" s="52"/>
      <c r="BX116" s="52" t="s">
        <v>1890</v>
      </c>
      <c r="BY116" s="52" t="s">
        <v>1508</v>
      </c>
      <c r="CA116" s="52" t="s">
        <v>1641</v>
      </c>
      <c r="CC116" s="52" t="s">
        <v>1958</v>
      </c>
    </row>
    <row r="117" spans="1:81" ht="18.75" x14ac:dyDescent="0.3">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1959</v>
      </c>
      <c r="BK117" s="52" t="s">
        <v>1960</v>
      </c>
      <c r="BP117" s="52" t="s">
        <v>1961</v>
      </c>
      <c r="BQ117" s="52" t="s">
        <v>1962</v>
      </c>
      <c r="BT117" s="52"/>
      <c r="BV117" s="52" t="s">
        <v>1963</v>
      </c>
      <c r="BW117" s="52"/>
      <c r="BX117" s="52" t="s">
        <v>1964</v>
      </c>
      <c r="BY117" s="52" t="s">
        <v>1965</v>
      </c>
      <c r="CA117" s="52" t="s">
        <v>1966</v>
      </c>
      <c r="CC117" s="52" t="s">
        <v>1967</v>
      </c>
    </row>
    <row r="118" spans="1:81" ht="18.75" x14ac:dyDescent="0.3">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1968</v>
      </c>
      <c r="BK118" s="52" t="s">
        <v>1969</v>
      </c>
      <c r="BP118" s="52" t="s">
        <v>1970</v>
      </c>
      <c r="BQ118" s="52" t="s">
        <v>1971</v>
      </c>
      <c r="BT118" s="52"/>
      <c r="BV118" s="52" t="s">
        <v>1972</v>
      </c>
      <c r="BW118" s="52"/>
      <c r="BX118" s="52" t="s">
        <v>1973</v>
      </c>
      <c r="BY118" s="52" t="s">
        <v>1974</v>
      </c>
      <c r="CA118" s="52" t="s">
        <v>1975</v>
      </c>
      <c r="CC118" s="52" t="s">
        <v>1976</v>
      </c>
    </row>
    <row r="119" spans="1:81" ht="18.75" x14ac:dyDescent="0.3">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1977</v>
      </c>
      <c r="BK119" s="52" t="s">
        <v>1978</v>
      </c>
      <c r="BP119" s="52" t="s">
        <v>1979</v>
      </c>
      <c r="BQ119" s="52" t="s">
        <v>1980</v>
      </c>
      <c r="BT119" s="52"/>
      <c r="BV119" s="52" t="s">
        <v>1981</v>
      </c>
      <c r="BW119" s="52"/>
      <c r="BX119" s="52" t="s">
        <v>1862</v>
      </c>
      <c r="BY119" s="52" t="s">
        <v>1982</v>
      </c>
      <c r="CA119" s="52" t="s">
        <v>1983</v>
      </c>
      <c r="CC119" s="52" t="s">
        <v>1984</v>
      </c>
    </row>
    <row r="120" spans="1:81" ht="18.75" x14ac:dyDescent="0.3">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1985</v>
      </c>
      <c r="BK120" s="52" t="s">
        <v>1986</v>
      </c>
      <c r="BP120" s="52" t="s">
        <v>1987</v>
      </c>
      <c r="BQ120" s="52" t="s">
        <v>1988</v>
      </c>
      <c r="BT120" s="52"/>
      <c r="BV120" s="52" t="s">
        <v>1989</v>
      </c>
      <c r="BW120" s="52"/>
      <c r="BX120" s="52" t="s">
        <v>1990</v>
      </c>
      <c r="BY120" s="52" t="s">
        <v>1991</v>
      </c>
      <c r="CA120" s="52" t="s">
        <v>1992</v>
      </c>
      <c r="CC120" s="52" t="s">
        <v>1993</v>
      </c>
    </row>
    <row r="121" spans="1:81" ht="18.75" x14ac:dyDescent="0.3">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1994</v>
      </c>
      <c r="BK121" s="52" t="s">
        <v>1995</v>
      </c>
      <c r="BP121" s="52" t="s">
        <v>1996</v>
      </c>
      <c r="BQ121" s="52" t="s">
        <v>1997</v>
      </c>
      <c r="BT121" s="52"/>
      <c r="BV121" s="52" t="s">
        <v>1998</v>
      </c>
      <c r="BW121" s="52"/>
      <c r="BX121" s="52" t="s">
        <v>1880</v>
      </c>
      <c r="BY121" s="52" t="s">
        <v>1999</v>
      </c>
      <c r="CA121" s="52" t="s">
        <v>2000</v>
      </c>
      <c r="CC121" s="52" t="s">
        <v>2001</v>
      </c>
    </row>
    <row r="122" spans="1:81" ht="18.75" x14ac:dyDescent="0.3">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2002</v>
      </c>
      <c r="BK122" s="52" t="s">
        <v>2003</v>
      </c>
      <c r="BP122" s="52" t="s">
        <v>2004</v>
      </c>
      <c r="BQ122" s="52" t="s">
        <v>2005</v>
      </c>
      <c r="BT122" s="52"/>
      <c r="BV122" s="52" t="s">
        <v>2006</v>
      </c>
      <c r="BW122" s="52"/>
      <c r="BX122" s="52" t="s">
        <v>1890</v>
      </c>
      <c r="BY122" s="52" t="s">
        <v>2007</v>
      </c>
      <c r="CA122" s="52" t="s">
        <v>2008</v>
      </c>
      <c r="CC122" s="52" t="s">
        <v>2009</v>
      </c>
    </row>
    <row r="123" spans="1:81" ht="18.75" x14ac:dyDescent="0.3">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2010</v>
      </c>
      <c r="BK123" s="52" t="s">
        <v>2011</v>
      </c>
      <c r="BP123" s="52" t="s">
        <v>2012</v>
      </c>
      <c r="BQ123" s="52" t="s">
        <v>2013</v>
      </c>
      <c r="BT123" s="52"/>
      <c r="BV123" s="52" t="s">
        <v>2014</v>
      </c>
      <c r="BW123" s="52"/>
      <c r="BX123" s="52" t="s">
        <v>2015</v>
      </c>
      <c r="BY123" s="52" t="s">
        <v>2016</v>
      </c>
      <c r="CA123" s="52" t="s">
        <v>2017</v>
      </c>
      <c r="CC123" s="52" t="s">
        <v>2018</v>
      </c>
    </row>
    <row r="124" spans="1:81" ht="18.75" x14ac:dyDescent="0.3">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2019</v>
      </c>
      <c r="BK124" s="52" t="s">
        <v>2020</v>
      </c>
      <c r="BP124" s="52" t="s">
        <v>2021</v>
      </c>
      <c r="BQ124" s="52" t="s">
        <v>2022</v>
      </c>
      <c r="BT124" s="52"/>
      <c r="BV124" s="52" t="s">
        <v>2023</v>
      </c>
      <c r="BW124" s="52"/>
      <c r="BX124" s="52" t="s">
        <v>2024</v>
      </c>
      <c r="BY124" s="52" t="s">
        <v>2025</v>
      </c>
      <c r="CA124" s="52" t="s">
        <v>2026</v>
      </c>
      <c r="CC124" s="52" t="s">
        <v>2027</v>
      </c>
    </row>
    <row r="125" spans="1:81" ht="18.75" x14ac:dyDescent="0.3">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2028</v>
      </c>
      <c r="BK125" s="52" t="s">
        <v>2029</v>
      </c>
      <c r="BP125" s="52" t="s">
        <v>2030</v>
      </c>
      <c r="BQ125" s="52" t="s">
        <v>2031</v>
      </c>
      <c r="BT125" s="52"/>
      <c r="BV125" s="52" t="s">
        <v>2032</v>
      </c>
      <c r="BW125" s="52"/>
      <c r="BX125" s="52" t="s">
        <v>831</v>
      </c>
      <c r="BY125" s="52" t="s">
        <v>2033</v>
      </c>
      <c r="CA125" s="52" t="s">
        <v>2034</v>
      </c>
      <c r="CC125" s="52" t="s">
        <v>2001</v>
      </c>
    </row>
    <row r="126" spans="1:81" ht="18.75" x14ac:dyDescent="0.3">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2035</v>
      </c>
      <c r="BK126" s="52" t="s">
        <v>2036</v>
      </c>
      <c r="BP126" s="52" t="s">
        <v>2037</v>
      </c>
      <c r="BQ126" s="52" t="s">
        <v>2038</v>
      </c>
      <c r="BT126" s="52"/>
      <c r="BV126" s="52" t="s">
        <v>2039</v>
      </c>
      <c r="BW126" s="52"/>
      <c r="BX126" s="52" t="s">
        <v>2040</v>
      </c>
      <c r="BY126" s="52" t="s">
        <v>2041</v>
      </c>
      <c r="CA126" s="52" t="s">
        <v>2042</v>
      </c>
      <c r="CC126" s="52" t="s">
        <v>2043</v>
      </c>
    </row>
    <row r="127" spans="1:81" ht="18.75" x14ac:dyDescent="0.3">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2044</v>
      </c>
      <c r="BK127" s="52" t="s">
        <v>2045</v>
      </c>
      <c r="BP127" s="52" t="s">
        <v>2046</v>
      </c>
      <c r="BQ127" s="52" t="s">
        <v>2047</v>
      </c>
      <c r="BT127" s="52"/>
      <c r="BV127" s="52" t="s">
        <v>2048</v>
      </c>
      <c r="BW127" s="52"/>
      <c r="BX127" s="52" t="s">
        <v>2049</v>
      </c>
      <c r="BY127" s="52" t="s">
        <v>2050</v>
      </c>
      <c r="CA127" s="52" t="s">
        <v>2051</v>
      </c>
      <c r="CC127" s="52" t="s">
        <v>2052</v>
      </c>
    </row>
    <row r="128" spans="1:81" ht="18.75" x14ac:dyDescent="0.3">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2053</v>
      </c>
      <c r="BK128" s="52" t="s">
        <v>2054</v>
      </c>
      <c r="BP128" s="52" t="s">
        <v>2055</v>
      </c>
      <c r="BQ128" s="52" t="s">
        <v>2056</v>
      </c>
      <c r="BT128" s="52"/>
      <c r="BV128" s="52" t="s">
        <v>2057</v>
      </c>
      <c r="BW128" s="52"/>
      <c r="BX128" s="52" t="s">
        <v>2058</v>
      </c>
      <c r="BY128" s="52" t="s">
        <v>2059</v>
      </c>
      <c r="CA128" s="52" t="s">
        <v>2060</v>
      </c>
      <c r="CC128" s="52" t="s">
        <v>2061</v>
      </c>
    </row>
    <row r="129" spans="1:81" ht="18.75" x14ac:dyDescent="0.3">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2062</v>
      </c>
      <c r="BK129" s="52" t="s">
        <v>2063</v>
      </c>
      <c r="BP129" s="52" t="s">
        <v>2064</v>
      </c>
      <c r="BQ129" s="52" t="s">
        <v>2065</v>
      </c>
      <c r="BT129" s="52"/>
      <c r="BV129" s="52" t="s">
        <v>2066</v>
      </c>
      <c r="BW129" s="52"/>
      <c r="BX129" s="52" t="s">
        <v>2067</v>
      </c>
      <c r="BY129" s="52" t="s">
        <v>2068</v>
      </c>
      <c r="CA129" s="52" t="s">
        <v>2069</v>
      </c>
      <c r="CC129" s="52" t="s">
        <v>2070</v>
      </c>
    </row>
    <row r="130" spans="1:81" ht="18.75" x14ac:dyDescent="0.3">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2071</v>
      </c>
      <c r="BK130" s="52" t="s">
        <v>2072</v>
      </c>
      <c r="BP130" s="52" t="s">
        <v>2073</v>
      </c>
      <c r="BQ130" s="52" t="s">
        <v>2074</v>
      </c>
      <c r="BT130" s="52"/>
      <c r="BV130" s="52" t="s">
        <v>2075</v>
      </c>
      <c r="BW130" s="52"/>
      <c r="BX130" s="52" t="s">
        <v>2076</v>
      </c>
      <c r="BY130" s="52" t="s">
        <v>2077</v>
      </c>
      <c r="CA130" s="52" t="s">
        <v>2078</v>
      </c>
      <c r="CC130" s="52" t="s">
        <v>2079</v>
      </c>
    </row>
    <row r="131" spans="1:81" ht="18.75" x14ac:dyDescent="0.3">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2080</v>
      </c>
      <c r="BK131" s="52" t="s">
        <v>2081</v>
      </c>
      <c r="BP131" s="52" t="s">
        <v>2082</v>
      </c>
      <c r="BQ131" s="52" t="s">
        <v>2083</v>
      </c>
      <c r="BT131" s="52"/>
      <c r="BV131" s="52" t="s">
        <v>2084</v>
      </c>
      <c r="BW131" s="52"/>
      <c r="BX131" s="52" t="s">
        <v>1398</v>
      </c>
      <c r="BY131" s="52" t="s">
        <v>2085</v>
      </c>
      <c r="CA131" s="52" t="s">
        <v>2086</v>
      </c>
      <c r="CC131" s="52" t="s">
        <v>2087</v>
      </c>
    </row>
    <row r="132" spans="1:81" ht="18.75" x14ac:dyDescent="0.3">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2088</v>
      </c>
      <c r="BK132" s="52" t="s">
        <v>2089</v>
      </c>
      <c r="BP132" s="52" t="s">
        <v>2090</v>
      </c>
      <c r="BQ132" s="52" t="s">
        <v>1831</v>
      </c>
      <c r="BT132" s="52"/>
      <c r="BV132" s="52" t="s">
        <v>2091</v>
      </c>
      <c r="BW132" s="52"/>
      <c r="BX132" s="52" t="s">
        <v>2092</v>
      </c>
      <c r="BY132" s="52" t="s">
        <v>2093</v>
      </c>
      <c r="CA132" s="52" t="s">
        <v>2094</v>
      </c>
      <c r="CC132" s="52" t="s">
        <v>2061</v>
      </c>
    </row>
    <row r="133" spans="1:81" ht="18.75" x14ac:dyDescent="0.3">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2095</v>
      </c>
      <c r="BK133" s="52" t="s">
        <v>2096</v>
      </c>
      <c r="BP133" s="52" t="s">
        <v>2097</v>
      </c>
      <c r="BQ133" s="52" t="s">
        <v>2098</v>
      </c>
      <c r="BT133" s="52"/>
      <c r="BV133" s="52" t="s">
        <v>2099</v>
      </c>
      <c r="BW133" s="52"/>
      <c r="BX133" s="52" t="s">
        <v>831</v>
      </c>
      <c r="BY133" s="52" t="s">
        <v>2100</v>
      </c>
      <c r="CA133" s="52" t="s">
        <v>2101</v>
      </c>
      <c r="CC133" s="52" t="s">
        <v>2102</v>
      </c>
    </row>
    <row r="134" spans="1:81" ht="18.75" x14ac:dyDescent="0.3">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2103</v>
      </c>
      <c r="BK134" s="52" t="s">
        <v>2104</v>
      </c>
      <c r="BP134" s="52" t="s">
        <v>2105</v>
      </c>
      <c r="BQ134" s="52" t="s">
        <v>2106</v>
      </c>
      <c r="BT134" s="52"/>
      <c r="BV134" s="52" t="s">
        <v>2107</v>
      </c>
      <c r="BW134" s="52"/>
      <c r="BX134" s="52" t="s">
        <v>2108</v>
      </c>
      <c r="BY134" s="52" t="s">
        <v>2109</v>
      </c>
      <c r="CA134" s="52" t="s">
        <v>2110</v>
      </c>
      <c r="CC134" s="52" t="s">
        <v>2111</v>
      </c>
    </row>
    <row r="135" spans="1:81" ht="18.75" x14ac:dyDescent="0.3">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2112</v>
      </c>
      <c r="BK135" s="52" t="s">
        <v>2113</v>
      </c>
      <c r="BP135" s="52" t="s">
        <v>2114</v>
      </c>
      <c r="BQ135" s="52" t="s">
        <v>2115</v>
      </c>
      <c r="BT135" s="52"/>
      <c r="BV135" s="52" t="s">
        <v>2116</v>
      </c>
      <c r="BW135" s="52"/>
      <c r="BX135" s="52" t="s">
        <v>2117</v>
      </c>
      <c r="BY135" s="52" t="s">
        <v>2118</v>
      </c>
      <c r="CA135" s="52" t="s">
        <v>2119</v>
      </c>
      <c r="CC135" s="52" t="s">
        <v>2120</v>
      </c>
    </row>
    <row r="136" spans="1:81" ht="18.75" x14ac:dyDescent="0.3">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2121</v>
      </c>
      <c r="BK136" s="52" t="s">
        <v>2122</v>
      </c>
      <c r="BP136" s="52" t="s">
        <v>2123</v>
      </c>
      <c r="BQ136" s="52" t="s">
        <v>1831</v>
      </c>
      <c r="BV136" s="52" t="s">
        <v>2124</v>
      </c>
      <c r="BW136" s="52"/>
      <c r="BX136" s="52" t="s">
        <v>2125</v>
      </c>
      <c r="BY136" s="52" t="s">
        <v>2126</v>
      </c>
      <c r="CA136" s="52" t="s">
        <v>2127</v>
      </c>
      <c r="CC136" s="52" t="s">
        <v>2128</v>
      </c>
    </row>
    <row r="137" spans="1:81" ht="18.75" x14ac:dyDescent="0.3">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2129</v>
      </c>
      <c r="BK137" s="52" t="s">
        <v>2130</v>
      </c>
      <c r="BP137" s="52" t="s">
        <v>2131</v>
      </c>
      <c r="BQ137" s="52" t="s">
        <v>2132</v>
      </c>
      <c r="BV137" s="52" t="s">
        <v>2133</v>
      </c>
      <c r="BW137" s="52"/>
      <c r="BX137" s="52" t="s">
        <v>2134</v>
      </c>
      <c r="BY137" s="52" t="s">
        <v>2135</v>
      </c>
      <c r="CA137" s="52" t="s">
        <v>2136</v>
      </c>
      <c r="CC137" s="52" t="s">
        <v>2137</v>
      </c>
    </row>
    <row r="138" spans="1:81" ht="18.75" x14ac:dyDescent="0.3">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2138</v>
      </c>
      <c r="BK138" s="52" t="s">
        <v>2139</v>
      </c>
      <c r="BP138" s="52" t="s">
        <v>2140</v>
      </c>
      <c r="BQ138" s="52" t="s">
        <v>2141</v>
      </c>
      <c r="BV138" s="52" t="s">
        <v>2142</v>
      </c>
      <c r="BW138" s="52"/>
      <c r="BX138" s="52" t="s">
        <v>2143</v>
      </c>
      <c r="BY138" s="52" t="s">
        <v>2144</v>
      </c>
      <c r="CA138" s="52" t="s">
        <v>2145</v>
      </c>
      <c r="CC138" s="52" t="s">
        <v>2146</v>
      </c>
    </row>
    <row r="139" spans="1:81" ht="18.75" x14ac:dyDescent="0.3">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2147</v>
      </c>
      <c r="BP139" s="52" t="s">
        <v>2148</v>
      </c>
      <c r="BQ139" s="52" t="s">
        <v>2149</v>
      </c>
      <c r="BV139" s="52" t="s">
        <v>2150</v>
      </c>
      <c r="BW139" s="52"/>
      <c r="BX139" s="52" t="s">
        <v>2151</v>
      </c>
      <c r="BY139" s="52" t="s">
        <v>2152</v>
      </c>
      <c r="CA139" s="52" t="s">
        <v>2153</v>
      </c>
      <c r="CC139" s="52" t="s">
        <v>2154</v>
      </c>
    </row>
    <row r="140" spans="1:81" ht="18.75" x14ac:dyDescent="0.3">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2155</v>
      </c>
      <c r="BP140" s="52" t="s">
        <v>2156</v>
      </c>
      <c r="BQ140" s="52" t="s">
        <v>2141</v>
      </c>
      <c r="BV140" s="52" t="s">
        <v>2157</v>
      </c>
      <c r="BW140" s="52"/>
      <c r="BX140" s="52" t="s">
        <v>2158</v>
      </c>
      <c r="BY140" s="52" t="s">
        <v>2159</v>
      </c>
      <c r="CA140" s="52" t="s">
        <v>2160</v>
      </c>
      <c r="CC140" s="52" t="s">
        <v>2161</v>
      </c>
    </row>
    <row r="141" spans="1:81" ht="18.75" x14ac:dyDescent="0.3">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2162</v>
      </c>
      <c r="BP141" s="52" t="s">
        <v>2163</v>
      </c>
      <c r="BQ141" s="52" t="s">
        <v>2164</v>
      </c>
      <c r="BV141" s="52" t="s">
        <v>2165</v>
      </c>
      <c r="BW141" s="52"/>
      <c r="BX141" s="52" t="s">
        <v>2166</v>
      </c>
      <c r="BY141" s="52" t="s">
        <v>2167</v>
      </c>
      <c r="CA141" s="52" t="s">
        <v>2168</v>
      </c>
      <c r="CC141" s="52" t="s">
        <v>2169</v>
      </c>
    </row>
    <row r="142" spans="1:81" ht="18.75" x14ac:dyDescent="0.3">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2170</v>
      </c>
      <c r="BP142" s="52" t="s">
        <v>2171</v>
      </c>
      <c r="BQ142" s="52" t="s">
        <v>2141</v>
      </c>
      <c r="BV142" s="52" t="s">
        <v>2172</v>
      </c>
      <c r="BW142" s="52"/>
      <c r="BX142" s="52" t="s">
        <v>2173</v>
      </c>
      <c r="BY142" s="52" t="s">
        <v>2174</v>
      </c>
      <c r="CA142" s="52" t="s">
        <v>2175</v>
      </c>
      <c r="CC142" s="52" t="s">
        <v>2176</v>
      </c>
    </row>
    <row r="143" spans="1:81" ht="18.75" x14ac:dyDescent="0.3">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2177</v>
      </c>
      <c r="BP143" s="52" t="s">
        <v>2178</v>
      </c>
      <c r="BQ143" s="52" t="s">
        <v>2179</v>
      </c>
      <c r="BV143" s="52" t="s">
        <v>2180</v>
      </c>
      <c r="BW143" s="52"/>
      <c r="BX143" s="52" t="s">
        <v>2181</v>
      </c>
      <c r="BY143" s="52" t="s">
        <v>2182</v>
      </c>
      <c r="CA143" s="52" t="s">
        <v>2183</v>
      </c>
      <c r="CC143" s="52" t="s">
        <v>2184</v>
      </c>
    </row>
    <row r="144" spans="1:81" ht="18.75" x14ac:dyDescent="0.3">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2185</v>
      </c>
      <c r="BP144" s="52" t="s">
        <v>2186</v>
      </c>
      <c r="BQ144" s="52" t="s">
        <v>2141</v>
      </c>
      <c r="BV144" s="52" t="s">
        <v>2187</v>
      </c>
      <c r="BW144" s="52"/>
      <c r="BX144" s="52" t="s">
        <v>2151</v>
      </c>
      <c r="BY144" s="52" t="s">
        <v>2188</v>
      </c>
      <c r="CA144" s="52" t="s">
        <v>2189</v>
      </c>
      <c r="CC144" s="52" t="s">
        <v>2190</v>
      </c>
    </row>
    <row r="145" spans="1:81" ht="18.75" x14ac:dyDescent="0.3">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2191</v>
      </c>
      <c r="BP145" s="52" t="s">
        <v>2192</v>
      </c>
      <c r="BQ145" s="52" t="s">
        <v>2193</v>
      </c>
      <c r="BV145" s="52" t="s">
        <v>2194</v>
      </c>
      <c r="BW145" s="52"/>
      <c r="BX145" s="52" t="s">
        <v>2195</v>
      </c>
      <c r="BY145" s="52" t="s">
        <v>2196</v>
      </c>
      <c r="CA145" s="52" t="s">
        <v>2197</v>
      </c>
      <c r="CC145" s="52" t="s">
        <v>2198</v>
      </c>
    </row>
    <row r="146" spans="1:81" ht="18.75" x14ac:dyDescent="0.3">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2199</v>
      </c>
      <c r="BP146" s="52" t="s">
        <v>2200</v>
      </c>
      <c r="BQ146" s="52" t="s">
        <v>2141</v>
      </c>
      <c r="BV146" s="52" t="s">
        <v>2201</v>
      </c>
      <c r="BW146" s="52"/>
      <c r="BX146" s="52" t="s">
        <v>831</v>
      </c>
      <c r="BY146" s="52" t="s">
        <v>2202</v>
      </c>
      <c r="CA146" s="52" t="s">
        <v>2203</v>
      </c>
      <c r="CC146" s="52" t="s">
        <v>2204</v>
      </c>
    </row>
    <row r="147" spans="1:81" ht="18.75" x14ac:dyDescent="0.3">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2205</v>
      </c>
      <c r="BP147" s="52" t="s">
        <v>2206</v>
      </c>
      <c r="BQ147" s="52" t="s">
        <v>2207</v>
      </c>
      <c r="BV147" s="52" t="s">
        <v>2208</v>
      </c>
      <c r="BW147" s="52"/>
      <c r="BX147" s="52" t="s">
        <v>2173</v>
      </c>
      <c r="BY147" s="52" t="s">
        <v>2209</v>
      </c>
      <c r="CA147" s="52" t="s">
        <v>2210</v>
      </c>
      <c r="CC147" s="52" t="s">
        <v>2211</v>
      </c>
    </row>
    <row r="148" spans="1:81" ht="18.75" x14ac:dyDescent="0.3">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2212</v>
      </c>
      <c r="BP148" s="52" t="s">
        <v>2213</v>
      </c>
      <c r="BQ148" s="52" t="s">
        <v>2214</v>
      </c>
      <c r="BV148" s="52" t="s">
        <v>2215</v>
      </c>
      <c r="BW148" s="52"/>
      <c r="BX148" s="52" t="s">
        <v>2151</v>
      </c>
      <c r="BY148" s="52" t="s">
        <v>2216</v>
      </c>
      <c r="CA148" s="52" t="s">
        <v>2217</v>
      </c>
      <c r="CC148" s="52" t="s">
        <v>2218</v>
      </c>
    </row>
    <row r="149" spans="1:81" ht="18.75" x14ac:dyDescent="0.3">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2219</v>
      </c>
      <c r="BP149" s="52" t="s">
        <v>2220</v>
      </c>
      <c r="BQ149" s="52" t="s">
        <v>2141</v>
      </c>
      <c r="BV149" s="52" t="s">
        <v>2221</v>
      </c>
      <c r="BW149" s="52"/>
      <c r="BX149" s="52" t="s">
        <v>1854</v>
      </c>
      <c r="BY149" s="52" t="s">
        <v>2222</v>
      </c>
      <c r="CA149" s="52" t="s">
        <v>2223</v>
      </c>
      <c r="CC149" s="52" t="s">
        <v>2224</v>
      </c>
    </row>
    <row r="150" spans="1:81" ht="18.75" x14ac:dyDescent="0.3">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2225</v>
      </c>
      <c r="BP150" s="52" t="s">
        <v>2226</v>
      </c>
      <c r="BQ150" s="52" t="s">
        <v>2227</v>
      </c>
      <c r="BV150" s="52" t="s">
        <v>2228</v>
      </c>
      <c r="BW150" s="52"/>
      <c r="BX150" s="52" t="s">
        <v>2229</v>
      </c>
      <c r="BY150" s="52" t="s">
        <v>2230</v>
      </c>
      <c r="CA150" s="52" t="s">
        <v>2231</v>
      </c>
      <c r="CC150" s="52" t="s">
        <v>2232</v>
      </c>
    </row>
    <row r="151" spans="1:81" ht="18.75" x14ac:dyDescent="0.3">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2233</v>
      </c>
      <c r="BP151" s="52" t="s">
        <v>2234</v>
      </c>
      <c r="BQ151" s="52" t="s">
        <v>2141</v>
      </c>
      <c r="BV151" s="52" t="s">
        <v>2235</v>
      </c>
      <c r="BW151" s="52"/>
      <c r="BX151" s="52" t="s">
        <v>2040</v>
      </c>
      <c r="BY151" s="52" t="s">
        <v>2236</v>
      </c>
      <c r="CA151" s="52" t="s">
        <v>2237</v>
      </c>
      <c r="CC151" s="52" t="s">
        <v>2238</v>
      </c>
    </row>
    <row r="152" spans="1:81" ht="18.75" x14ac:dyDescent="0.3">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2239</v>
      </c>
      <c r="BP152" s="52" t="s">
        <v>2240</v>
      </c>
      <c r="BQ152" s="52" t="s">
        <v>2241</v>
      </c>
      <c r="BV152" s="52" t="s">
        <v>2242</v>
      </c>
      <c r="BW152" s="52"/>
      <c r="BX152" s="52" t="s">
        <v>2173</v>
      </c>
      <c r="BY152" s="52" t="s">
        <v>2243</v>
      </c>
      <c r="CA152" s="52" t="s">
        <v>2244</v>
      </c>
      <c r="CC152" s="52" t="s">
        <v>2245</v>
      </c>
    </row>
    <row r="153" spans="1:81" ht="18.75" x14ac:dyDescent="0.3">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2246</v>
      </c>
      <c r="BP153" s="52" t="s">
        <v>2247</v>
      </c>
      <c r="BQ153" s="52" t="s">
        <v>2248</v>
      </c>
      <c r="BV153" s="52" t="s">
        <v>2249</v>
      </c>
      <c r="BW153" s="52"/>
      <c r="BX153" s="52" t="s">
        <v>2250</v>
      </c>
      <c r="BY153" s="52" t="s">
        <v>2251</v>
      </c>
      <c r="CA153" s="52" t="s">
        <v>2252</v>
      </c>
      <c r="CC153" s="52" t="s">
        <v>2253</v>
      </c>
    </row>
    <row r="154" spans="1:81" ht="18.75" x14ac:dyDescent="0.3">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2254</v>
      </c>
      <c r="BP154" s="52" t="s">
        <v>2255</v>
      </c>
      <c r="BQ154" s="52" t="s">
        <v>2141</v>
      </c>
      <c r="BV154" s="52" t="s">
        <v>2256</v>
      </c>
      <c r="BW154" s="52"/>
      <c r="BX154" s="52" t="s">
        <v>2181</v>
      </c>
      <c r="BY154" s="52" t="s">
        <v>2257</v>
      </c>
      <c r="CA154" s="52" t="s">
        <v>2258</v>
      </c>
      <c r="CC154" s="52" t="s">
        <v>2259</v>
      </c>
    </row>
    <row r="155" spans="1:81" ht="18.75" x14ac:dyDescent="0.3">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2260</v>
      </c>
      <c r="BP155" s="52" t="s">
        <v>2261</v>
      </c>
      <c r="BQ155" s="52" t="s">
        <v>2262</v>
      </c>
      <c r="BV155" s="52" t="s">
        <v>2263</v>
      </c>
      <c r="BW155" s="52"/>
      <c r="BX155" s="52" t="s">
        <v>2264</v>
      </c>
      <c r="BY155" s="52" t="s">
        <v>2265</v>
      </c>
      <c r="CA155" s="52" t="s">
        <v>2266</v>
      </c>
      <c r="CC155" s="52" t="s">
        <v>2267</v>
      </c>
    </row>
    <row r="156" spans="1:81" ht="18.75" x14ac:dyDescent="0.3">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2268</v>
      </c>
      <c r="BP156" s="52" t="s">
        <v>2269</v>
      </c>
      <c r="BQ156" s="52" t="s">
        <v>2141</v>
      </c>
      <c r="BV156" s="52" t="s">
        <v>2270</v>
      </c>
      <c r="BW156" s="52"/>
      <c r="BX156" s="52" t="s">
        <v>2040</v>
      </c>
      <c r="BY156" s="52" t="s">
        <v>2271</v>
      </c>
      <c r="CA156" s="52" t="s">
        <v>2272</v>
      </c>
      <c r="CC156" s="52" t="s">
        <v>2273</v>
      </c>
    </row>
    <row r="157" spans="1:81" ht="18.75" x14ac:dyDescent="0.3">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2274</v>
      </c>
      <c r="BP157" s="52" t="s">
        <v>2275</v>
      </c>
      <c r="BQ157" s="52" t="s">
        <v>2207</v>
      </c>
      <c r="BV157" s="52" t="s">
        <v>2276</v>
      </c>
      <c r="BW157" s="52"/>
      <c r="BX157" s="52" t="s">
        <v>2173</v>
      </c>
      <c r="BY157" s="52" t="s">
        <v>2277</v>
      </c>
      <c r="CA157" s="52" t="s">
        <v>2278</v>
      </c>
      <c r="CC157" s="52" t="s">
        <v>2253</v>
      </c>
    </row>
    <row r="158" spans="1:81" ht="18.75" x14ac:dyDescent="0.3">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2279</v>
      </c>
      <c r="BP158" s="52" t="s">
        <v>2280</v>
      </c>
      <c r="BQ158" s="52" t="s">
        <v>2281</v>
      </c>
      <c r="BV158" s="52" t="s">
        <v>2282</v>
      </c>
      <c r="BW158" s="52"/>
      <c r="BX158" s="52" t="s">
        <v>2181</v>
      </c>
      <c r="BY158" s="52" t="s">
        <v>2283</v>
      </c>
      <c r="CA158" s="52" t="s">
        <v>2284</v>
      </c>
      <c r="CC158" s="52" t="s">
        <v>2267</v>
      </c>
    </row>
    <row r="159" spans="1:81" ht="18.75" x14ac:dyDescent="0.3">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2285</v>
      </c>
      <c r="BP159" s="52" t="s">
        <v>2286</v>
      </c>
      <c r="BQ159" s="52" t="s">
        <v>2141</v>
      </c>
      <c r="BV159" s="52" t="s">
        <v>2287</v>
      </c>
      <c r="BW159" s="52"/>
      <c r="BX159" s="52" t="s">
        <v>1925</v>
      </c>
      <c r="BY159" s="52" t="s">
        <v>2288</v>
      </c>
      <c r="CA159" s="52" t="s">
        <v>2289</v>
      </c>
      <c r="CC159" s="52" t="s">
        <v>2290</v>
      </c>
    </row>
    <row r="160" spans="1:81" ht="18.75" x14ac:dyDescent="0.3">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2291</v>
      </c>
      <c r="BP160" s="52" t="s">
        <v>2292</v>
      </c>
      <c r="BQ160" s="52" t="s">
        <v>2293</v>
      </c>
      <c r="BV160" s="52" t="s">
        <v>2294</v>
      </c>
      <c r="BW160" s="52"/>
      <c r="BX160" s="52" t="s">
        <v>2295</v>
      </c>
      <c r="BY160" s="52" t="s">
        <v>2296</v>
      </c>
      <c r="CA160" s="52" t="s">
        <v>2297</v>
      </c>
      <c r="CC160" s="52" t="s">
        <v>2253</v>
      </c>
    </row>
    <row r="161" spans="1:140" s="22" customFormat="1" ht="18.75" x14ac:dyDescent="0.3">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2298</v>
      </c>
      <c r="BK161"/>
      <c r="BL161"/>
      <c r="BM161"/>
      <c r="BN161"/>
      <c r="BO161"/>
      <c r="BP161" s="52" t="s">
        <v>2299</v>
      </c>
      <c r="BQ161" s="52" t="s">
        <v>2141</v>
      </c>
      <c r="BR161"/>
      <c r="BS161"/>
      <c r="BT161"/>
      <c r="BU161"/>
      <c r="BV161" s="52" t="s">
        <v>2300</v>
      </c>
      <c r="BW161" s="52"/>
      <c r="BX161" s="52" t="s">
        <v>2040</v>
      </c>
      <c r="BY161" s="52" t="s">
        <v>2301</v>
      </c>
      <c r="BZ161"/>
      <c r="CA161" s="52" t="s">
        <v>2302</v>
      </c>
      <c r="CB161"/>
      <c r="CC161" s="52" t="s">
        <v>2267</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75" x14ac:dyDescent="0.3">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2303</v>
      </c>
      <c r="BP162" s="52" t="s">
        <v>2304</v>
      </c>
      <c r="BQ162" s="52" t="s">
        <v>2305</v>
      </c>
      <c r="BV162" s="52" t="s">
        <v>2306</v>
      </c>
      <c r="BW162" s="52"/>
      <c r="BX162" s="52" t="s">
        <v>2173</v>
      </c>
      <c r="BY162" s="52" t="s">
        <v>2307</v>
      </c>
      <c r="CA162" s="52" t="s">
        <v>2308</v>
      </c>
      <c r="CC162" s="52" t="s">
        <v>2309</v>
      </c>
    </row>
    <row r="163" spans="1:140" ht="18.75" x14ac:dyDescent="0.3">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2310</v>
      </c>
      <c r="BQ163" s="52" t="s">
        <v>2141</v>
      </c>
      <c r="BV163" s="52" t="s">
        <v>2311</v>
      </c>
      <c r="BW163" s="52"/>
      <c r="BX163" s="52" t="s">
        <v>2250</v>
      </c>
      <c r="BY163" s="52" t="s">
        <v>2312</v>
      </c>
      <c r="CA163" s="52" t="s">
        <v>2313</v>
      </c>
      <c r="CC163" s="52" t="s">
        <v>2314</v>
      </c>
    </row>
    <row r="164" spans="1:140" ht="18.75" x14ac:dyDescent="0.3">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2315</v>
      </c>
      <c r="BQ164" s="52" t="s">
        <v>2316</v>
      </c>
      <c r="BV164" s="52" t="s">
        <v>2317</v>
      </c>
      <c r="BW164" s="52"/>
      <c r="BX164" s="52" t="s">
        <v>2181</v>
      </c>
      <c r="BY164" s="52" t="s">
        <v>2318</v>
      </c>
      <c r="CA164" s="52" t="s">
        <v>2319</v>
      </c>
      <c r="CC164" s="52" t="s">
        <v>2320</v>
      </c>
    </row>
    <row r="165" spans="1:140" ht="18.75" x14ac:dyDescent="0.3">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2321</v>
      </c>
      <c r="BQ165" s="52" t="s">
        <v>1831</v>
      </c>
      <c r="BV165" s="52" t="s">
        <v>2322</v>
      </c>
      <c r="BW165" s="52"/>
      <c r="BX165" s="52" t="s">
        <v>2323</v>
      </c>
      <c r="BY165" s="52" t="s">
        <v>2324</v>
      </c>
      <c r="CA165" s="52" t="s">
        <v>2325</v>
      </c>
      <c r="CC165" s="52" t="s">
        <v>2326</v>
      </c>
    </row>
    <row r="166" spans="1:140" ht="18.75" x14ac:dyDescent="0.3">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2327</v>
      </c>
      <c r="BQ166" s="52" t="s">
        <v>2328</v>
      </c>
      <c r="BV166" s="52" t="s">
        <v>2329</v>
      </c>
      <c r="BW166" s="52"/>
      <c r="BX166" s="52" t="s">
        <v>1973</v>
      </c>
      <c r="BY166" s="52" t="s">
        <v>2330</v>
      </c>
      <c r="CA166" s="52" t="s">
        <v>2331</v>
      </c>
      <c r="CC166" s="52" t="s">
        <v>2332</v>
      </c>
    </row>
    <row r="167" spans="1:140" ht="18.75" x14ac:dyDescent="0.3">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2333</v>
      </c>
      <c r="BQ167" s="52" t="s">
        <v>2141</v>
      </c>
      <c r="BV167" s="52" t="s">
        <v>2334</v>
      </c>
      <c r="BW167" s="52"/>
      <c r="BX167" s="52" t="s">
        <v>2040</v>
      </c>
      <c r="BY167" s="52" t="s">
        <v>2335</v>
      </c>
      <c r="CA167" s="52" t="s">
        <v>2336</v>
      </c>
      <c r="CC167" s="52" t="s">
        <v>2337</v>
      </c>
    </row>
    <row r="168" spans="1:140" ht="18.75" x14ac:dyDescent="0.3">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2338</v>
      </c>
      <c r="BQ168" s="52" t="s">
        <v>2207</v>
      </c>
      <c r="BV168" s="52" t="s">
        <v>2339</v>
      </c>
      <c r="BW168" s="52"/>
      <c r="BX168" s="52" t="s">
        <v>2340</v>
      </c>
      <c r="BY168" s="52" t="s">
        <v>2341</v>
      </c>
      <c r="CA168" s="52" t="s">
        <v>2342</v>
      </c>
      <c r="CC168" s="52" t="s">
        <v>2343</v>
      </c>
    </row>
    <row r="169" spans="1:140" ht="18.75" x14ac:dyDescent="0.3">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t="s">
        <v>2344</v>
      </c>
      <c r="BQ169" s="52" t="s">
        <v>2345</v>
      </c>
      <c r="BV169" s="52" t="s">
        <v>2346</v>
      </c>
      <c r="BW169" s="52"/>
      <c r="BX169" s="52" t="s">
        <v>2347</v>
      </c>
      <c r="BY169" s="52" t="s">
        <v>2348</v>
      </c>
      <c r="CA169" s="52" t="s">
        <v>2349</v>
      </c>
      <c r="CC169" s="52" t="s">
        <v>2350</v>
      </c>
    </row>
    <row r="170" spans="1:140" ht="18.75" x14ac:dyDescent="0.3">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2351</v>
      </c>
      <c r="BQ170" s="52" t="s">
        <v>2352</v>
      </c>
      <c r="BV170" s="52" t="s">
        <v>2353</v>
      </c>
      <c r="BW170" s="52"/>
      <c r="BX170" s="52" t="s">
        <v>2354</v>
      </c>
      <c r="BY170" s="52" t="s">
        <v>2355</v>
      </c>
      <c r="CA170" s="52" t="s">
        <v>2356</v>
      </c>
      <c r="CC170" s="52" t="s">
        <v>2357</v>
      </c>
    </row>
    <row r="171" spans="1:140" ht="18.75" x14ac:dyDescent="0.3">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2358</v>
      </c>
      <c r="BQ171" s="52" t="s">
        <v>2141</v>
      </c>
      <c r="BV171" s="52" t="s">
        <v>2359</v>
      </c>
      <c r="BW171" s="52"/>
      <c r="BX171" s="52" t="s">
        <v>2360</v>
      </c>
      <c r="BY171" s="52" t="s">
        <v>2361</v>
      </c>
      <c r="CA171" s="52" t="s">
        <v>2362</v>
      </c>
      <c r="CC171" s="52" t="s">
        <v>2363</v>
      </c>
    </row>
    <row r="172" spans="1:140" ht="18.75" x14ac:dyDescent="0.3">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2364</v>
      </c>
      <c r="BQ172" s="52" t="s">
        <v>2365</v>
      </c>
      <c r="BV172" s="52" t="s">
        <v>2366</v>
      </c>
      <c r="BW172" s="52"/>
      <c r="BX172" s="52" t="s">
        <v>2367</v>
      </c>
      <c r="BY172" s="52" t="s">
        <v>2368</v>
      </c>
      <c r="CA172" s="52" t="s">
        <v>2369</v>
      </c>
      <c r="CC172" s="52" t="s">
        <v>2370</v>
      </c>
    </row>
    <row r="173" spans="1:140" ht="18.75" x14ac:dyDescent="0.3">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2371</v>
      </c>
      <c r="BQ173" s="52" t="s">
        <v>2141</v>
      </c>
      <c r="BV173" s="52" t="s">
        <v>2372</v>
      </c>
      <c r="BW173" s="52"/>
      <c r="BX173" s="52" t="s">
        <v>2373</v>
      </c>
      <c r="BY173" s="52" t="s">
        <v>2374</v>
      </c>
      <c r="CA173" s="52" t="s">
        <v>2375</v>
      </c>
      <c r="CC173" s="52" t="s">
        <v>2376</v>
      </c>
    </row>
    <row r="174" spans="1:140" ht="18.75" x14ac:dyDescent="0.3">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2377</v>
      </c>
      <c r="BQ174" s="52" t="s">
        <v>2378</v>
      </c>
      <c r="BV174" s="52" t="s">
        <v>2379</v>
      </c>
      <c r="BW174" s="52"/>
      <c r="BX174" s="52" t="s">
        <v>2380</v>
      </c>
      <c r="BY174" s="52" t="s">
        <v>2381</v>
      </c>
      <c r="CA174" s="52" t="s">
        <v>2382</v>
      </c>
      <c r="CC174" s="52" t="s">
        <v>2383</v>
      </c>
    </row>
    <row r="175" spans="1:140" ht="18.75" x14ac:dyDescent="0.3">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2384</v>
      </c>
      <c r="BQ175" s="52" t="s">
        <v>2141</v>
      </c>
      <c r="BV175" s="52" t="s">
        <v>2385</v>
      </c>
      <c r="BW175" s="52"/>
      <c r="BX175" s="52" t="s">
        <v>2386</v>
      </c>
      <c r="BY175" s="52" t="s">
        <v>2387</v>
      </c>
      <c r="CA175" s="52" t="s">
        <v>2388</v>
      </c>
      <c r="CC175" s="52" t="s">
        <v>2389</v>
      </c>
    </row>
    <row r="176" spans="1:140" ht="18.75" x14ac:dyDescent="0.3">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2390</v>
      </c>
      <c r="BQ176" s="52" t="s">
        <v>2207</v>
      </c>
      <c r="BV176" s="52" t="s">
        <v>2391</v>
      </c>
      <c r="BW176" s="52"/>
      <c r="BX176" s="52" t="s">
        <v>2392</v>
      </c>
      <c r="BY176" s="52" t="s">
        <v>2393</v>
      </c>
      <c r="CA176" s="52" t="s">
        <v>2308</v>
      </c>
      <c r="CC176" s="52" t="s">
        <v>2394</v>
      </c>
    </row>
    <row r="177" spans="1:81" ht="18.75" x14ac:dyDescent="0.3">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2395</v>
      </c>
      <c r="BQ177" s="52" t="s">
        <v>2241</v>
      </c>
      <c r="BV177" s="52" t="s">
        <v>2396</v>
      </c>
      <c r="BW177" s="52"/>
      <c r="BX177" s="52" t="s">
        <v>2397</v>
      </c>
      <c r="BY177" s="52" t="s">
        <v>2398</v>
      </c>
      <c r="CA177" s="52" t="s">
        <v>2266</v>
      </c>
      <c r="CC177" s="52" t="s">
        <v>2399</v>
      </c>
    </row>
    <row r="178" spans="1:81" ht="18.75" x14ac:dyDescent="0.3">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2400</v>
      </c>
      <c r="BQ178" s="52" t="s">
        <v>2401</v>
      </c>
      <c r="BV178" s="52" t="s">
        <v>2402</v>
      </c>
      <c r="BW178" s="52"/>
      <c r="BX178" s="52" t="s">
        <v>2403</v>
      </c>
      <c r="BY178" s="52" t="s">
        <v>2404</v>
      </c>
      <c r="CA178" s="52" t="s">
        <v>2405</v>
      </c>
      <c r="CC178" s="52" t="s">
        <v>2406</v>
      </c>
    </row>
    <row r="179" spans="1:81" ht="18.75" x14ac:dyDescent="0.3">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2407</v>
      </c>
      <c r="BQ179" s="52" t="s">
        <v>2141</v>
      </c>
      <c r="BV179" s="52" t="s">
        <v>2408</v>
      </c>
      <c r="BW179" s="52"/>
      <c r="BX179" s="52" t="s">
        <v>2409</v>
      </c>
      <c r="BY179" s="52" t="s">
        <v>2410</v>
      </c>
      <c r="CA179" s="52" t="s">
        <v>2411</v>
      </c>
      <c r="CC179" s="52" t="s">
        <v>2412</v>
      </c>
    </row>
    <row r="180" spans="1:81" ht="18.75" x14ac:dyDescent="0.3">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2413</v>
      </c>
      <c r="BQ180" s="52" t="s">
        <v>2414</v>
      </c>
      <c r="BV180" s="52" t="s">
        <v>2415</v>
      </c>
      <c r="BW180" s="52"/>
      <c r="BX180" s="52" t="s">
        <v>2416</v>
      </c>
      <c r="BY180" s="52" t="s">
        <v>2417</v>
      </c>
      <c r="CA180" s="52" t="s">
        <v>2418</v>
      </c>
      <c r="CC180" s="52" t="s">
        <v>2419</v>
      </c>
    </row>
    <row r="181" spans="1:81" ht="18.75" x14ac:dyDescent="0.3">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2420</v>
      </c>
      <c r="BQ181" s="52" t="s">
        <v>2421</v>
      </c>
      <c r="BV181" s="52" t="s">
        <v>2422</v>
      </c>
      <c r="BW181" s="52"/>
      <c r="BX181" s="52" t="s">
        <v>2423</v>
      </c>
      <c r="BY181" s="52" t="s">
        <v>2424</v>
      </c>
      <c r="CA181" s="52" t="s">
        <v>2425</v>
      </c>
      <c r="CC181" s="52" t="s">
        <v>2426</v>
      </c>
    </row>
    <row r="182" spans="1:81" ht="18.75" x14ac:dyDescent="0.3">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2427</v>
      </c>
      <c r="BQ182" s="52" t="s">
        <v>2141</v>
      </c>
      <c r="BV182" s="52" t="s">
        <v>2428</v>
      </c>
      <c r="BW182" s="52"/>
      <c r="BX182" s="52" t="s">
        <v>2429</v>
      </c>
      <c r="BY182" s="52" t="s">
        <v>2430</v>
      </c>
      <c r="CA182" s="52" t="s">
        <v>2431</v>
      </c>
      <c r="CC182" s="52" t="s">
        <v>2432</v>
      </c>
    </row>
    <row r="183" spans="1:81" ht="18.75" x14ac:dyDescent="0.3">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2433</v>
      </c>
      <c r="BQ183" s="52" t="s">
        <v>2434</v>
      </c>
      <c r="BV183" s="52" t="s">
        <v>2435</v>
      </c>
      <c r="BW183" s="52"/>
      <c r="BX183" s="52" t="s">
        <v>2436</v>
      </c>
      <c r="BY183" s="52" t="s">
        <v>2437</v>
      </c>
      <c r="CA183" s="52" t="s">
        <v>2438</v>
      </c>
      <c r="CC183" s="52" t="s">
        <v>2439</v>
      </c>
    </row>
    <row r="184" spans="1:81" ht="18.75" x14ac:dyDescent="0.3">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2440</v>
      </c>
      <c r="BQ184" s="52" t="s">
        <v>2441</v>
      </c>
      <c r="BV184" s="52" t="s">
        <v>2442</v>
      </c>
      <c r="BW184" s="52"/>
      <c r="BX184" s="52" t="s">
        <v>2443</v>
      </c>
      <c r="BY184" s="52" t="s">
        <v>2444</v>
      </c>
      <c r="CA184" s="52" t="s">
        <v>2266</v>
      </c>
      <c r="CC184" s="52" t="s">
        <v>2445</v>
      </c>
    </row>
    <row r="185" spans="1:81" ht="18.75" x14ac:dyDescent="0.3">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2446</v>
      </c>
      <c r="BQ185" s="52" t="s">
        <v>2141</v>
      </c>
      <c r="BV185" s="52" t="s">
        <v>2447</v>
      </c>
      <c r="BW185" s="52"/>
      <c r="BX185" s="52" t="s">
        <v>2448</v>
      </c>
      <c r="BY185" s="52" t="s">
        <v>2449</v>
      </c>
      <c r="CA185" s="52" t="s">
        <v>2450</v>
      </c>
      <c r="CC185" s="52" t="s">
        <v>2451</v>
      </c>
    </row>
    <row r="186" spans="1:81" ht="18.75" x14ac:dyDescent="0.3">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2452</v>
      </c>
      <c r="BQ186" s="52" t="s">
        <v>2207</v>
      </c>
      <c r="BV186" s="52" t="s">
        <v>2453</v>
      </c>
      <c r="BW186" s="52"/>
      <c r="BX186" s="52" t="s">
        <v>2454</v>
      </c>
      <c r="BY186" s="52" t="s">
        <v>2455</v>
      </c>
      <c r="CA186" s="52" t="s">
        <v>2456</v>
      </c>
      <c r="CC186" s="52" t="s">
        <v>2457</v>
      </c>
    </row>
    <row r="187" spans="1:81" ht="18.75" x14ac:dyDescent="0.3">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2458</v>
      </c>
      <c r="BQ187" s="52" t="s">
        <v>2459</v>
      </c>
      <c r="BV187" s="52" t="s">
        <v>2460</v>
      </c>
      <c r="BW187" s="52"/>
      <c r="BX187" s="52" t="s">
        <v>2461</v>
      </c>
      <c r="BY187" s="52" t="s">
        <v>2462</v>
      </c>
      <c r="CA187" s="52" t="s">
        <v>2463</v>
      </c>
      <c r="CC187" s="52" t="s">
        <v>2464</v>
      </c>
    </row>
    <row r="188" spans="1:81" ht="18.75" x14ac:dyDescent="0.3">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2465</v>
      </c>
      <c r="BQ188" s="52" t="s">
        <v>2466</v>
      </c>
      <c r="BV188" s="52" t="s">
        <v>2467</v>
      </c>
      <c r="BW188" s="52"/>
      <c r="BX188" s="52" t="s">
        <v>2468</v>
      </c>
      <c r="BY188" s="52" t="s">
        <v>2469</v>
      </c>
      <c r="CA188" s="52" t="s">
        <v>2470</v>
      </c>
      <c r="CC188" s="52" t="s">
        <v>2471</v>
      </c>
    </row>
    <row r="189" spans="1:81" ht="18.75" x14ac:dyDescent="0.3">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2472</v>
      </c>
      <c r="BQ189" s="52" t="s">
        <v>1831</v>
      </c>
      <c r="BV189" s="52" t="s">
        <v>2473</v>
      </c>
      <c r="BW189" s="52"/>
      <c r="BX189" s="52" t="s">
        <v>2474</v>
      </c>
      <c r="BY189" s="52" t="s">
        <v>2475</v>
      </c>
      <c r="CA189" s="52" t="s">
        <v>2476</v>
      </c>
      <c r="CC189" s="52" t="s">
        <v>2477</v>
      </c>
    </row>
    <row r="190" spans="1:81" ht="18.75" x14ac:dyDescent="0.3">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2478</v>
      </c>
      <c r="BQ190" s="52" t="s">
        <v>2479</v>
      </c>
      <c r="BV190" s="52" t="s">
        <v>2480</v>
      </c>
      <c r="BW190" s="52"/>
      <c r="BX190" s="52" t="s">
        <v>2481</v>
      </c>
      <c r="BY190" s="52" t="s">
        <v>2482</v>
      </c>
      <c r="CA190" s="52" t="s">
        <v>2483</v>
      </c>
      <c r="CC190" s="52" t="s">
        <v>2484</v>
      </c>
    </row>
    <row r="191" spans="1:81" ht="18.75" x14ac:dyDescent="0.3">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Q191" s="52" t="s">
        <v>2485</v>
      </c>
      <c r="BV191" s="52" t="s">
        <v>2486</v>
      </c>
      <c r="BW191" s="52"/>
      <c r="BX191" s="52" t="s">
        <v>2487</v>
      </c>
      <c r="BY191" s="52" t="s">
        <v>2488</v>
      </c>
      <c r="CA191" s="52" t="s">
        <v>2308</v>
      </c>
      <c r="CC191" s="52" t="s">
        <v>2489</v>
      </c>
    </row>
    <row r="192" spans="1:81" ht="18.75" x14ac:dyDescent="0.3">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2490</v>
      </c>
      <c r="BV192" s="52" t="s">
        <v>2491</v>
      </c>
      <c r="BW192" s="52"/>
      <c r="BX192" s="52" t="s">
        <v>2492</v>
      </c>
      <c r="BY192" s="52" t="s">
        <v>2493</v>
      </c>
      <c r="CA192" s="52" t="s">
        <v>2494</v>
      </c>
      <c r="CC192" s="52" t="s">
        <v>2495</v>
      </c>
    </row>
    <row r="193" spans="1:81" ht="18.75" x14ac:dyDescent="0.3">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Q193" s="52" t="s">
        <v>2496</v>
      </c>
      <c r="BV193" s="52" t="s">
        <v>2497</v>
      </c>
      <c r="BW193" s="52"/>
      <c r="BX193" s="52" t="s">
        <v>2498</v>
      </c>
      <c r="BY193" s="52" t="s">
        <v>2499</v>
      </c>
      <c r="CA193" s="52" t="s">
        <v>2313</v>
      </c>
      <c r="CC193" s="52" t="s">
        <v>2500</v>
      </c>
    </row>
    <row r="194" spans="1:81" ht="18.75" x14ac:dyDescent="0.3">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Q194" s="52" t="s">
        <v>2490</v>
      </c>
      <c r="BV194" s="52" t="s">
        <v>2501</v>
      </c>
      <c r="BW194" s="52"/>
      <c r="BX194" s="52" t="s">
        <v>2502</v>
      </c>
      <c r="BY194" s="52" t="s">
        <v>2503</v>
      </c>
      <c r="CA194" s="52" t="s">
        <v>2504</v>
      </c>
      <c r="CC194" s="52" t="s">
        <v>2505</v>
      </c>
    </row>
    <row r="195" spans="1:81" ht="18.75" x14ac:dyDescent="0.3">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Q195" s="52" t="s">
        <v>2506</v>
      </c>
      <c r="BV195" s="52" t="s">
        <v>2507</v>
      </c>
      <c r="BW195" s="52"/>
      <c r="BX195" s="52" t="s">
        <v>2508</v>
      </c>
      <c r="BY195" s="52" t="s">
        <v>2509</v>
      </c>
      <c r="CA195" s="52" t="s">
        <v>2510</v>
      </c>
      <c r="CC195" s="52" t="s">
        <v>2511</v>
      </c>
    </row>
    <row r="196" spans="1:81" ht="18.75" x14ac:dyDescent="0.3">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Q196" s="52" t="s">
        <v>2512</v>
      </c>
      <c r="BV196" s="52" t="s">
        <v>2513</v>
      </c>
      <c r="BW196" s="52"/>
      <c r="BX196" s="52" t="s">
        <v>2514</v>
      </c>
      <c r="BY196" s="52" t="s">
        <v>2515</v>
      </c>
      <c r="CA196" s="52" t="s">
        <v>2516</v>
      </c>
      <c r="CC196" s="52" t="s">
        <v>2517</v>
      </c>
    </row>
    <row r="197" spans="1:81" ht="18.75" x14ac:dyDescent="0.3">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Q197" s="52" t="s">
        <v>2518</v>
      </c>
      <c r="BV197" s="52" t="s">
        <v>2519</v>
      </c>
      <c r="BW197" s="52"/>
      <c r="BX197" s="52" t="s">
        <v>831</v>
      </c>
      <c r="BY197" s="52" t="s">
        <v>2520</v>
      </c>
      <c r="CA197" s="52" t="s">
        <v>2521</v>
      </c>
      <c r="CC197" s="52" t="s">
        <v>2522</v>
      </c>
    </row>
    <row r="198" spans="1:81" ht="18.75" x14ac:dyDescent="0.3">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Q198" s="52" t="s">
        <v>2523</v>
      </c>
      <c r="BV198" s="52" t="s">
        <v>2524</v>
      </c>
      <c r="BW198" s="52"/>
      <c r="BX198" s="52" t="s">
        <v>2525</v>
      </c>
      <c r="BY198" s="52" t="s">
        <v>2509</v>
      </c>
      <c r="CA198" s="52" t="s">
        <v>2526</v>
      </c>
      <c r="CC198" s="52" t="s">
        <v>2527</v>
      </c>
    </row>
    <row r="199" spans="1:81" ht="18.75" x14ac:dyDescent="0.3">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Q199" s="52" t="s">
        <v>2528</v>
      </c>
      <c r="BV199" s="52" t="s">
        <v>2529</v>
      </c>
      <c r="BW199" s="52"/>
      <c r="BX199" s="52" t="s">
        <v>2530</v>
      </c>
      <c r="BY199" s="52" t="s">
        <v>2515</v>
      </c>
      <c r="CA199" s="52" t="s">
        <v>2531</v>
      </c>
      <c r="CC199" s="52" t="s">
        <v>2532</v>
      </c>
    </row>
    <row r="200" spans="1:81" ht="18.75" x14ac:dyDescent="0.3">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Q200" s="52" t="s">
        <v>2533</v>
      </c>
      <c r="BV200" s="52" t="s">
        <v>2534</v>
      </c>
      <c r="BW200" s="52"/>
      <c r="BX200" s="52" t="s">
        <v>2535</v>
      </c>
      <c r="BY200" s="52" t="s">
        <v>2536</v>
      </c>
      <c r="CA200" s="52" t="s">
        <v>2537</v>
      </c>
      <c r="CC200" s="52" t="s">
        <v>2538</v>
      </c>
    </row>
    <row r="201" spans="1:81" ht="18.75" x14ac:dyDescent="0.3">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Q201" s="52" t="s">
        <v>2539</v>
      </c>
      <c r="BV201" s="52" t="s">
        <v>2540</v>
      </c>
      <c r="BW201" s="52"/>
      <c r="BX201" s="52" t="s">
        <v>2541</v>
      </c>
      <c r="BY201" s="52" t="s">
        <v>2542</v>
      </c>
      <c r="CA201" s="52" t="s">
        <v>2543</v>
      </c>
      <c r="CC201" s="52" t="s">
        <v>2544</v>
      </c>
    </row>
    <row r="202" spans="1:81" ht="18.75" x14ac:dyDescent="0.3">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Q202" s="52" t="s">
        <v>2545</v>
      </c>
      <c r="BV202" s="52" t="s">
        <v>2546</v>
      </c>
      <c r="BW202" s="52"/>
      <c r="BX202" s="52" t="s">
        <v>2547</v>
      </c>
      <c r="BY202" s="52" t="s">
        <v>2548</v>
      </c>
      <c r="CA202" s="52" t="s">
        <v>2549</v>
      </c>
      <c r="CC202" s="52" t="s">
        <v>2550</v>
      </c>
    </row>
    <row r="203" spans="1:81" ht="18.75" x14ac:dyDescent="0.3">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Q203" s="52" t="s">
        <v>2207</v>
      </c>
      <c r="BV203" s="52" t="s">
        <v>2551</v>
      </c>
      <c r="BW203" s="52"/>
      <c r="BX203" s="52" t="s">
        <v>2552</v>
      </c>
      <c r="BY203" s="52" t="s">
        <v>2553</v>
      </c>
      <c r="CA203" s="52" t="s">
        <v>2554</v>
      </c>
      <c r="CC203" s="52" t="s">
        <v>2555</v>
      </c>
    </row>
    <row r="204" spans="1:81" ht="18.75" x14ac:dyDescent="0.3">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Q204" s="52" t="s">
        <v>2459</v>
      </c>
      <c r="BV204" s="52" t="s">
        <v>2556</v>
      </c>
      <c r="BW204" s="52"/>
      <c r="BX204" s="52" t="s">
        <v>2557</v>
      </c>
      <c r="BY204" s="52" t="s">
        <v>2558</v>
      </c>
      <c r="CA204" s="52" t="s">
        <v>2559</v>
      </c>
      <c r="CC204" s="52" t="s">
        <v>2560</v>
      </c>
    </row>
    <row r="205" spans="1:81" ht="18.75" x14ac:dyDescent="0.3">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Q205" s="52" t="s">
        <v>2141</v>
      </c>
      <c r="BV205" s="52" t="s">
        <v>2561</v>
      </c>
      <c r="BW205" s="52"/>
      <c r="BX205" s="52" t="s">
        <v>2562</v>
      </c>
      <c r="BY205" s="52" t="s">
        <v>2563</v>
      </c>
      <c r="CA205" s="52" t="s">
        <v>2564</v>
      </c>
      <c r="CC205" s="52" t="s">
        <v>2565</v>
      </c>
    </row>
    <row r="206" spans="1:81" ht="18.75" x14ac:dyDescent="0.3">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Q206" s="52" t="s">
        <v>1192</v>
      </c>
      <c r="BV206" s="52" t="s">
        <v>2566</v>
      </c>
      <c r="BW206" s="52"/>
      <c r="BX206" s="52" t="s">
        <v>2567</v>
      </c>
      <c r="BY206" s="52" t="s">
        <v>2568</v>
      </c>
      <c r="CA206" s="52" t="s">
        <v>2569</v>
      </c>
      <c r="CC206" s="52" t="s">
        <v>2570</v>
      </c>
    </row>
    <row r="207" spans="1:81" ht="18.75" x14ac:dyDescent="0.3">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2571</v>
      </c>
      <c r="BV207" s="52" t="s">
        <v>2572</v>
      </c>
      <c r="BW207" s="52"/>
      <c r="BX207" s="52" t="s">
        <v>831</v>
      </c>
      <c r="BY207" s="52" t="s">
        <v>2573</v>
      </c>
      <c r="CA207" s="52" t="s">
        <v>2574</v>
      </c>
      <c r="CC207" s="52" t="s">
        <v>2575</v>
      </c>
    </row>
    <row r="208" spans="1:81" ht="18.75" x14ac:dyDescent="0.3">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2207</v>
      </c>
      <c r="BV208" s="52" t="s">
        <v>2576</v>
      </c>
      <c r="BW208" s="52"/>
      <c r="BX208" s="52" t="s">
        <v>2577</v>
      </c>
      <c r="BY208" s="52" t="s">
        <v>2578</v>
      </c>
      <c r="CA208" s="52" t="s">
        <v>2579</v>
      </c>
      <c r="CC208" s="52" t="s">
        <v>2580</v>
      </c>
    </row>
    <row r="209" spans="1:140" ht="18.75" x14ac:dyDescent="0.3">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2459</v>
      </c>
      <c r="BV209" s="52" t="s">
        <v>2581</v>
      </c>
      <c r="BW209" s="52"/>
      <c r="BX209" s="52" t="s">
        <v>2582</v>
      </c>
      <c r="BY209" s="52" t="s">
        <v>2583</v>
      </c>
      <c r="CA209" s="52" t="s">
        <v>2584</v>
      </c>
      <c r="CC209" s="52" t="s">
        <v>2585</v>
      </c>
    </row>
    <row r="210" spans="1:140" ht="18.75" x14ac:dyDescent="0.3">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2241</v>
      </c>
      <c r="BV210" s="52" t="s">
        <v>2586</v>
      </c>
      <c r="BW210" s="52"/>
      <c r="BX210" s="52" t="s">
        <v>1439</v>
      </c>
      <c r="BY210" s="52" t="s">
        <v>2553</v>
      </c>
      <c r="CA210" s="52" t="s">
        <v>2587</v>
      </c>
      <c r="CC210" s="52" t="s">
        <v>2588</v>
      </c>
    </row>
    <row r="211" spans="1:140" s="22" customFormat="1" ht="18.75" x14ac:dyDescent="0.3">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2141</v>
      </c>
      <c r="BR211"/>
      <c r="BS211"/>
      <c r="BT211"/>
      <c r="BU211"/>
      <c r="BV211" s="52" t="s">
        <v>2589</v>
      </c>
      <c r="BW211" s="52"/>
      <c r="BX211" s="52" t="s">
        <v>1481</v>
      </c>
      <c r="BY211" s="52" t="s">
        <v>2590</v>
      </c>
      <c r="BZ211"/>
      <c r="CA211" s="52" t="s">
        <v>2591</v>
      </c>
      <c r="CB211"/>
      <c r="CC211" s="52" t="s">
        <v>2592</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75" x14ac:dyDescent="0.3">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2593</v>
      </c>
      <c r="BV212" s="52" t="s">
        <v>2594</v>
      </c>
      <c r="BW212" s="52"/>
      <c r="BX212" s="52" t="s">
        <v>2595</v>
      </c>
      <c r="BY212" s="52" t="s">
        <v>2563</v>
      </c>
      <c r="CA212" s="52" t="s">
        <v>2596</v>
      </c>
      <c r="CC212" s="52" t="s">
        <v>2597</v>
      </c>
    </row>
    <row r="213" spans="1:140" ht="18.75" x14ac:dyDescent="0.3">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2598</v>
      </c>
      <c r="BV213" s="52" t="s">
        <v>2599</v>
      </c>
      <c r="BW213" s="52"/>
      <c r="BY213" s="52" t="s">
        <v>2600</v>
      </c>
      <c r="CA213" s="52" t="s">
        <v>2601</v>
      </c>
      <c r="CC213" s="52" t="s">
        <v>2602</v>
      </c>
    </row>
    <row r="214" spans="1:140" ht="18.75" x14ac:dyDescent="0.3">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2603</v>
      </c>
      <c r="BV214" s="52" t="s">
        <v>2604</v>
      </c>
      <c r="BW214" s="52"/>
      <c r="BY214" s="52" t="s">
        <v>2605</v>
      </c>
      <c r="CA214" s="52" t="s">
        <v>2606</v>
      </c>
      <c r="CC214" s="52" t="s">
        <v>2607</v>
      </c>
    </row>
    <row r="215" spans="1:140" ht="18.75" x14ac:dyDescent="0.3">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1831</v>
      </c>
      <c r="BV215" s="52" t="s">
        <v>2608</v>
      </c>
      <c r="BW215" s="52"/>
      <c r="BY215" s="52" t="s">
        <v>2609</v>
      </c>
      <c r="CA215" s="52" t="s">
        <v>2610</v>
      </c>
      <c r="CC215" s="52" t="s">
        <v>2611</v>
      </c>
    </row>
    <row r="216" spans="1:140" ht="18.75" x14ac:dyDescent="0.3">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2612</v>
      </c>
      <c r="BV216" s="52" t="s">
        <v>2613</v>
      </c>
      <c r="BW216" s="52"/>
      <c r="BY216" s="52" t="s">
        <v>2553</v>
      </c>
      <c r="CA216" s="52" t="s">
        <v>2614</v>
      </c>
      <c r="CC216" s="52" t="s">
        <v>2615</v>
      </c>
    </row>
    <row r="217" spans="1:140" ht="18.75" x14ac:dyDescent="0.3">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2616</v>
      </c>
      <c r="BV217" s="52" t="s">
        <v>2617</v>
      </c>
      <c r="BW217" s="52"/>
      <c r="BY217" s="52" t="s">
        <v>2618</v>
      </c>
      <c r="CA217" s="52" t="s">
        <v>2619</v>
      </c>
      <c r="CC217" s="52" t="s">
        <v>2620</v>
      </c>
    </row>
    <row r="218" spans="1:140" ht="18.75" x14ac:dyDescent="0.3">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2141</v>
      </c>
      <c r="BV218" s="52" t="s">
        <v>2621</v>
      </c>
      <c r="BW218" s="52"/>
      <c r="BY218" s="52" t="s">
        <v>2563</v>
      </c>
      <c r="CA218" s="52" t="s">
        <v>2622</v>
      </c>
      <c r="CC218" s="52" t="s">
        <v>2623</v>
      </c>
    </row>
    <row r="219" spans="1:140" ht="18.75" x14ac:dyDescent="0.3">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2624</v>
      </c>
      <c r="BV219" s="52" t="s">
        <v>2625</v>
      </c>
      <c r="BW219" s="52"/>
      <c r="BY219" s="52" t="s">
        <v>2626</v>
      </c>
      <c r="CA219" s="52" t="s">
        <v>2627</v>
      </c>
      <c r="CC219" s="52" t="s">
        <v>2628</v>
      </c>
    </row>
    <row r="220" spans="1:140" ht="18.75" x14ac:dyDescent="0.3">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2629</v>
      </c>
      <c r="BV220" s="52" t="s">
        <v>2630</v>
      </c>
      <c r="BW220" s="52"/>
      <c r="BY220" s="52" t="s">
        <v>2631</v>
      </c>
      <c r="CA220" s="52" t="s">
        <v>2632</v>
      </c>
      <c r="CC220" s="52" t="s">
        <v>2633</v>
      </c>
    </row>
    <row r="221" spans="1:140" ht="18.75" x14ac:dyDescent="0.3">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2634</v>
      </c>
      <c r="BV221" s="52" t="s">
        <v>2635</v>
      </c>
      <c r="BW221" s="52"/>
      <c r="BY221" s="52" t="s">
        <v>2636</v>
      </c>
      <c r="CA221" s="52" t="s">
        <v>2637</v>
      </c>
      <c r="CC221" s="52" t="s">
        <v>2638</v>
      </c>
    </row>
    <row r="222" spans="1:140" ht="18.75" x14ac:dyDescent="0.3">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2639</v>
      </c>
      <c r="BV222" s="52" t="s">
        <v>2640</v>
      </c>
      <c r="BW222" s="52"/>
      <c r="BY222" s="52" t="s">
        <v>2553</v>
      </c>
      <c r="CA222" s="52" t="s">
        <v>2641</v>
      </c>
      <c r="CC222" s="52" t="s">
        <v>2642</v>
      </c>
    </row>
    <row r="223" spans="1:140" ht="18.75" x14ac:dyDescent="0.3">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2643</v>
      </c>
      <c r="BV223" s="52" t="s">
        <v>2644</v>
      </c>
      <c r="BW223" s="52"/>
      <c r="BY223" s="52" t="s">
        <v>2645</v>
      </c>
      <c r="CA223" s="52" t="s">
        <v>2646</v>
      </c>
      <c r="CC223" s="52" t="s">
        <v>2647</v>
      </c>
    </row>
    <row r="224" spans="1:140" ht="18.75" x14ac:dyDescent="0.3">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2141</v>
      </c>
      <c r="BV224" s="52" t="s">
        <v>2648</v>
      </c>
      <c r="BW224" s="52"/>
      <c r="BY224" s="52" t="s">
        <v>2649</v>
      </c>
      <c r="CA224" s="52" t="s">
        <v>2650</v>
      </c>
      <c r="CC224" s="52" t="s">
        <v>2623</v>
      </c>
    </row>
    <row r="225" spans="1:81" ht="18.75" x14ac:dyDescent="0.3">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2241</v>
      </c>
      <c r="BV225" s="52" t="s">
        <v>2651</v>
      </c>
      <c r="BW225" s="52"/>
      <c r="BY225" s="52" t="s">
        <v>2652</v>
      </c>
      <c r="CA225" s="52" t="s">
        <v>2653</v>
      </c>
      <c r="CC225" s="52" t="s">
        <v>2654</v>
      </c>
    </row>
    <row r="226" spans="1:81" ht="18.75" x14ac:dyDescent="0.3">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2655</v>
      </c>
      <c r="BV226" s="52" t="s">
        <v>2656</v>
      </c>
      <c r="BW226" s="52"/>
      <c r="BY226" s="52" t="s">
        <v>2657</v>
      </c>
      <c r="CA226" s="52" t="s">
        <v>2658</v>
      </c>
      <c r="CC226" s="52" t="s">
        <v>2659</v>
      </c>
    </row>
    <row r="227" spans="1:81" ht="18.75" x14ac:dyDescent="0.3">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2141</v>
      </c>
      <c r="BV227" s="52" t="s">
        <v>2660</v>
      </c>
      <c r="BW227" s="52"/>
      <c r="BY227" s="52" t="s">
        <v>2661</v>
      </c>
      <c r="CA227" s="52" t="s">
        <v>2662</v>
      </c>
      <c r="CC227" s="52" t="s">
        <v>2663</v>
      </c>
    </row>
    <row r="228" spans="1:81" ht="18.75" x14ac:dyDescent="0.3">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2664</v>
      </c>
      <c r="BV228" s="52" t="s">
        <v>2665</v>
      </c>
      <c r="BW228" s="52"/>
      <c r="BY228" s="52" t="s">
        <v>2666</v>
      </c>
      <c r="CA228" s="52" t="s">
        <v>2667</v>
      </c>
      <c r="CC228" s="52" t="s">
        <v>2638</v>
      </c>
    </row>
    <row r="229" spans="1:81" ht="18.75" x14ac:dyDescent="0.3">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1831</v>
      </c>
      <c r="BV229" s="52" t="s">
        <v>2668</v>
      </c>
      <c r="BW229" s="52"/>
      <c r="BY229" s="52" t="s">
        <v>2669</v>
      </c>
      <c r="CA229" s="52" t="s">
        <v>2670</v>
      </c>
      <c r="CC229" s="52" t="s">
        <v>2642</v>
      </c>
    </row>
    <row r="230" spans="1:81" ht="18.75" x14ac:dyDescent="0.3">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2671</v>
      </c>
      <c r="BV230" s="52" t="s">
        <v>2672</v>
      </c>
      <c r="BW230" s="52"/>
      <c r="BY230" s="52" t="s">
        <v>2673</v>
      </c>
      <c r="CA230" s="52" t="s">
        <v>2674</v>
      </c>
      <c r="CC230" s="52" t="s">
        <v>2623</v>
      </c>
    </row>
    <row r="231" spans="1:81" ht="18.75" x14ac:dyDescent="0.3">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2490</v>
      </c>
      <c r="BV231" s="52" t="s">
        <v>2675</v>
      </c>
      <c r="BW231" s="52"/>
      <c r="BY231" s="52" t="s">
        <v>2676</v>
      </c>
      <c r="CA231" s="52" t="s">
        <v>2677</v>
      </c>
      <c r="CC231" s="52" t="s">
        <v>2678</v>
      </c>
    </row>
    <row r="232" spans="1:81" ht="18.75" x14ac:dyDescent="0.3">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2679</v>
      </c>
      <c r="BV232" s="52" t="s">
        <v>2680</v>
      </c>
      <c r="BW232" s="52"/>
      <c r="BY232" s="52" t="s">
        <v>2681</v>
      </c>
      <c r="CA232" s="52" t="s">
        <v>2682</v>
      </c>
      <c r="CC232" s="52" t="s">
        <v>2683</v>
      </c>
    </row>
    <row r="233" spans="1:81" ht="18.75" x14ac:dyDescent="0.3">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2684</v>
      </c>
      <c r="BV233" s="52" t="s">
        <v>2685</v>
      </c>
      <c r="BW233" s="52"/>
      <c r="BY233" s="52" t="s">
        <v>2686</v>
      </c>
      <c r="CA233" s="52" t="s">
        <v>2687</v>
      </c>
      <c r="CC233" s="52" t="s">
        <v>2688</v>
      </c>
    </row>
    <row r="234" spans="1:81" ht="18.75" x14ac:dyDescent="0.3">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2689</v>
      </c>
      <c r="BV234" s="52" t="s">
        <v>2690</v>
      </c>
      <c r="BW234" s="52"/>
      <c r="BY234" s="52" t="s">
        <v>2691</v>
      </c>
      <c r="CA234" s="52" t="s">
        <v>2692</v>
      </c>
      <c r="CC234" s="52" t="s">
        <v>2693</v>
      </c>
    </row>
    <row r="235" spans="1:81" ht="18.75" x14ac:dyDescent="0.3">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2694</v>
      </c>
      <c r="BV235" s="52" t="s">
        <v>2695</v>
      </c>
      <c r="BW235" s="52"/>
      <c r="BY235" s="52" t="s">
        <v>2696</v>
      </c>
      <c r="CA235" s="52" t="s">
        <v>2697</v>
      </c>
      <c r="CC235" s="52" t="s">
        <v>2698</v>
      </c>
    </row>
    <row r="236" spans="1:81" ht="18.75" x14ac:dyDescent="0.3">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2141</v>
      </c>
      <c r="BV236" s="52" t="s">
        <v>2699</v>
      </c>
      <c r="BW236" s="52"/>
      <c r="BY236" s="52" t="s">
        <v>2700</v>
      </c>
      <c r="CA236" s="52" t="s">
        <v>2701</v>
      </c>
      <c r="CC236" s="52" t="s">
        <v>2702</v>
      </c>
    </row>
    <row r="237" spans="1:81" ht="18.75" x14ac:dyDescent="0.3">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2241</v>
      </c>
      <c r="BV237" s="52" t="s">
        <v>2703</v>
      </c>
      <c r="BW237" s="52"/>
      <c r="BY237" s="52" t="s">
        <v>2676</v>
      </c>
      <c r="CA237" s="52" t="s">
        <v>2704</v>
      </c>
      <c r="CC237" s="52" t="s">
        <v>2705</v>
      </c>
    </row>
    <row r="238" spans="1:81" ht="18.75" x14ac:dyDescent="0.3">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2706</v>
      </c>
      <c r="BV238" s="52" t="s">
        <v>2707</v>
      </c>
      <c r="BW238" s="52"/>
      <c r="BY238" s="52" t="s">
        <v>2708</v>
      </c>
      <c r="CA238" s="52" t="s">
        <v>2709</v>
      </c>
      <c r="CC238" s="52" t="s">
        <v>2710</v>
      </c>
    </row>
    <row r="239" spans="1:81" ht="18.75" x14ac:dyDescent="0.3">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2711</v>
      </c>
      <c r="BV239" s="52" t="s">
        <v>2712</v>
      </c>
      <c r="BW239" s="52"/>
      <c r="BY239" s="52" t="s">
        <v>2713</v>
      </c>
      <c r="CA239" s="52" t="s">
        <v>2697</v>
      </c>
      <c r="CC239" s="52" t="s">
        <v>2714</v>
      </c>
    </row>
    <row r="240" spans="1:81" ht="18.75" x14ac:dyDescent="0.3">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2715</v>
      </c>
      <c r="BV240" s="52" t="s">
        <v>2716</v>
      </c>
      <c r="BW240" s="52"/>
      <c r="BY240" s="52" t="s">
        <v>2717</v>
      </c>
      <c r="CA240" s="52" t="s">
        <v>2701</v>
      </c>
      <c r="CC240" s="52" t="s">
        <v>2718</v>
      </c>
    </row>
    <row r="241" spans="1:81" ht="18.75" x14ac:dyDescent="0.3">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2719</v>
      </c>
      <c r="BV241" s="52" t="s">
        <v>2720</v>
      </c>
      <c r="BW241" s="52"/>
      <c r="BY241" s="52" t="s">
        <v>2721</v>
      </c>
      <c r="CA241" s="52" t="s">
        <v>2722</v>
      </c>
      <c r="CC241" s="52" t="s">
        <v>2723</v>
      </c>
    </row>
    <row r="242" spans="1:81" ht="18.75" x14ac:dyDescent="0.3">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2724</v>
      </c>
      <c r="BV242" s="52" t="s">
        <v>2725</v>
      </c>
      <c r="BW242" s="52"/>
      <c r="BY242" s="52" t="s">
        <v>2726</v>
      </c>
      <c r="CA242" s="52" t="s">
        <v>2727</v>
      </c>
      <c r="CC242" s="52" t="s">
        <v>2728</v>
      </c>
    </row>
    <row r="243" spans="1:81" ht="18.75" x14ac:dyDescent="0.3">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2149</v>
      </c>
      <c r="BV243" s="52" t="s">
        <v>2729</v>
      </c>
      <c r="BW243" s="52"/>
      <c r="BY243" s="52" t="s">
        <v>2730</v>
      </c>
      <c r="CA243" s="52" t="s">
        <v>2731</v>
      </c>
      <c r="CC243" s="52" t="s">
        <v>2732</v>
      </c>
    </row>
    <row r="244" spans="1:81" ht="18.75" x14ac:dyDescent="0.3">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2733</v>
      </c>
      <c r="BV244" s="52" t="s">
        <v>2734</v>
      </c>
      <c r="BW244" s="52"/>
      <c r="BY244" s="52" t="s">
        <v>2735</v>
      </c>
      <c r="CA244" s="52" t="s">
        <v>2736</v>
      </c>
      <c r="CC244" s="52" t="s">
        <v>2737</v>
      </c>
    </row>
    <row r="245" spans="1:81" ht="18.75" x14ac:dyDescent="0.3">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2738</v>
      </c>
      <c r="BV245" s="52" t="s">
        <v>2739</v>
      </c>
      <c r="BW245" s="52"/>
      <c r="BY245" s="52" t="s">
        <v>2740</v>
      </c>
      <c r="CA245" s="52" t="s">
        <v>2674</v>
      </c>
      <c r="CC245" s="52" t="s">
        <v>2741</v>
      </c>
    </row>
    <row r="246" spans="1:81" ht="18.75" x14ac:dyDescent="0.3">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2742</v>
      </c>
      <c r="BV246" s="52" t="s">
        <v>2743</v>
      </c>
      <c r="BW246" s="52"/>
      <c r="BY246" s="52" t="s">
        <v>2744</v>
      </c>
      <c r="CA246" s="52" t="s">
        <v>2745</v>
      </c>
      <c r="CC246" s="52" t="s">
        <v>2746</v>
      </c>
    </row>
    <row r="247" spans="1:81" ht="18.75" x14ac:dyDescent="0.3">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2747</v>
      </c>
      <c r="BV247" s="52" t="s">
        <v>2748</v>
      </c>
      <c r="BW247" s="52"/>
      <c r="BY247" s="52" t="s">
        <v>2749</v>
      </c>
      <c r="CA247" s="52" t="s">
        <v>2750</v>
      </c>
      <c r="CC247" s="52" t="s">
        <v>2751</v>
      </c>
    </row>
    <row r="248" spans="1:81" ht="18.75" x14ac:dyDescent="0.3">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2752</v>
      </c>
      <c r="BV248" s="52" t="s">
        <v>2753</v>
      </c>
      <c r="BW248" s="52"/>
      <c r="BY248" t="s">
        <v>2754</v>
      </c>
      <c r="CA248" s="52" t="s">
        <v>2755</v>
      </c>
      <c r="CC248" s="52" t="s">
        <v>2756</v>
      </c>
    </row>
    <row r="249" spans="1:81" ht="18.75" x14ac:dyDescent="0.3">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2757</v>
      </c>
      <c r="BV249" s="52" t="s">
        <v>2758</v>
      </c>
      <c r="BW249" s="52"/>
      <c r="BY249" t="s">
        <v>2759</v>
      </c>
      <c r="CA249" s="52" t="s">
        <v>2760</v>
      </c>
      <c r="CC249" s="52" t="s">
        <v>2761</v>
      </c>
    </row>
    <row r="250" spans="1:81" ht="18.75" x14ac:dyDescent="0.3">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2762</v>
      </c>
      <c r="BV250" s="52" t="s">
        <v>2763</v>
      </c>
      <c r="BW250" s="52"/>
      <c r="BY250" t="s">
        <v>2764</v>
      </c>
      <c r="CA250" s="52" t="s">
        <v>2765</v>
      </c>
      <c r="CC250" s="52" t="s">
        <v>2766</v>
      </c>
    </row>
    <row r="251" spans="1:81" ht="18.75" x14ac:dyDescent="0.3">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2767</v>
      </c>
      <c r="BV251" s="52" t="s">
        <v>2768</v>
      </c>
      <c r="BW251" s="52"/>
      <c r="BY251" t="s">
        <v>2769</v>
      </c>
      <c r="CA251" s="52" t="s">
        <v>2770</v>
      </c>
      <c r="CC251" s="52" t="s">
        <v>2771</v>
      </c>
    </row>
    <row r="252" spans="1:81" ht="18.75" x14ac:dyDescent="0.3">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2772</v>
      </c>
      <c r="BV252" s="52" t="s">
        <v>2773</v>
      </c>
      <c r="BW252" s="52"/>
      <c r="BY252" t="s">
        <v>2774</v>
      </c>
      <c r="CA252" s="52" t="s">
        <v>2775</v>
      </c>
      <c r="CC252" s="52" t="s">
        <v>2776</v>
      </c>
    </row>
    <row r="253" spans="1:81" ht="18.75" x14ac:dyDescent="0.3">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2777</v>
      </c>
      <c r="BV253" s="52" t="s">
        <v>2778</v>
      </c>
      <c r="BW253" s="52"/>
      <c r="CA253" s="52" t="s">
        <v>2779</v>
      </c>
      <c r="CC253" s="52" t="s">
        <v>2780</v>
      </c>
    </row>
    <row r="254" spans="1:81" ht="18.75" x14ac:dyDescent="0.3">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2781</v>
      </c>
      <c r="BV254" s="52" t="s">
        <v>2782</v>
      </c>
      <c r="BW254" s="52"/>
      <c r="CA254" s="52" t="s">
        <v>2783</v>
      </c>
      <c r="CC254" s="52" t="s">
        <v>2784</v>
      </c>
    </row>
    <row r="255" spans="1:81" ht="18.75" x14ac:dyDescent="0.3">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2785</v>
      </c>
      <c r="BV255" s="52" t="s">
        <v>2786</v>
      </c>
      <c r="BW255" s="52"/>
      <c r="CA255" s="52" t="s">
        <v>2787</v>
      </c>
      <c r="CC255" s="52" t="s">
        <v>2788</v>
      </c>
    </row>
    <row r="256" spans="1:81" ht="18.75" x14ac:dyDescent="0.3">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2789</v>
      </c>
      <c r="BV256" s="52" t="s">
        <v>2790</v>
      </c>
      <c r="BW256" s="52"/>
      <c r="CA256" s="52" t="s">
        <v>2791</v>
      </c>
      <c r="CC256" s="52" t="s">
        <v>2792</v>
      </c>
    </row>
    <row r="257" spans="1:81" ht="18.75" x14ac:dyDescent="0.3">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2793</v>
      </c>
      <c r="BV257" s="52" t="s">
        <v>2794</v>
      </c>
      <c r="BW257" s="52"/>
      <c r="CA257" s="52" t="s">
        <v>2795</v>
      </c>
      <c r="CC257" s="52" t="s">
        <v>2796</v>
      </c>
    </row>
    <row r="258" spans="1:81" ht="18.75" x14ac:dyDescent="0.3">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2797</v>
      </c>
      <c r="BV258" s="52" t="s">
        <v>2798</v>
      </c>
      <c r="BW258" s="52"/>
      <c r="CC258" s="52" t="s">
        <v>2799</v>
      </c>
    </row>
    <row r="259" spans="1:81" ht="18.75" x14ac:dyDescent="0.3">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2800</v>
      </c>
      <c r="BV259" s="52" t="s">
        <v>2801</v>
      </c>
      <c r="BW259" s="52"/>
      <c r="CC259" s="52" t="s">
        <v>2802</v>
      </c>
    </row>
    <row r="260" spans="1:81" ht="18.75" x14ac:dyDescent="0.3">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2803</v>
      </c>
      <c r="BV260" s="52" t="s">
        <v>2804</v>
      </c>
      <c r="BW260" s="52"/>
      <c r="CC260" s="52" t="s">
        <v>2805</v>
      </c>
    </row>
    <row r="261" spans="1:81" ht="18.75" x14ac:dyDescent="0.3">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2806</v>
      </c>
      <c r="BV261" s="52" t="s">
        <v>2807</v>
      </c>
      <c r="BW261" s="52"/>
      <c r="CC261" s="52" t="s">
        <v>2808</v>
      </c>
    </row>
    <row r="262" spans="1:81" ht="18.75" x14ac:dyDescent="0.3">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2809</v>
      </c>
      <c r="BV262" s="52" t="s">
        <v>2810</v>
      </c>
      <c r="BW262" s="52"/>
      <c r="CC262" s="52" t="s">
        <v>2811</v>
      </c>
    </row>
    <row r="263" spans="1:81" ht="18.75" x14ac:dyDescent="0.3">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2812</v>
      </c>
      <c r="BV263" s="52" t="s">
        <v>2813</v>
      </c>
      <c r="BW263" s="52"/>
      <c r="CC263" s="52" t="s">
        <v>2814</v>
      </c>
    </row>
    <row r="264" spans="1:81" ht="18.75" x14ac:dyDescent="0.3">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2815</v>
      </c>
      <c r="BV264" s="52" t="s">
        <v>2816</v>
      </c>
      <c r="BW264" s="52"/>
      <c r="CC264" s="52" t="s">
        <v>2817</v>
      </c>
    </row>
    <row r="265" spans="1:81" ht="18.75" x14ac:dyDescent="0.3">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2818</v>
      </c>
      <c r="BV265" s="52" t="s">
        <v>2819</v>
      </c>
      <c r="BW265" s="52"/>
      <c r="CC265" s="52" t="s">
        <v>2820</v>
      </c>
    </row>
    <row r="266" spans="1:81" ht="18.75" x14ac:dyDescent="0.3">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2821</v>
      </c>
      <c r="BV266" s="52" t="s">
        <v>2822</v>
      </c>
      <c r="BW266" s="52"/>
      <c r="CC266" s="52" t="s">
        <v>2799</v>
      </c>
    </row>
    <row r="267" spans="1:81" ht="18.75" x14ac:dyDescent="0.3">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2823</v>
      </c>
      <c r="BV267" s="52" t="s">
        <v>2824</v>
      </c>
      <c r="BW267" s="52"/>
      <c r="CC267" s="52" t="s">
        <v>2802</v>
      </c>
    </row>
    <row r="268" spans="1:81" ht="18.75" x14ac:dyDescent="0.3">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2825</v>
      </c>
      <c r="BV268" s="52" t="s">
        <v>2826</v>
      </c>
      <c r="BW268" s="52"/>
      <c r="CC268" s="52" t="s">
        <v>2827</v>
      </c>
    </row>
    <row r="269" spans="1:81" ht="18.75" x14ac:dyDescent="0.3">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2828</v>
      </c>
      <c r="BV269" s="52" t="s">
        <v>2829</v>
      </c>
      <c r="BW269" s="52"/>
      <c r="CC269" s="52" t="s">
        <v>2830</v>
      </c>
    </row>
    <row r="270" spans="1:81" ht="18.75" x14ac:dyDescent="0.3">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2831</v>
      </c>
      <c r="BV270" s="52" t="s">
        <v>2832</v>
      </c>
      <c r="BW270" s="52"/>
      <c r="CC270" s="52" t="s">
        <v>2833</v>
      </c>
    </row>
    <row r="271" spans="1:81" ht="18.75" x14ac:dyDescent="0.3">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2834</v>
      </c>
      <c r="BV271" s="52" t="s">
        <v>2835</v>
      </c>
      <c r="BW271" s="52"/>
      <c r="CC271" s="52" t="s">
        <v>2836</v>
      </c>
    </row>
    <row r="272" spans="1:81" ht="18.75" x14ac:dyDescent="0.3">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2837</v>
      </c>
      <c r="BV272" s="52" t="s">
        <v>2838</v>
      </c>
      <c r="BW272" s="52"/>
      <c r="CC272" s="52" t="s">
        <v>2839</v>
      </c>
    </row>
    <row r="273" spans="1:81" ht="18.75" x14ac:dyDescent="0.3">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2840</v>
      </c>
      <c r="BV273" s="52" t="s">
        <v>2841</v>
      </c>
      <c r="BW273" s="52"/>
      <c r="CC273" s="52" t="s">
        <v>2827</v>
      </c>
    </row>
    <row r="274" spans="1:81" ht="18.75" x14ac:dyDescent="0.3">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2842</v>
      </c>
      <c r="BV274" s="52" t="s">
        <v>2843</v>
      </c>
      <c r="BW274" s="52"/>
      <c r="CC274" s="52" t="s">
        <v>2844</v>
      </c>
    </row>
    <row r="275" spans="1:81" ht="18.75" x14ac:dyDescent="0.3">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2845</v>
      </c>
      <c r="BV275" s="52" t="s">
        <v>2846</v>
      </c>
      <c r="BW275" s="52"/>
      <c r="CC275" s="52" t="s">
        <v>2847</v>
      </c>
    </row>
    <row r="276" spans="1:81" ht="18.75" x14ac:dyDescent="0.3">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2848</v>
      </c>
      <c r="BV276" s="52" t="s">
        <v>2849</v>
      </c>
      <c r="BW276" s="52"/>
      <c r="CC276" s="52" t="s">
        <v>2850</v>
      </c>
    </row>
    <row r="277" spans="1:81" ht="18.75" x14ac:dyDescent="0.3">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2851</v>
      </c>
      <c r="BV277" s="52" t="s">
        <v>2852</v>
      </c>
      <c r="BW277" s="52"/>
      <c r="CC277" s="52" t="s">
        <v>2853</v>
      </c>
    </row>
    <row r="278" spans="1:81" ht="18.75" x14ac:dyDescent="0.3">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2854</v>
      </c>
      <c r="BV278" s="52" t="s">
        <v>2855</v>
      </c>
      <c r="BW278" s="52"/>
      <c r="CC278" s="52" t="s">
        <v>2856</v>
      </c>
    </row>
    <row r="279" spans="1:81" ht="18.75" x14ac:dyDescent="0.3">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2857</v>
      </c>
      <c r="BV279" s="52" t="s">
        <v>2858</v>
      </c>
      <c r="BW279" s="52"/>
      <c r="CC279" s="52" t="s">
        <v>2859</v>
      </c>
    </row>
    <row r="280" spans="1:81" ht="18.75" x14ac:dyDescent="0.3">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2860</v>
      </c>
      <c r="BV280" s="52" t="s">
        <v>2861</v>
      </c>
      <c r="BW280" s="52"/>
      <c r="CC280" s="52" t="s">
        <v>2862</v>
      </c>
    </row>
    <row r="281" spans="1:81" ht="18.75" x14ac:dyDescent="0.3">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2863</v>
      </c>
      <c r="BV281" s="52" t="s">
        <v>2864</v>
      </c>
      <c r="BW281" s="52"/>
      <c r="CC281" s="52" t="s">
        <v>2865</v>
      </c>
    </row>
    <row r="282" spans="1:81" ht="18.75" x14ac:dyDescent="0.3">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2866</v>
      </c>
      <c r="BV282" s="52" t="s">
        <v>2867</v>
      </c>
      <c r="BW282" s="52"/>
      <c r="CC282" s="52" t="s">
        <v>2868</v>
      </c>
    </row>
    <row r="283" spans="1:81" ht="18.75" x14ac:dyDescent="0.3">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2869</v>
      </c>
      <c r="BV283" s="52" t="s">
        <v>2870</v>
      </c>
      <c r="BW283" s="52"/>
      <c r="CC283" s="52" t="s">
        <v>2871</v>
      </c>
    </row>
    <row r="284" spans="1:81" ht="18.75" x14ac:dyDescent="0.3">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2872</v>
      </c>
      <c r="BV284" s="52" t="s">
        <v>2873</v>
      </c>
      <c r="BW284" s="52"/>
      <c r="CC284" s="52" t="s">
        <v>2874</v>
      </c>
    </row>
    <row r="285" spans="1:81" ht="18.75" x14ac:dyDescent="0.3">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2281</v>
      </c>
      <c r="BV285" s="52" t="s">
        <v>2875</v>
      </c>
      <c r="BW285" s="52"/>
      <c r="CC285" s="52" t="s">
        <v>2876</v>
      </c>
    </row>
    <row r="286" spans="1:81" ht="18.75" x14ac:dyDescent="0.3">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2877</v>
      </c>
      <c r="BV286" s="52" t="s">
        <v>2878</v>
      </c>
      <c r="BW286" s="52"/>
      <c r="CC286" s="52" t="s">
        <v>2879</v>
      </c>
    </row>
    <row r="287" spans="1:81" ht="18.75" x14ac:dyDescent="0.3">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2880</v>
      </c>
      <c r="BV287" s="52" t="s">
        <v>2881</v>
      </c>
      <c r="BW287" s="52"/>
      <c r="CC287" s="52" t="s">
        <v>2882</v>
      </c>
    </row>
    <row r="288" spans="1:81" ht="18.75" x14ac:dyDescent="0.3">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2883</v>
      </c>
      <c r="BV288" s="52" t="s">
        <v>2884</v>
      </c>
      <c r="BW288" s="52"/>
      <c r="CC288" s="52" t="s">
        <v>2885</v>
      </c>
    </row>
    <row r="289" spans="1:81" ht="18.75" x14ac:dyDescent="0.3">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2886</v>
      </c>
      <c r="BV289" s="52" t="s">
        <v>2887</v>
      </c>
      <c r="BW289" s="52"/>
      <c r="CC289" s="52" t="s">
        <v>2888</v>
      </c>
    </row>
    <row r="290" spans="1:81" ht="18.75" x14ac:dyDescent="0.3">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2889</v>
      </c>
      <c r="BV290" s="52" t="s">
        <v>2890</v>
      </c>
      <c r="BW290" s="52"/>
      <c r="CC290" s="52" t="s">
        <v>2891</v>
      </c>
    </row>
    <row r="291" spans="1:81" ht="18.75" x14ac:dyDescent="0.3">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2892</v>
      </c>
      <c r="BV291" s="52" t="s">
        <v>2893</v>
      </c>
      <c r="BW291" s="52"/>
      <c r="CC291" s="52" t="s">
        <v>2894</v>
      </c>
    </row>
    <row r="292" spans="1:81" ht="18.75" x14ac:dyDescent="0.3">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2895</v>
      </c>
      <c r="BV292" s="52" t="s">
        <v>2896</v>
      </c>
      <c r="BW292" s="52"/>
      <c r="CC292" s="52" t="s">
        <v>2897</v>
      </c>
    </row>
    <row r="293" spans="1:81" ht="18.75" x14ac:dyDescent="0.3">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2898</v>
      </c>
      <c r="BV293" s="52" t="s">
        <v>2899</v>
      </c>
      <c r="BW293" s="52"/>
      <c r="CC293" s="52" t="s">
        <v>2900</v>
      </c>
    </row>
    <row r="294" spans="1:81" ht="18.75" x14ac:dyDescent="0.3">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2901</v>
      </c>
      <c r="BV294" s="52" t="s">
        <v>2902</v>
      </c>
      <c r="BW294" s="52"/>
      <c r="CC294" s="52" t="s">
        <v>2903</v>
      </c>
    </row>
    <row r="295" spans="1:81" ht="18.75" x14ac:dyDescent="0.3">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2904</v>
      </c>
      <c r="BV295" s="52" t="s">
        <v>2905</v>
      </c>
      <c r="BW295" s="52"/>
      <c r="CC295" s="52" t="s">
        <v>2906</v>
      </c>
    </row>
    <row r="296" spans="1:81" ht="18.75" x14ac:dyDescent="0.3">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2907</v>
      </c>
      <c r="BV296" s="52" t="s">
        <v>2908</v>
      </c>
      <c r="BW296" s="52"/>
      <c r="CC296" s="52" t="s">
        <v>2909</v>
      </c>
    </row>
    <row r="297" spans="1:81" ht="18.75" x14ac:dyDescent="0.3">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2910</v>
      </c>
      <c r="BV297" s="52" t="s">
        <v>2911</v>
      </c>
      <c r="BW297" s="52"/>
      <c r="CC297" s="52" t="s">
        <v>2912</v>
      </c>
    </row>
    <row r="298" spans="1:81" ht="18.75" x14ac:dyDescent="0.3">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2913</v>
      </c>
      <c r="BV298" s="52" t="s">
        <v>2914</v>
      </c>
      <c r="BW298" s="52"/>
      <c r="CC298" s="52" t="s">
        <v>2915</v>
      </c>
    </row>
    <row r="299" spans="1:81" ht="18.75" x14ac:dyDescent="0.3">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2916</v>
      </c>
      <c r="BV299" s="52" t="s">
        <v>2917</v>
      </c>
      <c r="BW299" s="52"/>
      <c r="CC299" s="52" t="s">
        <v>2906</v>
      </c>
    </row>
    <row r="300" spans="1:81" ht="18.75" x14ac:dyDescent="0.3">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2918</v>
      </c>
      <c r="BV300" s="52" t="s">
        <v>2919</v>
      </c>
      <c r="BW300" s="52"/>
      <c r="CC300" s="52" t="s">
        <v>2920</v>
      </c>
    </row>
    <row r="301" spans="1:81" ht="18.75" x14ac:dyDescent="0.3">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2921</v>
      </c>
      <c r="BV301" s="52" t="s">
        <v>2922</v>
      </c>
      <c r="BW301" s="52"/>
      <c r="CC301" s="52" t="s">
        <v>2923</v>
      </c>
    </row>
    <row r="302" spans="1:81" ht="18.75" x14ac:dyDescent="0.3">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2924</v>
      </c>
      <c r="BV302" s="52" t="s">
        <v>2925</v>
      </c>
      <c r="BW302" s="52"/>
      <c r="CC302" s="52" t="s">
        <v>2906</v>
      </c>
    </row>
    <row r="303" spans="1:81" ht="18.75" x14ac:dyDescent="0.3">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2926</v>
      </c>
      <c r="BV303" s="52" t="s">
        <v>2927</v>
      </c>
      <c r="BW303" s="52"/>
      <c r="CC303" s="52" t="s">
        <v>2928</v>
      </c>
    </row>
    <row r="304" spans="1:81" ht="18.75" x14ac:dyDescent="0.3">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2929</v>
      </c>
      <c r="BV304" s="52" t="s">
        <v>2930</v>
      </c>
      <c r="BW304" s="52"/>
      <c r="CC304" s="52" t="s">
        <v>2931</v>
      </c>
    </row>
    <row r="305" spans="1:140" ht="18.75" x14ac:dyDescent="0.3">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2932</v>
      </c>
      <c r="BV305" s="52" t="s">
        <v>2933</v>
      </c>
      <c r="BW305" s="52"/>
      <c r="CC305" s="52" t="s">
        <v>2906</v>
      </c>
    </row>
    <row r="306" spans="1:140" ht="18.75" x14ac:dyDescent="0.3">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2934</v>
      </c>
      <c r="BV306" s="52" t="s">
        <v>2935</v>
      </c>
      <c r="BW306" s="52"/>
      <c r="CC306" s="52" t="s">
        <v>2936</v>
      </c>
    </row>
    <row r="307" spans="1:140" ht="18.75" x14ac:dyDescent="0.3">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2937</v>
      </c>
      <c r="BV307" s="52" t="s">
        <v>2938</v>
      </c>
      <c r="BW307" s="52"/>
      <c r="CC307" s="52" t="s">
        <v>2939</v>
      </c>
    </row>
    <row r="308" spans="1:140" ht="18.75" x14ac:dyDescent="0.3">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2940</v>
      </c>
      <c r="BV308" s="52" t="s">
        <v>2941</v>
      </c>
      <c r="BW308" s="52"/>
      <c r="CC308" s="52" t="s">
        <v>2942</v>
      </c>
    </row>
    <row r="309" spans="1:140" ht="18.75" x14ac:dyDescent="0.3">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2943</v>
      </c>
      <c r="BV309" s="52" t="s">
        <v>2944</v>
      </c>
      <c r="BW309" s="52"/>
      <c r="CC309" s="52" t="s">
        <v>2945</v>
      </c>
    </row>
    <row r="310" spans="1:140" ht="18.75" x14ac:dyDescent="0.3">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2946</v>
      </c>
      <c r="BV310" s="52" t="s">
        <v>2947</v>
      </c>
      <c r="BW310" s="52"/>
      <c r="CC310" s="52" t="s">
        <v>2948</v>
      </c>
    </row>
    <row r="311" spans="1:140" s="22" customFormat="1" ht="18.75" x14ac:dyDescent="0.3">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2949</v>
      </c>
      <c r="BR311"/>
      <c r="BS311"/>
      <c r="BT311"/>
      <c r="BU311"/>
      <c r="BV311" s="52" t="s">
        <v>2950</v>
      </c>
      <c r="BW311" s="52"/>
      <c r="BX311"/>
      <c r="BY311"/>
      <c r="BZ311"/>
      <c r="CA311"/>
      <c r="CB311"/>
      <c r="CC311" s="52" t="s">
        <v>2951</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75" x14ac:dyDescent="0.3">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2952</v>
      </c>
      <c r="BV312" s="52" t="s">
        <v>2953</v>
      </c>
      <c r="BW312" s="52"/>
      <c r="CC312" s="52" t="s">
        <v>2954</v>
      </c>
    </row>
    <row r="313" spans="1:140" ht="18.75" x14ac:dyDescent="0.3">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2955</v>
      </c>
      <c r="BV313" s="52" t="s">
        <v>2956</v>
      </c>
      <c r="BW313" s="52"/>
      <c r="CC313" s="52" t="s">
        <v>2957</v>
      </c>
    </row>
    <row r="314" spans="1:140" ht="18.75" x14ac:dyDescent="0.3">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2958</v>
      </c>
      <c r="BV314" s="52" t="s">
        <v>2959</v>
      </c>
      <c r="BW314" s="52"/>
      <c r="CC314" s="52" t="s">
        <v>2960</v>
      </c>
    </row>
    <row r="315" spans="1:140" ht="18.75" x14ac:dyDescent="0.3">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2961</v>
      </c>
      <c r="BV315" s="52" t="s">
        <v>2962</v>
      </c>
      <c r="BW315" s="52"/>
      <c r="CC315" s="52" t="s">
        <v>2963</v>
      </c>
    </row>
    <row r="316" spans="1:140" ht="18.75" x14ac:dyDescent="0.3">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2964</v>
      </c>
      <c r="BV316" s="52" t="s">
        <v>2965</v>
      </c>
      <c r="BW316" s="52"/>
      <c r="CC316" s="52" t="s">
        <v>2966</v>
      </c>
    </row>
    <row r="317" spans="1:140" ht="18.75" x14ac:dyDescent="0.3">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2967</v>
      </c>
      <c r="BV317" s="52" t="s">
        <v>2968</v>
      </c>
      <c r="BW317" s="52"/>
      <c r="CC317" s="52" t="s">
        <v>2969</v>
      </c>
    </row>
    <row r="318" spans="1:140" ht="18.75" x14ac:dyDescent="0.3">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2970</v>
      </c>
      <c r="BV318" s="52" t="s">
        <v>2971</v>
      </c>
      <c r="BW318" s="52"/>
      <c r="CC318" s="52" t="s">
        <v>2972</v>
      </c>
    </row>
    <row r="319" spans="1:140" ht="18.75" x14ac:dyDescent="0.3">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2973</v>
      </c>
      <c r="BV319" s="52" t="s">
        <v>2974</v>
      </c>
      <c r="BW319" s="52"/>
      <c r="CC319" s="52" t="s">
        <v>2975</v>
      </c>
    </row>
    <row r="320" spans="1:140" ht="18.75" x14ac:dyDescent="0.3">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2976</v>
      </c>
      <c r="BV320" s="52" t="s">
        <v>2977</v>
      </c>
      <c r="BW320" s="52"/>
      <c r="CC320" s="52" t="s">
        <v>2978</v>
      </c>
    </row>
    <row r="321" spans="1:81" ht="18.75" x14ac:dyDescent="0.3">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2979</v>
      </c>
      <c r="BV321" s="52" t="s">
        <v>2980</v>
      </c>
      <c r="BW321" s="52"/>
      <c r="CC321" s="52" t="s">
        <v>2981</v>
      </c>
    </row>
    <row r="322" spans="1:81" ht="18.75" x14ac:dyDescent="0.3">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2982</v>
      </c>
      <c r="BV322" s="52" t="s">
        <v>2983</v>
      </c>
      <c r="BW322" s="52"/>
      <c r="CC322" s="52" t="s">
        <v>2984</v>
      </c>
    </row>
    <row r="323" spans="1:81" ht="18.75" x14ac:dyDescent="0.3">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2985</v>
      </c>
      <c r="BV323" s="52" t="s">
        <v>2986</v>
      </c>
      <c r="BW323" s="52"/>
      <c r="CC323" s="52" t="s">
        <v>2987</v>
      </c>
    </row>
    <row r="324" spans="1:81" ht="18.75" x14ac:dyDescent="0.3">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2988</v>
      </c>
      <c r="BV324" s="52" t="s">
        <v>2989</v>
      </c>
      <c r="BW324" s="52"/>
      <c r="CC324" s="52" t="s">
        <v>2990</v>
      </c>
    </row>
    <row r="325" spans="1:81" ht="18.75" x14ac:dyDescent="0.3">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2991</v>
      </c>
      <c r="BV325" s="52" t="s">
        <v>2992</v>
      </c>
      <c r="BW325" s="52"/>
      <c r="CC325" s="52" t="s">
        <v>2993</v>
      </c>
    </row>
    <row r="326" spans="1:81" ht="18.75" x14ac:dyDescent="0.3">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2994</v>
      </c>
      <c r="BV326" s="52" t="s">
        <v>2995</v>
      </c>
      <c r="BW326" s="52"/>
      <c r="CC326" s="52" t="s">
        <v>2996</v>
      </c>
    </row>
    <row r="327" spans="1:81" ht="18.75" x14ac:dyDescent="0.3">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2997</v>
      </c>
      <c r="BV327" s="52" t="s">
        <v>2998</v>
      </c>
      <c r="BW327" s="52"/>
      <c r="CC327" s="52" t="s">
        <v>2999</v>
      </c>
    </row>
    <row r="328" spans="1:81" ht="18.75" x14ac:dyDescent="0.3">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3000</v>
      </c>
      <c r="BV328" s="52" t="s">
        <v>3001</v>
      </c>
      <c r="BW328" s="52"/>
      <c r="CC328" s="52" t="s">
        <v>3002</v>
      </c>
    </row>
    <row r="329" spans="1:81" ht="18.75" x14ac:dyDescent="0.3">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3003</v>
      </c>
      <c r="BV329" s="52" t="s">
        <v>3004</v>
      </c>
      <c r="BW329" s="52"/>
      <c r="CC329" s="52" t="s">
        <v>3005</v>
      </c>
    </row>
    <row r="330" spans="1:81" ht="18.75" x14ac:dyDescent="0.3">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3006</v>
      </c>
      <c r="BV330" s="52" t="s">
        <v>3007</v>
      </c>
      <c r="BW330" s="52"/>
      <c r="CC330" s="52" t="s">
        <v>3008</v>
      </c>
    </row>
    <row r="331" spans="1:81" ht="18.75" x14ac:dyDescent="0.3">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3009</v>
      </c>
      <c r="BV331" s="52" t="s">
        <v>3010</v>
      </c>
      <c r="BW331" s="52"/>
      <c r="CC331" s="52" t="s">
        <v>3011</v>
      </c>
    </row>
    <row r="332" spans="1:81" ht="18.75" x14ac:dyDescent="0.3">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3012</v>
      </c>
      <c r="BV332" s="52" t="s">
        <v>3013</v>
      </c>
      <c r="BW332" s="52"/>
      <c r="CC332" s="52" t="s">
        <v>3014</v>
      </c>
    </row>
    <row r="333" spans="1:81" ht="18.75" x14ac:dyDescent="0.3">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3015</v>
      </c>
      <c r="BV333" s="52" t="s">
        <v>3016</v>
      </c>
      <c r="BW333" s="52"/>
      <c r="CC333" s="52" t="s">
        <v>3017</v>
      </c>
    </row>
    <row r="334" spans="1:81" ht="18.75" x14ac:dyDescent="0.3">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3018</v>
      </c>
      <c r="BV334" s="52" t="s">
        <v>3019</v>
      </c>
      <c r="BW334" s="52"/>
      <c r="CC334" s="52" t="s">
        <v>3020</v>
      </c>
    </row>
    <row r="335" spans="1:81" ht="18.75" x14ac:dyDescent="0.3">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3021</v>
      </c>
      <c r="BV335" s="52" t="s">
        <v>3022</v>
      </c>
      <c r="BW335" s="52"/>
      <c r="CC335" s="52" t="s">
        <v>3023</v>
      </c>
    </row>
    <row r="336" spans="1:81" ht="18.75" x14ac:dyDescent="0.3">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3024</v>
      </c>
      <c r="BV336" s="52" t="s">
        <v>3025</v>
      </c>
      <c r="BW336" s="52"/>
      <c r="CC336" s="52" t="s">
        <v>3026</v>
      </c>
    </row>
    <row r="337" spans="1:81" ht="18.75" x14ac:dyDescent="0.3">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3027</v>
      </c>
      <c r="BV337" s="52" t="s">
        <v>3028</v>
      </c>
      <c r="BW337" s="52"/>
      <c r="CC337" s="52" t="s">
        <v>3029</v>
      </c>
    </row>
    <row r="338" spans="1:81" ht="18.75" x14ac:dyDescent="0.3">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3030</v>
      </c>
      <c r="BV338" s="52" t="s">
        <v>3031</v>
      </c>
      <c r="BW338" s="52"/>
      <c r="CC338" s="52" t="s">
        <v>3032</v>
      </c>
    </row>
    <row r="339" spans="1:81" ht="18.75" x14ac:dyDescent="0.3">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3033</v>
      </c>
      <c r="BV339" s="52" t="s">
        <v>3034</v>
      </c>
      <c r="BW339" s="52"/>
      <c r="CC339" s="52" t="s">
        <v>3035</v>
      </c>
    </row>
    <row r="340" spans="1:81" ht="18.75" x14ac:dyDescent="0.3">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3036</v>
      </c>
      <c r="BV340" s="52" t="s">
        <v>3037</v>
      </c>
      <c r="BW340" s="52"/>
      <c r="CC340" s="52" t="s">
        <v>3038</v>
      </c>
    </row>
    <row r="341" spans="1:81" ht="18.75" x14ac:dyDescent="0.3">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3039</v>
      </c>
      <c r="BV341" s="52" t="s">
        <v>3040</v>
      </c>
      <c r="BW341" s="52"/>
      <c r="CC341" s="52" t="s">
        <v>3041</v>
      </c>
    </row>
    <row r="342" spans="1:81" ht="18.75" x14ac:dyDescent="0.3">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3042</v>
      </c>
      <c r="BV342" s="52" t="s">
        <v>3043</v>
      </c>
      <c r="BW342" s="52"/>
      <c r="CC342" s="52" t="s">
        <v>3044</v>
      </c>
    </row>
    <row r="343" spans="1:81" ht="18.75" x14ac:dyDescent="0.3">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3045</v>
      </c>
      <c r="BV343" s="52" t="s">
        <v>3046</v>
      </c>
      <c r="BW343" s="52"/>
      <c r="CC343" s="52" t="s">
        <v>3047</v>
      </c>
    </row>
    <row r="344" spans="1:81" ht="18.75" x14ac:dyDescent="0.3">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3048</v>
      </c>
      <c r="BV344" s="52" t="s">
        <v>3049</v>
      </c>
      <c r="BW344" s="52"/>
      <c r="CC344" s="52" t="s">
        <v>3050</v>
      </c>
    </row>
    <row r="345" spans="1:81" ht="18.75" x14ac:dyDescent="0.3">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3051</v>
      </c>
      <c r="BV345" s="52" t="s">
        <v>3052</v>
      </c>
      <c r="BW345" s="52"/>
      <c r="CC345" s="52" t="s">
        <v>3053</v>
      </c>
    </row>
    <row r="346" spans="1:81" ht="18.75" x14ac:dyDescent="0.3">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3054</v>
      </c>
      <c r="BV346" s="52" t="s">
        <v>3055</v>
      </c>
      <c r="BW346" s="52"/>
      <c r="CC346" s="52" t="s">
        <v>3056</v>
      </c>
    </row>
    <row r="347" spans="1:81" ht="18.75" x14ac:dyDescent="0.3">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3057</v>
      </c>
      <c r="BV347" s="52" t="s">
        <v>3058</v>
      </c>
      <c r="BW347" s="52"/>
      <c r="CC347" s="52" t="s">
        <v>3059</v>
      </c>
    </row>
    <row r="348" spans="1:81" ht="18.75" x14ac:dyDescent="0.3">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3060</v>
      </c>
      <c r="BV348" s="52" t="s">
        <v>3061</v>
      </c>
      <c r="BW348" s="52"/>
      <c r="CC348" s="52" t="s">
        <v>3062</v>
      </c>
    </row>
    <row r="349" spans="1:81" ht="18.75" x14ac:dyDescent="0.3">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3063</v>
      </c>
      <c r="BV349" s="52" t="s">
        <v>3064</v>
      </c>
      <c r="BW349" s="52"/>
      <c r="CC349" s="52" t="s">
        <v>3065</v>
      </c>
    </row>
    <row r="350" spans="1:81" ht="18.75" x14ac:dyDescent="0.3">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3066</v>
      </c>
      <c r="BV350" s="52" t="s">
        <v>3067</v>
      </c>
      <c r="BW350" s="52"/>
      <c r="CC350" s="52" t="s">
        <v>3068</v>
      </c>
    </row>
    <row r="351" spans="1:81" ht="18.75" x14ac:dyDescent="0.3">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3069</v>
      </c>
      <c r="BV351" s="52" t="s">
        <v>3070</v>
      </c>
      <c r="BW351" s="52"/>
      <c r="CC351" s="52" t="s">
        <v>3071</v>
      </c>
    </row>
    <row r="352" spans="1:81" ht="18.75" x14ac:dyDescent="0.3">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3072</v>
      </c>
      <c r="BV352" s="52" t="s">
        <v>3073</v>
      </c>
      <c r="BW352" s="52"/>
      <c r="CC352" s="52" t="s">
        <v>3074</v>
      </c>
    </row>
    <row r="353" spans="1:140" ht="18.75" x14ac:dyDescent="0.3">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3075</v>
      </c>
      <c r="BV353" s="52" t="s">
        <v>3076</v>
      </c>
      <c r="BW353" s="52"/>
      <c r="CC353" s="52" t="s">
        <v>3077</v>
      </c>
    </row>
    <row r="354" spans="1:140" ht="18.75" x14ac:dyDescent="0.3">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3078</v>
      </c>
      <c r="BV354" s="52" t="s">
        <v>3079</v>
      </c>
      <c r="BW354" s="52"/>
      <c r="CC354" s="52" t="s">
        <v>3080</v>
      </c>
    </row>
    <row r="355" spans="1:140" ht="18.75" x14ac:dyDescent="0.3">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3081</v>
      </c>
      <c r="BV355" s="52" t="s">
        <v>3082</v>
      </c>
      <c r="BW355" s="52"/>
      <c r="CC355" s="52" t="s">
        <v>3083</v>
      </c>
    </row>
    <row r="356" spans="1:140" ht="18.75" x14ac:dyDescent="0.3">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3084</v>
      </c>
      <c r="BV356" s="52" t="s">
        <v>3085</v>
      </c>
      <c r="BW356" s="52"/>
      <c r="CC356" s="52" t="s">
        <v>3086</v>
      </c>
    </row>
    <row r="357" spans="1:140" ht="18.75" x14ac:dyDescent="0.3">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3087</v>
      </c>
      <c r="BV357" s="52" t="s">
        <v>3088</v>
      </c>
      <c r="BW357" s="52"/>
      <c r="CC357" s="52" t="s">
        <v>3089</v>
      </c>
    </row>
    <row r="358" spans="1:140" ht="18.75" x14ac:dyDescent="0.3">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3090</v>
      </c>
      <c r="BV358" s="52" t="s">
        <v>3091</v>
      </c>
      <c r="BW358" s="52"/>
      <c r="CC358" s="52" t="s">
        <v>3092</v>
      </c>
    </row>
    <row r="359" spans="1:140" ht="18.75" x14ac:dyDescent="0.3">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3093</v>
      </c>
      <c r="BV359" s="52" t="s">
        <v>3094</v>
      </c>
      <c r="BW359" s="52"/>
      <c r="CC359" s="52" t="s">
        <v>3095</v>
      </c>
    </row>
    <row r="360" spans="1:140" ht="18.75" x14ac:dyDescent="0.3">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3096</v>
      </c>
      <c r="BV360" s="52" t="s">
        <v>3097</v>
      </c>
      <c r="BW360" s="52"/>
      <c r="CC360" s="52" t="s">
        <v>3098</v>
      </c>
    </row>
    <row r="361" spans="1:140" s="22" customFormat="1" ht="18.75" x14ac:dyDescent="0.3">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3099</v>
      </c>
      <c r="BR361"/>
      <c r="BS361"/>
      <c r="BT361"/>
      <c r="BU361"/>
      <c r="BV361" s="52" t="s">
        <v>3100</v>
      </c>
      <c r="BW361" s="52"/>
      <c r="BX361"/>
      <c r="BY361"/>
      <c r="BZ361"/>
      <c r="CA361"/>
      <c r="CB361"/>
      <c r="CC361" s="52" t="s">
        <v>3101</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75" x14ac:dyDescent="0.3">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3102</v>
      </c>
      <c r="BV362" s="52" t="s">
        <v>3103</v>
      </c>
      <c r="BW362" s="52"/>
      <c r="CC362" s="52" t="s">
        <v>3104</v>
      </c>
    </row>
    <row r="363" spans="1:140" ht="18.75" x14ac:dyDescent="0.3">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3105</v>
      </c>
      <c r="BV363" s="52" t="s">
        <v>3106</v>
      </c>
      <c r="BW363" s="52"/>
      <c r="CC363" s="52" t="s">
        <v>3107</v>
      </c>
    </row>
    <row r="364" spans="1:140" ht="18.75" x14ac:dyDescent="0.3">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3108</v>
      </c>
      <c r="BV364" s="52" t="s">
        <v>3109</v>
      </c>
      <c r="BW364" s="52"/>
      <c r="CC364" s="52" t="s">
        <v>3110</v>
      </c>
    </row>
    <row r="365" spans="1:140" ht="18.75" x14ac:dyDescent="0.3">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3111</v>
      </c>
      <c r="BV365" s="52" t="s">
        <v>3112</v>
      </c>
      <c r="BW365" s="52"/>
      <c r="CC365" s="52" t="s">
        <v>3113</v>
      </c>
    </row>
    <row r="366" spans="1:140" ht="18.75" x14ac:dyDescent="0.3">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3114</v>
      </c>
      <c r="BV366" s="52" t="s">
        <v>3115</v>
      </c>
      <c r="BW366" s="52"/>
      <c r="CC366" s="52" t="s">
        <v>3116</v>
      </c>
    </row>
    <row r="367" spans="1:140" ht="18.75" x14ac:dyDescent="0.3">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3117</v>
      </c>
      <c r="BV367" s="52" t="s">
        <v>3118</v>
      </c>
      <c r="BW367" s="52"/>
      <c r="CC367" s="52" t="s">
        <v>3119</v>
      </c>
    </row>
    <row r="368" spans="1:140" ht="18.75" x14ac:dyDescent="0.3">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3120</v>
      </c>
      <c r="BV368" s="52" t="s">
        <v>3121</v>
      </c>
      <c r="BW368" s="52"/>
      <c r="CC368" s="52" t="s">
        <v>3122</v>
      </c>
    </row>
    <row r="369" spans="1:81" ht="18.75" x14ac:dyDescent="0.3">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3123</v>
      </c>
      <c r="BV369" s="52" t="s">
        <v>3124</v>
      </c>
      <c r="BW369" s="52"/>
      <c r="CC369" s="52" t="s">
        <v>3125</v>
      </c>
    </row>
    <row r="370" spans="1:81" ht="18.75" x14ac:dyDescent="0.3">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3126</v>
      </c>
      <c r="BV370" s="52" t="s">
        <v>3127</v>
      </c>
      <c r="BW370" s="52"/>
      <c r="CC370" s="52" t="s">
        <v>3128</v>
      </c>
    </row>
    <row r="371" spans="1:81" ht="18.75" x14ac:dyDescent="0.3">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3129</v>
      </c>
      <c r="BV371" s="52" t="s">
        <v>3130</v>
      </c>
      <c r="BW371" s="52"/>
      <c r="CC371" s="52" t="s">
        <v>3131</v>
      </c>
    </row>
    <row r="372" spans="1:81" ht="18.75" x14ac:dyDescent="0.3">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3132</v>
      </c>
      <c r="BV372" s="52" t="s">
        <v>3133</v>
      </c>
      <c r="BW372" s="52"/>
      <c r="CC372" s="52" t="s">
        <v>2638</v>
      </c>
    </row>
    <row r="373" spans="1:81" ht="18.75" x14ac:dyDescent="0.3">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3134</v>
      </c>
      <c r="BV373" s="52" t="s">
        <v>3135</v>
      </c>
      <c r="BW373" s="52"/>
      <c r="CC373" s="52" t="s">
        <v>3136</v>
      </c>
    </row>
    <row r="374" spans="1:81" ht="18.75" x14ac:dyDescent="0.3">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3137</v>
      </c>
      <c r="BV374" s="52" t="s">
        <v>3138</v>
      </c>
      <c r="BW374" s="52"/>
      <c r="CC374" s="52" t="s">
        <v>2836</v>
      </c>
    </row>
    <row r="375" spans="1:81" ht="18.75" x14ac:dyDescent="0.3">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3139</v>
      </c>
      <c r="BV375" s="52" t="s">
        <v>3140</v>
      </c>
      <c r="BW375" s="52"/>
      <c r="CC375" s="52" t="s">
        <v>2827</v>
      </c>
    </row>
    <row r="376" spans="1:81" ht="18.75" x14ac:dyDescent="0.3">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3141</v>
      </c>
      <c r="BV376" s="52" t="s">
        <v>3142</v>
      </c>
      <c r="BW376" s="52"/>
      <c r="CC376" s="52" t="s">
        <v>3143</v>
      </c>
    </row>
    <row r="377" spans="1:81" ht="18.75" x14ac:dyDescent="0.3">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3144</v>
      </c>
      <c r="BV377" s="52" t="s">
        <v>3145</v>
      </c>
      <c r="BW377" s="52"/>
      <c r="CC377" s="52" t="s">
        <v>3146</v>
      </c>
    </row>
    <row r="378" spans="1:81" ht="18.75" x14ac:dyDescent="0.3">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3147</v>
      </c>
      <c r="BV378" s="52" t="s">
        <v>3148</v>
      </c>
      <c r="BW378" s="52"/>
      <c r="CC378" s="52" t="s">
        <v>3149</v>
      </c>
    </row>
    <row r="379" spans="1:81" ht="18.75" x14ac:dyDescent="0.3">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2378</v>
      </c>
      <c r="BV379" s="52" t="s">
        <v>3150</v>
      </c>
      <c r="BW379" s="52"/>
      <c r="CC379" s="52" t="s">
        <v>3151</v>
      </c>
    </row>
    <row r="380" spans="1:81" ht="18.75" x14ac:dyDescent="0.3">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3152</v>
      </c>
      <c r="BV380" s="52" t="s">
        <v>3153</v>
      </c>
      <c r="BW380" s="52"/>
      <c r="CC380" s="52" t="s">
        <v>3154</v>
      </c>
    </row>
    <row r="381" spans="1:81" ht="18.75" x14ac:dyDescent="0.3">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3155</v>
      </c>
      <c r="BV381" s="52" t="s">
        <v>3156</v>
      </c>
      <c r="BW381" s="52"/>
      <c r="CC381" s="52" t="s">
        <v>3157</v>
      </c>
    </row>
    <row r="382" spans="1:81" ht="18.75" x14ac:dyDescent="0.3">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3158</v>
      </c>
      <c r="BV382" s="52" t="s">
        <v>3159</v>
      </c>
      <c r="BW382" s="52"/>
      <c r="CC382" s="52" t="s">
        <v>3160</v>
      </c>
    </row>
    <row r="383" spans="1:81" ht="18.75" x14ac:dyDescent="0.3">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3161</v>
      </c>
      <c r="BV383" s="52" t="s">
        <v>3162</v>
      </c>
      <c r="BW383" s="52"/>
      <c r="CC383" s="52" t="s">
        <v>3163</v>
      </c>
    </row>
    <row r="384" spans="1:81" ht="18.75" x14ac:dyDescent="0.3">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3164</v>
      </c>
      <c r="BV384" s="52" t="s">
        <v>3165</v>
      </c>
      <c r="BW384" s="52"/>
      <c r="CC384" s="52" t="s">
        <v>3166</v>
      </c>
    </row>
    <row r="385" spans="1:81" ht="18.75" x14ac:dyDescent="0.3">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3167</v>
      </c>
      <c r="BV385" s="52" t="s">
        <v>3168</v>
      </c>
      <c r="BW385" s="52"/>
      <c r="CC385" s="52" t="s">
        <v>3169</v>
      </c>
    </row>
    <row r="386" spans="1:81" ht="18.75" x14ac:dyDescent="0.3">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3170</v>
      </c>
      <c r="BV386" s="52" t="s">
        <v>3171</v>
      </c>
      <c r="BW386" s="52"/>
      <c r="CC386" s="52" t="s">
        <v>3172</v>
      </c>
    </row>
    <row r="387" spans="1:81" ht="18.75" x14ac:dyDescent="0.3">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3173</v>
      </c>
      <c r="BV387" s="52" t="s">
        <v>3174</v>
      </c>
      <c r="BW387" s="52"/>
      <c r="CC387" s="52" t="s">
        <v>3175</v>
      </c>
    </row>
    <row r="388" spans="1:81" ht="18.75" x14ac:dyDescent="0.3">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3176</v>
      </c>
      <c r="BV388" s="52" t="s">
        <v>3177</v>
      </c>
      <c r="BW388" s="52"/>
      <c r="CC388" s="52" t="s">
        <v>3178</v>
      </c>
    </row>
    <row r="389" spans="1:81" ht="18.75" x14ac:dyDescent="0.3">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3179</v>
      </c>
      <c r="BV389" s="52" t="s">
        <v>3180</v>
      </c>
      <c r="BW389" s="52"/>
      <c r="CC389" s="52" t="s">
        <v>3181</v>
      </c>
    </row>
    <row r="390" spans="1:81" ht="18.75" x14ac:dyDescent="0.3">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3182</v>
      </c>
      <c r="BV390" s="52" t="s">
        <v>3183</v>
      </c>
      <c r="BW390" s="52"/>
      <c r="CC390" s="52" t="s">
        <v>3184</v>
      </c>
    </row>
    <row r="391" spans="1:81" ht="18.75" x14ac:dyDescent="0.3">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3185</v>
      </c>
      <c r="BV391" s="52" t="s">
        <v>3186</v>
      </c>
      <c r="BW391" s="52"/>
      <c r="CC391" s="52" t="s">
        <v>3187</v>
      </c>
    </row>
    <row r="392" spans="1:81" ht="18.75" x14ac:dyDescent="0.3">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3188</v>
      </c>
      <c r="BV392" s="52" t="s">
        <v>3189</v>
      </c>
      <c r="BW392" s="52"/>
      <c r="CC392" s="52" t="s">
        <v>3190</v>
      </c>
    </row>
    <row r="393" spans="1:81" ht="18.75" x14ac:dyDescent="0.3">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3191</v>
      </c>
      <c r="BV393" s="52" t="s">
        <v>1555</v>
      </c>
      <c r="BW393" s="52"/>
      <c r="CC393" s="52" t="s">
        <v>3192</v>
      </c>
    </row>
    <row r="394" spans="1:81" ht="18.75" x14ac:dyDescent="0.3">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3193</v>
      </c>
      <c r="BV394" s="52" t="s">
        <v>3194</v>
      </c>
      <c r="BW394" s="52"/>
      <c r="CC394" s="52" t="s">
        <v>3195</v>
      </c>
    </row>
    <row r="395" spans="1:81" ht="18.75" x14ac:dyDescent="0.3">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3196</v>
      </c>
      <c r="BV395" s="52" t="s">
        <v>3197</v>
      </c>
      <c r="BW395" s="52"/>
      <c r="CC395" s="52" t="s">
        <v>3198</v>
      </c>
    </row>
    <row r="396" spans="1:81" ht="18.75" x14ac:dyDescent="0.3">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3199</v>
      </c>
      <c r="BV396" s="52" t="s">
        <v>3200</v>
      </c>
      <c r="BW396" s="52"/>
      <c r="CC396" s="52" t="s">
        <v>3201</v>
      </c>
    </row>
    <row r="397" spans="1:81" ht="18.75" x14ac:dyDescent="0.3">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3202</v>
      </c>
      <c r="BV397" s="52" t="s">
        <v>3203</v>
      </c>
      <c r="BW397" s="52"/>
      <c r="CC397" s="52" t="s">
        <v>3204</v>
      </c>
    </row>
    <row r="398" spans="1:81" ht="18.75" x14ac:dyDescent="0.3">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3205</v>
      </c>
      <c r="BV398" s="52" t="s">
        <v>1672</v>
      </c>
      <c r="BW398" s="52"/>
      <c r="CC398" s="52" t="s">
        <v>3206</v>
      </c>
    </row>
    <row r="399" spans="1:81" ht="18.75" x14ac:dyDescent="0.3">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3207</v>
      </c>
      <c r="BV399" s="52" t="s">
        <v>3208</v>
      </c>
      <c r="BW399" s="52"/>
      <c r="CC399" s="52" t="s">
        <v>3209</v>
      </c>
    </row>
    <row r="400" spans="1:81" ht="18.75" x14ac:dyDescent="0.3">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3210</v>
      </c>
      <c r="BV400" s="52" t="s">
        <v>3211</v>
      </c>
      <c r="BW400" s="52"/>
      <c r="CC400" s="52" t="s">
        <v>3212</v>
      </c>
    </row>
    <row r="401" spans="1:140" ht="18.75" x14ac:dyDescent="0.3">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3213</v>
      </c>
      <c r="BV401" s="52" t="s">
        <v>3214</v>
      </c>
      <c r="BW401" s="52"/>
      <c r="CC401" s="52" t="s">
        <v>3215</v>
      </c>
    </row>
    <row r="402" spans="1:140" ht="18.75" x14ac:dyDescent="0.3">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3216</v>
      </c>
      <c r="BV402" s="52" t="s">
        <v>3217</v>
      </c>
      <c r="BW402" s="52"/>
      <c r="CC402" s="52" t="s">
        <v>3218</v>
      </c>
    </row>
    <row r="403" spans="1:140" ht="18.75" x14ac:dyDescent="0.3">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3219</v>
      </c>
      <c r="BV403" s="52" t="s">
        <v>3220</v>
      </c>
      <c r="BW403" s="52"/>
      <c r="CC403" s="52" t="s">
        <v>3221</v>
      </c>
    </row>
    <row r="404" spans="1:140" ht="18.75" x14ac:dyDescent="0.3">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3222</v>
      </c>
      <c r="BV404" s="52" t="s">
        <v>3223</v>
      </c>
      <c r="BW404" s="52"/>
      <c r="CC404" s="52" t="s">
        <v>3224</v>
      </c>
    </row>
    <row r="405" spans="1:140" ht="18.75" x14ac:dyDescent="0.3">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3225</v>
      </c>
      <c r="BV405" s="52" t="s">
        <v>3226</v>
      </c>
      <c r="BW405" s="52"/>
      <c r="CC405" s="52" t="s">
        <v>3227</v>
      </c>
    </row>
    <row r="406" spans="1:140" ht="18.75" x14ac:dyDescent="0.3">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3228</v>
      </c>
      <c r="BV406" s="52" t="s">
        <v>3229</v>
      </c>
      <c r="BW406" s="52"/>
    </row>
    <row r="407" spans="1:140" ht="18.75" x14ac:dyDescent="0.3">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3230</v>
      </c>
      <c r="BV407" s="52" t="s">
        <v>3231</v>
      </c>
      <c r="BW407" s="52"/>
    </row>
    <row r="408" spans="1:140" ht="18.75" x14ac:dyDescent="0.3">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3232</v>
      </c>
      <c r="BV408" s="52" t="s">
        <v>3233</v>
      </c>
      <c r="BW408" s="52"/>
    </row>
    <row r="409" spans="1:140" ht="18.75" x14ac:dyDescent="0.3">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3234</v>
      </c>
      <c r="BV409" s="52" t="s">
        <v>3235</v>
      </c>
      <c r="BW409" s="52"/>
    </row>
    <row r="410" spans="1:140" ht="18.75" x14ac:dyDescent="0.3">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3236</v>
      </c>
      <c r="BV410" s="52" t="s">
        <v>3237</v>
      </c>
      <c r="BW410" s="52"/>
    </row>
    <row r="411" spans="1:140" s="22" customFormat="1" ht="18.75" x14ac:dyDescent="0.3">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3238</v>
      </c>
      <c r="BR411"/>
      <c r="BS411"/>
      <c r="BT411"/>
      <c r="BU411"/>
      <c r="BV411" s="52" t="s">
        <v>3239</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75" x14ac:dyDescent="0.3">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3240</v>
      </c>
      <c r="BV412" s="52" t="s">
        <v>3241</v>
      </c>
      <c r="BW412" s="52"/>
    </row>
    <row r="413" spans="1:140" ht="18.75" x14ac:dyDescent="0.3">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3242</v>
      </c>
      <c r="BV413" s="52" t="s">
        <v>3243</v>
      </c>
      <c r="BW413" s="52"/>
    </row>
    <row r="414" spans="1:140" ht="18.75" x14ac:dyDescent="0.3">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3244</v>
      </c>
      <c r="BV414" s="52" t="s">
        <v>3245</v>
      </c>
      <c r="BW414" s="52"/>
    </row>
    <row r="415" spans="1:140" ht="18.75" x14ac:dyDescent="0.3">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2227</v>
      </c>
      <c r="BV415" s="52" t="s">
        <v>3246</v>
      </c>
      <c r="BW415" s="52"/>
    </row>
    <row r="416" spans="1:140" ht="18.75" x14ac:dyDescent="0.3">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3247</v>
      </c>
      <c r="BV416" s="52" t="s">
        <v>3248</v>
      </c>
      <c r="BW416" s="52"/>
    </row>
    <row r="417" spans="1:75" ht="18.75" x14ac:dyDescent="0.3">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3249</v>
      </c>
      <c r="BV417" s="52" t="s">
        <v>3250</v>
      </c>
      <c r="BW417" s="52"/>
    </row>
    <row r="418" spans="1:75" ht="18.75" x14ac:dyDescent="0.3">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3251</v>
      </c>
      <c r="BV418" s="52" t="s">
        <v>3252</v>
      </c>
      <c r="BW418" s="52"/>
    </row>
    <row r="419" spans="1:75" ht="18.75" x14ac:dyDescent="0.3">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3253</v>
      </c>
      <c r="BV419" s="52" t="s">
        <v>3254</v>
      </c>
      <c r="BW419" s="52"/>
    </row>
    <row r="420" spans="1:75" ht="18.75" x14ac:dyDescent="0.3">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3255</v>
      </c>
      <c r="BV420" s="52" t="s">
        <v>3256</v>
      </c>
      <c r="BW420" s="52"/>
    </row>
    <row r="421" spans="1:75" ht="18.75" x14ac:dyDescent="0.3">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3257</v>
      </c>
      <c r="BV421" s="52" t="s">
        <v>3258</v>
      </c>
      <c r="BW421" s="52"/>
    </row>
    <row r="422" spans="1:75" ht="18.75" x14ac:dyDescent="0.3">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3259</v>
      </c>
      <c r="BV422" s="52" t="s">
        <v>3260</v>
      </c>
      <c r="BW422" s="52"/>
    </row>
    <row r="423" spans="1:75" ht="18.75" x14ac:dyDescent="0.3">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3261</v>
      </c>
      <c r="BV423" s="52" t="s">
        <v>3262</v>
      </c>
      <c r="BW423" s="52"/>
    </row>
    <row r="424" spans="1:75" ht="18.75" x14ac:dyDescent="0.3">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3263</v>
      </c>
      <c r="BV424" s="52" t="s">
        <v>3264</v>
      </c>
      <c r="BW424" s="52"/>
    </row>
    <row r="425" spans="1:75" ht="18.75" x14ac:dyDescent="0.3">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3265</v>
      </c>
      <c r="BV425" s="52" t="s">
        <v>3266</v>
      </c>
      <c r="BW425" s="52"/>
    </row>
    <row r="426" spans="1:75" ht="18.75" x14ac:dyDescent="0.3">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3267</v>
      </c>
      <c r="BV426" s="52" t="s">
        <v>3268</v>
      </c>
      <c r="BW426" s="52"/>
    </row>
    <row r="427" spans="1:75" ht="18.75" x14ac:dyDescent="0.3">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3269</v>
      </c>
      <c r="BV427" s="52" t="s">
        <v>3270</v>
      </c>
      <c r="BW427" s="52"/>
    </row>
    <row r="428" spans="1:75" ht="18.75" x14ac:dyDescent="0.3">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3271</v>
      </c>
      <c r="BV428" s="52" t="s">
        <v>3272</v>
      </c>
      <c r="BW428" s="52"/>
    </row>
    <row r="429" spans="1:75" ht="18.75" x14ac:dyDescent="0.3">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3273</v>
      </c>
      <c r="BV429" s="52" t="s">
        <v>2172</v>
      </c>
      <c r="BW429" s="52"/>
    </row>
    <row r="430" spans="1:75" ht="18.75" x14ac:dyDescent="0.3">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3274</v>
      </c>
      <c r="BV430" s="52" t="s">
        <v>3275</v>
      </c>
      <c r="BW430" s="52"/>
    </row>
    <row r="431" spans="1:75" ht="18.75" x14ac:dyDescent="0.3">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3276</v>
      </c>
      <c r="BV431" s="52" t="s">
        <v>3277</v>
      </c>
      <c r="BW431" s="52"/>
    </row>
    <row r="432" spans="1:75" ht="18.75" x14ac:dyDescent="0.3">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3278</v>
      </c>
      <c r="BV432" s="52" t="s">
        <v>3279</v>
      </c>
      <c r="BW432" s="52"/>
    </row>
    <row r="433" spans="1:69" ht="18.75" x14ac:dyDescent="0.3">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3280</v>
      </c>
    </row>
    <row r="434" spans="1:69" ht="18.75" x14ac:dyDescent="0.3">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3281</v>
      </c>
    </row>
    <row r="435" spans="1:69" ht="18.75" x14ac:dyDescent="0.3">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3282</v>
      </c>
    </row>
    <row r="436" spans="1:69" ht="18.75" x14ac:dyDescent="0.3">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3283</v>
      </c>
    </row>
    <row r="437" spans="1:69" ht="18.75" x14ac:dyDescent="0.3">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3284</v>
      </c>
    </row>
    <row r="438" spans="1:69" ht="18.75" x14ac:dyDescent="0.3">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3285</v>
      </c>
    </row>
    <row r="439" spans="1:69" ht="18.75" x14ac:dyDescent="0.3">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2598</v>
      </c>
    </row>
    <row r="440" spans="1:69" ht="18.75" x14ac:dyDescent="0.3">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3286</v>
      </c>
    </row>
    <row r="441" spans="1:69" ht="18.75" x14ac:dyDescent="0.3">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3287</v>
      </c>
    </row>
    <row r="442" spans="1:69" ht="18.75" x14ac:dyDescent="0.3">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3288</v>
      </c>
    </row>
    <row r="443" spans="1:69" ht="18.75" x14ac:dyDescent="0.3">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3289</v>
      </c>
    </row>
    <row r="444" spans="1:69" ht="18.75" x14ac:dyDescent="0.3">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3290</v>
      </c>
    </row>
    <row r="445" spans="1:69" ht="18.75" x14ac:dyDescent="0.3">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3291</v>
      </c>
    </row>
    <row r="446" spans="1:69" ht="18.75" x14ac:dyDescent="0.3">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3292</v>
      </c>
    </row>
    <row r="447" spans="1:69" ht="18.75" x14ac:dyDescent="0.3">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3293</v>
      </c>
    </row>
    <row r="448" spans="1:69" ht="18.75" x14ac:dyDescent="0.3">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3294</v>
      </c>
    </row>
    <row r="449" spans="1:140" ht="18.75" x14ac:dyDescent="0.3">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3295</v>
      </c>
    </row>
    <row r="450" spans="1:140" ht="18.75" x14ac:dyDescent="0.3">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3296</v>
      </c>
    </row>
    <row r="451" spans="1:140" ht="18.75" x14ac:dyDescent="0.3">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3297</v>
      </c>
    </row>
    <row r="452" spans="1:140" ht="18.75" x14ac:dyDescent="0.3">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3298</v>
      </c>
    </row>
    <row r="453" spans="1:140" ht="18.75" x14ac:dyDescent="0.3">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3299</v>
      </c>
    </row>
    <row r="454" spans="1:140" ht="18.75" x14ac:dyDescent="0.3">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3300</v>
      </c>
    </row>
    <row r="455" spans="1:140" ht="18.75" x14ac:dyDescent="0.3">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3301</v>
      </c>
    </row>
    <row r="456" spans="1:140" ht="18.75" x14ac:dyDescent="0.3">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3302</v>
      </c>
    </row>
    <row r="457" spans="1:140" ht="18.75" x14ac:dyDescent="0.3">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3303</v>
      </c>
    </row>
    <row r="458" spans="1:140" ht="18.75" x14ac:dyDescent="0.3">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3304</v>
      </c>
    </row>
    <row r="459" spans="1:140" ht="18.75" x14ac:dyDescent="0.3">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3305</v>
      </c>
    </row>
    <row r="460" spans="1:140" ht="18.75" x14ac:dyDescent="0.3">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2518</v>
      </c>
    </row>
    <row r="461" spans="1:140" s="22" customFormat="1" ht="18.75" x14ac:dyDescent="0.3">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3306</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75" x14ac:dyDescent="0.3">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3307</v>
      </c>
    </row>
    <row r="463" spans="1:140" ht="18.75" x14ac:dyDescent="0.3">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3308</v>
      </c>
    </row>
    <row r="464" spans="1:140" ht="18.75" x14ac:dyDescent="0.3">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3309</v>
      </c>
    </row>
    <row r="465" spans="1:69" ht="18.75" x14ac:dyDescent="0.3">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3310</v>
      </c>
    </row>
    <row r="466" spans="1:69" ht="18.75" x14ac:dyDescent="0.3">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3311</v>
      </c>
    </row>
    <row r="467" spans="1:69" ht="18.75" x14ac:dyDescent="0.3">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3312</v>
      </c>
    </row>
    <row r="468" spans="1:69" ht="18.75" x14ac:dyDescent="0.3">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3313</v>
      </c>
    </row>
    <row r="469" spans="1:69" ht="18.75" x14ac:dyDescent="0.3">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3314</v>
      </c>
    </row>
    <row r="470" spans="1:69" ht="18.75" x14ac:dyDescent="0.3">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3315</v>
      </c>
    </row>
    <row r="471" spans="1:69" ht="18.75" x14ac:dyDescent="0.3">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3316</v>
      </c>
    </row>
    <row r="472" spans="1:69" ht="18.75" x14ac:dyDescent="0.3">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3317</v>
      </c>
    </row>
    <row r="473" spans="1:69" ht="18.75" x14ac:dyDescent="0.3">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3318</v>
      </c>
    </row>
    <row r="474" spans="1:69" ht="18.75" x14ac:dyDescent="0.3">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3319</v>
      </c>
    </row>
    <row r="475" spans="1:69" ht="18.75" x14ac:dyDescent="0.3">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3320</v>
      </c>
    </row>
    <row r="476" spans="1:69" ht="18.75" x14ac:dyDescent="0.3">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3321</v>
      </c>
    </row>
    <row r="477" spans="1:69" ht="18.75" x14ac:dyDescent="0.3">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2655</v>
      </c>
    </row>
    <row r="478" spans="1:69" ht="18.75" x14ac:dyDescent="0.3">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3322</v>
      </c>
    </row>
    <row r="479" spans="1:69" ht="18.75" x14ac:dyDescent="0.3">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3323</v>
      </c>
    </row>
    <row r="480" spans="1:69" ht="18.75" x14ac:dyDescent="0.3">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3324</v>
      </c>
    </row>
    <row r="481" spans="1:69" ht="18.75" x14ac:dyDescent="0.3">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2629</v>
      </c>
    </row>
    <row r="482" spans="1:69" ht="18.75" x14ac:dyDescent="0.3">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3325</v>
      </c>
    </row>
    <row r="483" spans="1:69" ht="18.75" x14ac:dyDescent="0.3">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3326</v>
      </c>
    </row>
    <row r="484" spans="1:69" ht="18.75" x14ac:dyDescent="0.3">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3327</v>
      </c>
    </row>
    <row r="485" spans="1:69" ht="18.75" x14ac:dyDescent="0.3">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3328</v>
      </c>
    </row>
    <row r="486" spans="1:69" ht="18.75" x14ac:dyDescent="0.3">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3329</v>
      </c>
    </row>
    <row r="487" spans="1:69" ht="18.75" x14ac:dyDescent="0.3">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3330</v>
      </c>
    </row>
    <row r="488" spans="1:69" ht="18.75" x14ac:dyDescent="0.3">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3331</v>
      </c>
    </row>
    <row r="489" spans="1:69" ht="18.75" x14ac:dyDescent="0.3">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2634</v>
      </c>
    </row>
    <row r="490" spans="1:69" ht="18.75" x14ac:dyDescent="0.3">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3332</v>
      </c>
    </row>
    <row r="491" spans="1:69" ht="18.75" x14ac:dyDescent="0.3">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3333</v>
      </c>
    </row>
    <row r="492" spans="1:69" ht="18.75" x14ac:dyDescent="0.3">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3334</v>
      </c>
    </row>
    <row r="493" spans="1:69" ht="18.75" x14ac:dyDescent="0.3">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3335</v>
      </c>
    </row>
    <row r="494" spans="1:69" ht="18.75" x14ac:dyDescent="0.3">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3336</v>
      </c>
    </row>
    <row r="495" spans="1:69" ht="18.75" x14ac:dyDescent="0.3">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3337</v>
      </c>
    </row>
    <row r="496" spans="1:69" ht="18.75" x14ac:dyDescent="0.3">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3338</v>
      </c>
    </row>
    <row r="497" spans="1:140" ht="18.75" x14ac:dyDescent="0.3">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3339</v>
      </c>
    </row>
    <row r="498" spans="1:140" ht="18.75" x14ac:dyDescent="0.3">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3340</v>
      </c>
    </row>
    <row r="499" spans="1:140" ht="18.75" x14ac:dyDescent="0.3">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3341</v>
      </c>
    </row>
    <row r="500" spans="1:140" ht="18.75" x14ac:dyDescent="0.3">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2643</v>
      </c>
    </row>
    <row r="501" spans="1:140" ht="18.75" x14ac:dyDescent="0.3">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3342</v>
      </c>
    </row>
    <row r="502" spans="1:140" ht="18.75" x14ac:dyDescent="0.3">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3343</v>
      </c>
    </row>
    <row r="503" spans="1:140" ht="18.75" x14ac:dyDescent="0.3">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3344</v>
      </c>
    </row>
    <row r="504" spans="1:140" ht="18.75" x14ac:dyDescent="0.3">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3345</v>
      </c>
    </row>
    <row r="505" spans="1:140" ht="18.75" x14ac:dyDescent="0.3">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3346</v>
      </c>
    </row>
    <row r="506" spans="1:140" ht="18.75" x14ac:dyDescent="0.3">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3347</v>
      </c>
    </row>
    <row r="507" spans="1:140" ht="18.75" x14ac:dyDescent="0.3">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3348</v>
      </c>
    </row>
    <row r="508" spans="1:140" ht="18.75" x14ac:dyDescent="0.3">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3349</v>
      </c>
    </row>
    <row r="509" spans="1:140" ht="18.75" x14ac:dyDescent="0.3">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3350</v>
      </c>
    </row>
    <row r="510" spans="1:140" ht="18.75" x14ac:dyDescent="0.3">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3351</v>
      </c>
    </row>
    <row r="511" spans="1:140" s="22" customFormat="1" ht="18.75" x14ac:dyDescent="0.3">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3352</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75" x14ac:dyDescent="0.3">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3353</v>
      </c>
    </row>
    <row r="513" spans="1:69" ht="18.75" x14ac:dyDescent="0.3">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3354</v>
      </c>
    </row>
    <row r="514" spans="1:69" ht="18.75" x14ac:dyDescent="0.3">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3355</v>
      </c>
    </row>
    <row r="515" spans="1:69" ht="18.75" x14ac:dyDescent="0.3">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3356</v>
      </c>
    </row>
    <row r="516" spans="1:69" ht="18.75" x14ac:dyDescent="0.3">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3357</v>
      </c>
    </row>
    <row r="517" spans="1:69" ht="18.75" x14ac:dyDescent="0.3">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3358</v>
      </c>
    </row>
    <row r="518" spans="1:69" ht="18.75" x14ac:dyDescent="0.3">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3359</v>
      </c>
    </row>
    <row r="519" spans="1:69" ht="18.75" x14ac:dyDescent="0.3">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3360</v>
      </c>
    </row>
    <row r="520" spans="1:69" ht="18.75" x14ac:dyDescent="0.3">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3361</v>
      </c>
    </row>
    <row r="521" spans="1:69" ht="18.75" x14ac:dyDescent="0.3">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3362</v>
      </c>
    </row>
    <row r="522" spans="1:69" ht="18.75" x14ac:dyDescent="0.3">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3363</v>
      </c>
    </row>
    <row r="523" spans="1:69" ht="18.75" x14ac:dyDescent="0.3">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3364</v>
      </c>
    </row>
    <row r="524" spans="1:69" ht="18.75" x14ac:dyDescent="0.3">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3365</v>
      </c>
    </row>
    <row r="525" spans="1:69" ht="18.75" x14ac:dyDescent="0.3">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3366</v>
      </c>
    </row>
    <row r="526" spans="1:69" ht="18.75" x14ac:dyDescent="0.3">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3367</v>
      </c>
    </row>
    <row r="527" spans="1:69" ht="18.75" x14ac:dyDescent="0.3">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3368</v>
      </c>
    </row>
    <row r="528" spans="1:69" ht="18.75" x14ac:dyDescent="0.3">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3369</v>
      </c>
    </row>
    <row r="529" spans="1:69" ht="18.75" x14ac:dyDescent="0.3">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3370</v>
      </c>
    </row>
    <row r="530" spans="1:69" ht="18.75" x14ac:dyDescent="0.3">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3371</v>
      </c>
    </row>
    <row r="531" spans="1:69" ht="18.75" x14ac:dyDescent="0.3">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3372</v>
      </c>
    </row>
    <row r="532" spans="1:69" ht="18.75" x14ac:dyDescent="0.3">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3373</v>
      </c>
    </row>
    <row r="533" spans="1:69" ht="18.75" x14ac:dyDescent="0.3">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3374</v>
      </c>
    </row>
    <row r="534" spans="1:69" ht="18.75" x14ac:dyDescent="0.3">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3375</v>
      </c>
    </row>
    <row r="535" spans="1:69" ht="18.75" x14ac:dyDescent="0.3">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3376</v>
      </c>
    </row>
    <row r="536" spans="1:69" ht="18.75" x14ac:dyDescent="0.3">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3377</v>
      </c>
    </row>
    <row r="537" spans="1:69" ht="18.75" x14ac:dyDescent="0.3">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3378</v>
      </c>
    </row>
    <row r="538" spans="1:69" ht="18.75" x14ac:dyDescent="0.3">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3379</v>
      </c>
    </row>
    <row r="539" spans="1:69" ht="18.75" x14ac:dyDescent="0.3">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3380</v>
      </c>
    </row>
    <row r="540" spans="1:69" ht="18.75" x14ac:dyDescent="0.3">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3381</v>
      </c>
    </row>
    <row r="541" spans="1:69" ht="18.75" x14ac:dyDescent="0.3">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3382</v>
      </c>
    </row>
    <row r="542" spans="1:69" ht="18.75" x14ac:dyDescent="0.3">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3383</v>
      </c>
    </row>
    <row r="543" spans="1:69" ht="18.75" x14ac:dyDescent="0.3">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3384</v>
      </c>
    </row>
    <row r="544" spans="1:69" ht="18.75" x14ac:dyDescent="0.3">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3385</v>
      </c>
    </row>
    <row r="545" spans="1:69" ht="18.75" x14ac:dyDescent="0.3">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3386</v>
      </c>
    </row>
    <row r="546" spans="1:69" ht="18.75" x14ac:dyDescent="0.3">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3387</v>
      </c>
    </row>
    <row r="547" spans="1:69" ht="18.75" x14ac:dyDescent="0.3">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3388</v>
      </c>
    </row>
    <row r="548" spans="1:69" ht="18.75" x14ac:dyDescent="0.3">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3389</v>
      </c>
    </row>
    <row r="549" spans="1:69" ht="18.75" x14ac:dyDescent="0.3">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3390</v>
      </c>
    </row>
    <row r="550" spans="1:69" ht="18.75" x14ac:dyDescent="0.3">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3391</v>
      </c>
    </row>
    <row r="551" spans="1:69" ht="18.75" x14ac:dyDescent="0.3">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3392</v>
      </c>
    </row>
    <row r="552" spans="1:69" ht="18.75" x14ac:dyDescent="0.3">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3393</v>
      </c>
    </row>
    <row r="553" spans="1:69" ht="18.75" x14ac:dyDescent="0.3">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3394</v>
      </c>
    </row>
    <row r="554" spans="1:69" ht="18.75" x14ac:dyDescent="0.3">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3395</v>
      </c>
    </row>
    <row r="555" spans="1:69" ht="18.75" x14ac:dyDescent="0.3">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3396</v>
      </c>
    </row>
    <row r="556" spans="1:69" ht="18.75" x14ac:dyDescent="0.3">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row>
    <row r="557" spans="1:69" ht="18.75" x14ac:dyDescent="0.3">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3397</v>
      </c>
    </row>
    <row r="558" spans="1:69" ht="18.75" x14ac:dyDescent="0.3">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3398</v>
      </c>
    </row>
    <row r="559" spans="1:69" ht="18.75" x14ac:dyDescent="0.3">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3399</v>
      </c>
    </row>
    <row r="560" spans="1:69" ht="18.75" x14ac:dyDescent="0.3">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3400</v>
      </c>
    </row>
    <row r="561" spans="1:140" s="22" customFormat="1" ht="18.75" x14ac:dyDescent="0.3">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3401</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75" x14ac:dyDescent="0.3">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3402</v>
      </c>
    </row>
    <row r="563" spans="1:140" ht="18.75" x14ac:dyDescent="0.3">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3403</v>
      </c>
    </row>
    <row r="564" spans="1:140" ht="18.75" x14ac:dyDescent="0.3">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3404</v>
      </c>
    </row>
    <row r="565" spans="1:140" ht="18.75" x14ac:dyDescent="0.3">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3405</v>
      </c>
    </row>
    <row r="566" spans="1:140" ht="18.75" x14ac:dyDescent="0.3">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3406</v>
      </c>
    </row>
    <row r="567" spans="1:140" ht="18.75" x14ac:dyDescent="0.3">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3407</v>
      </c>
    </row>
    <row r="568" spans="1:140" ht="18.75" x14ac:dyDescent="0.3">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3408</v>
      </c>
    </row>
    <row r="569" spans="1:140" ht="18.75" x14ac:dyDescent="0.3">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3409</v>
      </c>
    </row>
    <row r="570" spans="1:140" ht="18.75" x14ac:dyDescent="0.3">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3410</v>
      </c>
    </row>
    <row r="571" spans="1:140" ht="18.75" x14ac:dyDescent="0.3">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3411</v>
      </c>
    </row>
    <row r="572" spans="1:140" ht="18.75" x14ac:dyDescent="0.3">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3412</v>
      </c>
    </row>
    <row r="573" spans="1:140" ht="18.75" x14ac:dyDescent="0.3">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3413</v>
      </c>
    </row>
    <row r="574" spans="1:140" ht="18.75" x14ac:dyDescent="0.3">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3414</v>
      </c>
      <c r="BR574" s="60"/>
    </row>
    <row r="575" spans="1:140" ht="18.75" x14ac:dyDescent="0.3">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row>
    <row r="576" spans="1:140" ht="18.75" x14ac:dyDescent="0.3">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3415</v>
      </c>
    </row>
    <row r="577" spans="1:69" ht="18.75" x14ac:dyDescent="0.3">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3416</v>
      </c>
    </row>
    <row r="578" spans="1:69" ht="18.75" x14ac:dyDescent="0.3">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3417</v>
      </c>
    </row>
    <row r="579" spans="1:69" ht="18.75" x14ac:dyDescent="0.3">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3418</v>
      </c>
    </row>
    <row r="580" spans="1:69" ht="18.75" x14ac:dyDescent="0.3">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3419</v>
      </c>
    </row>
    <row r="581" spans="1:69" ht="18.75" x14ac:dyDescent="0.3">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3420</v>
      </c>
    </row>
    <row r="582" spans="1:69" ht="18.75" x14ac:dyDescent="0.3">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3421</v>
      </c>
    </row>
    <row r="583" spans="1:69" ht="18.75" x14ac:dyDescent="0.3">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3422</v>
      </c>
    </row>
    <row r="584" spans="1:69" ht="18.75" x14ac:dyDescent="0.3">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3423</v>
      </c>
    </row>
    <row r="585" spans="1:69" ht="18.75" x14ac:dyDescent="0.3">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3424</v>
      </c>
    </row>
    <row r="586" spans="1:69" ht="18.75" x14ac:dyDescent="0.3">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3425</v>
      </c>
    </row>
    <row r="587" spans="1:69" ht="18.75" x14ac:dyDescent="0.3">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t="s">
        <v>3426</v>
      </c>
    </row>
    <row r="588" spans="1:69" ht="18.75" x14ac:dyDescent="0.3">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t="s">
        <v>3427</v>
      </c>
    </row>
    <row r="589" spans="1:69" ht="18.75" x14ac:dyDescent="0.3">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t="s">
        <v>3428</v>
      </c>
    </row>
    <row r="590" spans="1:69" ht="18.75" x14ac:dyDescent="0.3">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t="s">
        <v>3429</v>
      </c>
    </row>
    <row r="591" spans="1:69" ht="18.75" x14ac:dyDescent="0.3">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8.75" x14ac:dyDescent="0.3">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8.75" x14ac:dyDescent="0.3">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x14ac:dyDescent="0.3">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8.75" x14ac:dyDescent="0.3">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8.75" x14ac:dyDescent="0.3">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8.75" x14ac:dyDescent="0.3">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8.75" x14ac:dyDescent="0.3">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8.75" x14ac:dyDescent="0.3">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8.75" x14ac:dyDescent="0.3">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8.75" x14ac:dyDescent="0.3">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8.75" x14ac:dyDescent="0.3">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8.75" x14ac:dyDescent="0.3">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8.75" x14ac:dyDescent="0.3">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8.75" x14ac:dyDescent="0.3">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8.75" x14ac:dyDescent="0.3">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8.75" x14ac:dyDescent="0.3">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8.75" x14ac:dyDescent="0.3">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40" ht="18.75" x14ac:dyDescent="0.3">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40" ht="18.75" x14ac:dyDescent="0.3">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40" s="22" customFormat="1" ht="18.75" x14ac:dyDescent="0.3">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75" x14ac:dyDescent="0.3">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40" ht="18.75" x14ac:dyDescent="0.3">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40" ht="18.75" x14ac:dyDescent="0.3">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40" ht="18.75" x14ac:dyDescent="0.3">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40" ht="18.75" x14ac:dyDescent="0.3">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40" ht="18.75" x14ac:dyDescent="0.3">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40" ht="18.75" x14ac:dyDescent="0.3">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40" ht="18.75" x14ac:dyDescent="0.3">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40" ht="18.75" x14ac:dyDescent="0.3">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40" ht="18.75" x14ac:dyDescent="0.3">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40" ht="18.75" x14ac:dyDescent="0.3">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40" ht="18.75" x14ac:dyDescent="0.3">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40" ht="18.75" x14ac:dyDescent="0.3">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8.75" x14ac:dyDescent="0.3">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8.75" x14ac:dyDescent="0.3">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8.75" x14ac:dyDescent="0.3">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8.75" x14ac:dyDescent="0.3">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8.75" x14ac:dyDescent="0.3">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8.75" x14ac:dyDescent="0.3">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8.75" x14ac:dyDescent="0.3">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8.75" x14ac:dyDescent="0.3">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8.75" x14ac:dyDescent="0.3">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8.75" x14ac:dyDescent="0.3">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8.75" x14ac:dyDescent="0.3">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8.75" x14ac:dyDescent="0.3">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8.75" x14ac:dyDescent="0.3">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8.75" x14ac:dyDescent="0.3">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8.75" x14ac:dyDescent="0.3">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8.75" x14ac:dyDescent="0.3">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8.75" x14ac:dyDescent="0.3">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8.75" x14ac:dyDescent="0.3">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8.75" x14ac:dyDescent="0.3">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8.75" x14ac:dyDescent="0.3">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8.75" x14ac:dyDescent="0.3">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8.75" x14ac:dyDescent="0.3">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8.75" x14ac:dyDescent="0.3">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8.75" x14ac:dyDescent="0.3">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8.75" x14ac:dyDescent="0.3">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8.75" x14ac:dyDescent="0.3">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8.75" x14ac:dyDescent="0.3">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8.75" x14ac:dyDescent="0.3">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8.75" x14ac:dyDescent="0.3">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8.75" x14ac:dyDescent="0.3">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8.75" x14ac:dyDescent="0.3">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8.75" x14ac:dyDescent="0.3">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40" ht="18.75" x14ac:dyDescent="0.3">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40" ht="18.75" x14ac:dyDescent="0.3">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40" ht="18.75" x14ac:dyDescent="0.3">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40" ht="18.75" x14ac:dyDescent="0.3">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40" s="22" customFormat="1" ht="18.75" x14ac:dyDescent="0.3">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75" x14ac:dyDescent="0.3">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40" ht="18.75" x14ac:dyDescent="0.3">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40" ht="18.75" x14ac:dyDescent="0.3">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40" ht="18.75" x14ac:dyDescent="0.3">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40" ht="18.75" x14ac:dyDescent="0.3">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40" ht="18.75" x14ac:dyDescent="0.3">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40" ht="18.75" x14ac:dyDescent="0.3">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40" ht="18.75" x14ac:dyDescent="0.3">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40" ht="18.75" x14ac:dyDescent="0.3">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40" ht="18.75" x14ac:dyDescent="0.3">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40" ht="18.75" x14ac:dyDescent="0.3">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8.75" x14ac:dyDescent="0.3">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8.75" x14ac:dyDescent="0.3">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8.75" x14ac:dyDescent="0.3">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8.75" x14ac:dyDescent="0.3">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8.75" x14ac:dyDescent="0.3">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8.75" x14ac:dyDescent="0.3">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8.75" x14ac:dyDescent="0.3">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8.75" x14ac:dyDescent="0.3">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8.75" x14ac:dyDescent="0.3">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8.75" x14ac:dyDescent="0.3">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8.75" x14ac:dyDescent="0.3">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8.75" x14ac:dyDescent="0.3">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8.75" x14ac:dyDescent="0.3">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8.75" x14ac:dyDescent="0.3">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8.75" x14ac:dyDescent="0.3">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8.75" x14ac:dyDescent="0.3">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8.75" x14ac:dyDescent="0.3">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8.75" x14ac:dyDescent="0.3">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8.75" x14ac:dyDescent="0.3">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8.75" x14ac:dyDescent="0.3">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8.75" x14ac:dyDescent="0.3">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8.75" x14ac:dyDescent="0.3">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8.75" x14ac:dyDescent="0.3">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8.75" x14ac:dyDescent="0.3">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8.75" x14ac:dyDescent="0.3">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8.75" x14ac:dyDescent="0.3">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8.75" x14ac:dyDescent="0.3">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8.75" x14ac:dyDescent="0.3">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8.75" x14ac:dyDescent="0.3">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8.75" x14ac:dyDescent="0.3">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8.75" x14ac:dyDescent="0.3">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8.75" x14ac:dyDescent="0.3">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40" ht="18.75" x14ac:dyDescent="0.3">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40" ht="18.75" x14ac:dyDescent="0.3">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40" ht="18.75" x14ac:dyDescent="0.3">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40" ht="18.75" x14ac:dyDescent="0.3">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40" ht="18.75" x14ac:dyDescent="0.3">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40" ht="18.75" x14ac:dyDescent="0.3">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40" s="22" customFormat="1" ht="18.75" x14ac:dyDescent="0.3">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75" x14ac:dyDescent="0.3">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40" ht="18.75" x14ac:dyDescent="0.3">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40" ht="18.75" x14ac:dyDescent="0.3">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40" ht="18.75" x14ac:dyDescent="0.3">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40" ht="18.75" x14ac:dyDescent="0.3">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40" ht="18.75" x14ac:dyDescent="0.3">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40" ht="18.75" x14ac:dyDescent="0.3">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40" ht="18.75" x14ac:dyDescent="0.3">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40" ht="18.75" x14ac:dyDescent="0.3">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8.75" x14ac:dyDescent="0.3">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8.75" x14ac:dyDescent="0.3">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8.75" x14ac:dyDescent="0.3">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8.75" x14ac:dyDescent="0.3">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8.75" x14ac:dyDescent="0.3">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8.75" x14ac:dyDescent="0.3">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8.75" x14ac:dyDescent="0.3">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8.75" x14ac:dyDescent="0.3">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8.75" x14ac:dyDescent="0.3">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8.75" x14ac:dyDescent="0.3">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8.75" x14ac:dyDescent="0.3">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8.75" x14ac:dyDescent="0.3">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8.75" x14ac:dyDescent="0.3">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8.75" x14ac:dyDescent="0.3">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8.75" x14ac:dyDescent="0.3">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8.75" x14ac:dyDescent="0.3">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8.75" x14ac:dyDescent="0.3">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8.75" x14ac:dyDescent="0.3">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8.75" x14ac:dyDescent="0.3">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8.75" x14ac:dyDescent="0.3">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8.75" x14ac:dyDescent="0.3">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8.75" x14ac:dyDescent="0.3">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8.75" x14ac:dyDescent="0.3">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8.75" x14ac:dyDescent="0.3">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8.75" x14ac:dyDescent="0.3">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8.75" x14ac:dyDescent="0.3">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8.75" x14ac:dyDescent="0.3">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8.75" x14ac:dyDescent="0.3">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8.75" x14ac:dyDescent="0.3">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8.75" x14ac:dyDescent="0.3">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8.75" x14ac:dyDescent="0.3">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8.75" x14ac:dyDescent="0.3">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40" ht="18.75" x14ac:dyDescent="0.3">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40" ht="18.75" x14ac:dyDescent="0.3">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40" ht="18.75" x14ac:dyDescent="0.3">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40" ht="18.75" x14ac:dyDescent="0.3">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40" ht="18.75" x14ac:dyDescent="0.3">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40" ht="18.75" x14ac:dyDescent="0.3">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40" ht="18.75" x14ac:dyDescent="0.3">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40" ht="18.75" x14ac:dyDescent="0.3">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40" s="22" customFormat="1" ht="18.75" x14ac:dyDescent="0.3">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75" x14ac:dyDescent="0.3">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40" ht="18.75" x14ac:dyDescent="0.3">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40" ht="18.75" x14ac:dyDescent="0.3">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40" ht="18.75" x14ac:dyDescent="0.3">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40" ht="18.75" x14ac:dyDescent="0.3">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40" ht="18.75" x14ac:dyDescent="0.3">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40" ht="18.75" x14ac:dyDescent="0.3">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8.75" x14ac:dyDescent="0.3">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8.75" x14ac:dyDescent="0.3">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8.75" x14ac:dyDescent="0.3">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8.75" x14ac:dyDescent="0.3">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8.75" x14ac:dyDescent="0.3">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8.75" x14ac:dyDescent="0.3">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8.75" x14ac:dyDescent="0.3">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8.75" x14ac:dyDescent="0.3">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8.75" x14ac:dyDescent="0.3">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8.75" x14ac:dyDescent="0.3">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8.75" x14ac:dyDescent="0.3">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8.75" x14ac:dyDescent="0.3">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8.75" x14ac:dyDescent="0.3">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8.75" x14ac:dyDescent="0.3">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8.75" x14ac:dyDescent="0.3">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8.75" x14ac:dyDescent="0.3">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8.75" x14ac:dyDescent="0.3">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8.75" x14ac:dyDescent="0.3">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8.75" x14ac:dyDescent="0.3">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8.75" x14ac:dyDescent="0.3">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8.75" x14ac:dyDescent="0.3">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8.75" x14ac:dyDescent="0.3">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8.75" x14ac:dyDescent="0.3">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8.75" x14ac:dyDescent="0.3">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8.75" x14ac:dyDescent="0.3">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75" x14ac:dyDescent="0.3">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8.75" x14ac:dyDescent="0.3">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8.75" x14ac:dyDescent="0.3">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8.75" x14ac:dyDescent="0.3">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8.75" x14ac:dyDescent="0.3">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8.75" x14ac:dyDescent="0.3">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8.75" x14ac:dyDescent="0.3">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40" ht="18.75" x14ac:dyDescent="0.3">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40" ht="18.75" x14ac:dyDescent="0.3">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40" ht="18.75" x14ac:dyDescent="0.3">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40" ht="18.75" x14ac:dyDescent="0.3">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40" ht="18.75" x14ac:dyDescent="0.3">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40" ht="18.75" x14ac:dyDescent="0.3">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40" ht="18.75" x14ac:dyDescent="0.3">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40" ht="18.75" x14ac:dyDescent="0.3">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40" ht="18.75" x14ac:dyDescent="0.3">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40" ht="18.75" x14ac:dyDescent="0.3">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40" s="22" customFormat="1" ht="18.75" x14ac:dyDescent="0.3">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75" x14ac:dyDescent="0.3">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40" ht="18.75" x14ac:dyDescent="0.3">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40" ht="18.75" x14ac:dyDescent="0.3">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40" ht="18.75" x14ac:dyDescent="0.3">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40" ht="18.75" x14ac:dyDescent="0.3">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8.75" x14ac:dyDescent="0.3">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8.75" x14ac:dyDescent="0.3">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8.75" x14ac:dyDescent="0.3">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8.75" x14ac:dyDescent="0.3">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8.75" x14ac:dyDescent="0.3">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8.75" x14ac:dyDescent="0.3">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8.75" x14ac:dyDescent="0.3">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8.75" x14ac:dyDescent="0.3">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8.75" x14ac:dyDescent="0.3">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8.75" x14ac:dyDescent="0.3">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8.75" x14ac:dyDescent="0.3">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8.75" x14ac:dyDescent="0.3">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8.75" x14ac:dyDescent="0.3">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8.75" x14ac:dyDescent="0.3">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75" x14ac:dyDescent="0.3">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8.75" x14ac:dyDescent="0.3">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8.75" x14ac:dyDescent="0.3">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8.75" x14ac:dyDescent="0.3">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8.75" x14ac:dyDescent="0.3">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8.75" x14ac:dyDescent="0.3">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8.75" x14ac:dyDescent="0.3">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8.75" x14ac:dyDescent="0.3">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8.75" x14ac:dyDescent="0.3">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8.75" x14ac:dyDescent="0.3">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8.75" x14ac:dyDescent="0.3">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8.75" x14ac:dyDescent="0.3">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8.75" x14ac:dyDescent="0.3">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8.75" x14ac:dyDescent="0.3">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8.75" x14ac:dyDescent="0.3">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8.75" x14ac:dyDescent="0.3">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8.75" x14ac:dyDescent="0.3">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8.75" x14ac:dyDescent="0.3">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40" ht="18.75" x14ac:dyDescent="0.3">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40" ht="18.75" x14ac:dyDescent="0.3">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40" ht="18.75" x14ac:dyDescent="0.3">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40" ht="18.75" x14ac:dyDescent="0.3">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40" ht="18.75" x14ac:dyDescent="0.3">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40" ht="18.75" x14ac:dyDescent="0.3">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40" ht="18.75" x14ac:dyDescent="0.3">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40" ht="18.75" x14ac:dyDescent="0.3">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40" ht="18.75" x14ac:dyDescent="0.3">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40" ht="18.75" x14ac:dyDescent="0.3">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40" ht="18.75" x14ac:dyDescent="0.3">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40" ht="18.75" x14ac:dyDescent="0.3">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40" s="22" customFormat="1" ht="18.75" x14ac:dyDescent="0.3">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75" x14ac:dyDescent="0.3">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40" ht="18.75" x14ac:dyDescent="0.3">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40" ht="18.75" x14ac:dyDescent="0.3">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8.75" x14ac:dyDescent="0.3">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8.75" x14ac:dyDescent="0.3">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8.75" x14ac:dyDescent="0.3">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8.75" x14ac:dyDescent="0.3">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8.75" x14ac:dyDescent="0.3">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8.75" x14ac:dyDescent="0.3">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8.75" x14ac:dyDescent="0.3">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8.75" x14ac:dyDescent="0.3">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8.75" x14ac:dyDescent="0.3">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8.75" x14ac:dyDescent="0.3">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8.75" x14ac:dyDescent="0.3">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8.75" x14ac:dyDescent="0.3">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8.75" x14ac:dyDescent="0.3">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8.75" x14ac:dyDescent="0.3">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8.75" x14ac:dyDescent="0.3">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8.75" x14ac:dyDescent="0.3">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8.75" x14ac:dyDescent="0.3">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8.75" x14ac:dyDescent="0.3">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8.75" x14ac:dyDescent="0.3">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8.75" x14ac:dyDescent="0.3">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8.75" x14ac:dyDescent="0.3">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8.75" x14ac:dyDescent="0.3">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8.75" x14ac:dyDescent="0.3">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8.75" x14ac:dyDescent="0.3">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8.75" x14ac:dyDescent="0.3">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8.75" x14ac:dyDescent="0.3">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8.75" x14ac:dyDescent="0.3">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8.75" x14ac:dyDescent="0.3">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8.75" x14ac:dyDescent="0.3">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8.75" x14ac:dyDescent="0.3">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8.75" x14ac:dyDescent="0.3">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8.75" x14ac:dyDescent="0.3">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40" ht="18.75" x14ac:dyDescent="0.3">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40" ht="18.75" x14ac:dyDescent="0.3">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40" ht="18.75" x14ac:dyDescent="0.3">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40" ht="18.75" x14ac:dyDescent="0.3">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40" ht="18.75" x14ac:dyDescent="0.3">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40" ht="18.75" x14ac:dyDescent="0.3">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40" ht="18.75" x14ac:dyDescent="0.3">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40" ht="18.75" x14ac:dyDescent="0.3">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40" ht="18.75" x14ac:dyDescent="0.3">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40" ht="18.75" x14ac:dyDescent="0.3">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40" ht="18.75" x14ac:dyDescent="0.3">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40" ht="18.75" x14ac:dyDescent="0.3">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40" ht="18.75" x14ac:dyDescent="0.3">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40" ht="18.75" x14ac:dyDescent="0.3">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40" s="22" customFormat="1" ht="18.75" x14ac:dyDescent="0.3">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75" x14ac:dyDescent="0.3">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8.75" x14ac:dyDescent="0.3">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8.75" x14ac:dyDescent="0.3">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8.75" x14ac:dyDescent="0.3">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8.75" x14ac:dyDescent="0.3">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8.75" x14ac:dyDescent="0.3">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8.75" x14ac:dyDescent="0.3">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8.75" x14ac:dyDescent="0.3">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8.75" x14ac:dyDescent="0.3">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8.75" x14ac:dyDescent="0.3">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8.75" x14ac:dyDescent="0.3">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8.75" x14ac:dyDescent="0.3">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8.75" x14ac:dyDescent="0.3">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8.75" x14ac:dyDescent="0.3">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8.75" x14ac:dyDescent="0.3">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8.75" x14ac:dyDescent="0.3">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8.75" x14ac:dyDescent="0.3">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8.75" x14ac:dyDescent="0.3">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8.75" x14ac:dyDescent="0.3">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8.75" x14ac:dyDescent="0.3">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8.75" x14ac:dyDescent="0.3">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8.75" x14ac:dyDescent="0.3">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75" x14ac:dyDescent="0.3">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8.75" x14ac:dyDescent="0.3">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8.75" x14ac:dyDescent="0.3">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8.75" x14ac:dyDescent="0.3">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8.75" x14ac:dyDescent="0.3">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8.75" x14ac:dyDescent="0.3">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8.75" x14ac:dyDescent="0.3">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8.75" x14ac:dyDescent="0.3">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8.75" x14ac:dyDescent="0.3">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8.75" x14ac:dyDescent="0.3">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8.75" x14ac:dyDescent="0.3">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8.75" x14ac:dyDescent="0.3">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75" x14ac:dyDescent="0.3">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75" x14ac:dyDescent="0.3">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75" x14ac:dyDescent="0.3">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75" x14ac:dyDescent="0.3">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75" x14ac:dyDescent="0.3">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75" x14ac:dyDescent="0.3">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75" x14ac:dyDescent="0.3">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75" x14ac:dyDescent="0.3">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75" x14ac:dyDescent="0.3">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75" x14ac:dyDescent="0.3">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75" x14ac:dyDescent="0.3">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75" x14ac:dyDescent="0.3">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75" x14ac:dyDescent="0.3">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75" x14ac:dyDescent="0.3">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75" x14ac:dyDescent="0.3">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75" x14ac:dyDescent="0.3">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75" x14ac:dyDescent="0.3">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75" x14ac:dyDescent="0.3">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75" x14ac:dyDescent="0.3">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75" x14ac:dyDescent="0.3">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75" x14ac:dyDescent="0.3">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75" x14ac:dyDescent="0.3">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75" x14ac:dyDescent="0.3">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75" x14ac:dyDescent="0.3">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75" x14ac:dyDescent="0.3">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75" x14ac:dyDescent="0.3">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75" x14ac:dyDescent="0.3">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75" x14ac:dyDescent="0.3">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75" x14ac:dyDescent="0.3">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75" x14ac:dyDescent="0.3">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75" x14ac:dyDescent="0.3">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75" x14ac:dyDescent="0.3">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75" x14ac:dyDescent="0.3">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75" x14ac:dyDescent="0.3">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75" x14ac:dyDescent="0.3">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75" x14ac:dyDescent="0.3">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75" x14ac:dyDescent="0.3">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75" x14ac:dyDescent="0.3">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75" x14ac:dyDescent="0.3">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75" x14ac:dyDescent="0.3">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75" x14ac:dyDescent="0.3">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75" x14ac:dyDescent="0.3">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75" x14ac:dyDescent="0.3">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75" x14ac:dyDescent="0.3">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75" x14ac:dyDescent="0.3">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75" x14ac:dyDescent="0.3">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75" x14ac:dyDescent="0.3">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75" x14ac:dyDescent="0.3">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75" x14ac:dyDescent="0.3">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75" x14ac:dyDescent="0.3">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75" x14ac:dyDescent="0.3">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75" x14ac:dyDescent="0.3">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75" x14ac:dyDescent="0.3">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75" x14ac:dyDescent="0.3">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75" x14ac:dyDescent="0.3">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75" x14ac:dyDescent="0.3">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75" x14ac:dyDescent="0.3">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75" x14ac:dyDescent="0.3">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75" x14ac:dyDescent="0.3">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75" x14ac:dyDescent="0.3">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75" x14ac:dyDescent="0.3">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75" x14ac:dyDescent="0.3">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75" x14ac:dyDescent="0.3">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75" x14ac:dyDescent="0.3">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75" x14ac:dyDescent="0.3">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35">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75" thickTop="1" x14ac:dyDescent="0.25">
      <c r="C1012" s="2"/>
      <c r="I1012" s="4"/>
      <c r="BG1012" s="6"/>
      <c r="BH1012" s="6"/>
    </row>
    <row r="1013" spans="1:61" x14ac:dyDescent="0.25">
      <c r="C1013" s="2"/>
      <c r="I1013" s="4"/>
      <c r="BG1013" s="6"/>
      <c r="BH1013" s="6"/>
    </row>
    <row r="1014" spans="1:61" x14ac:dyDescent="0.25">
      <c r="C1014" s="2"/>
      <c r="I1014" s="4"/>
      <c r="BG1014" s="6"/>
      <c r="BH1014" s="6"/>
    </row>
    <row r="1015" spans="1:61" x14ac:dyDescent="0.25">
      <c r="C1015" s="2"/>
      <c r="I1015" s="4"/>
      <c r="BG1015" s="6"/>
      <c r="BH1015" s="6"/>
    </row>
    <row r="1016" spans="1:61" x14ac:dyDescent="0.25">
      <c r="C1016" s="2"/>
      <c r="I1016" s="4"/>
      <c r="BG1016" s="6"/>
      <c r="BH1016" s="6"/>
    </row>
    <row r="1017" spans="1:61" x14ac:dyDescent="0.25">
      <c r="C1017" s="2"/>
      <c r="I1017" s="4"/>
      <c r="BG1017" s="6"/>
      <c r="BH1017" s="6"/>
    </row>
    <row r="1018" spans="1:61" x14ac:dyDescent="0.25">
      <c r="C1018" s="2"/>
      <c r="I1018" s="4"/>
      <c r="BG1018" s="6"/>
      <c r="BH1018" s="6"/>
    </row>
    <row r="1019" spans="1:61" x14ac:dyDescent="0.25">
      <c r="C1019" s="2"/>
      <c r="I1019" s="4"/>
      <c r="BG1019" s="6"/>
      <c r="BH1019" s="6"/>
    </row>
    <row r="1020" spans="1:61" x14ac:dyDescent="0.25">
      <c r="C1020" s="2"/>
      <c r="I1020" s="4"/>
      <c r="BG1020" s="6"/>
      <c r="BH1020" s="6"/>
    </row>
    <row r="1021" spans="1:61" x14ac:dyDescent="0.25">
      <c r="C1021" s="2"/>
      <c r="I1021" s="4"/>
      <c r="BG1021" s="6"/>
      <c r="BH1021" s="6"/>
    </row>
    <row r="1022" spans="1:61" ht="18" customHeight="1" x14ac:dyDescent="0.25">
      <c r="C1022" s="2"/>
      <c r="I1022" s="4"/>
      <c r="BG1022" s="6"/>
      <c r="BH1022" s="6"/>
    </row>
    <row r="1023" spans="1:61" x14ac:dyDescent="0.25">
      <c r="C1023" s="2"/>
      <c r="I1023" s="4"/>
      <c r="BG1023" s="6"/>
      <c r="BH1023" s="6"/>
    </row>
    <row r="1024" spans="1:61" x14ac:dyDescent="0.25">
      <c r="C1024" s="2"/>
      <c r="I1024" s="4"/>
      <c r="BG1024" s="6"/>
      <c r="BH1024" s="6"/>
    </row>
    <row r="1025" spans="3:60" x14ac:dyDescent="0.25">
      <c r="C1025" s="2"/>
      <c r="I1025" s="4"/>
      <c r="BG1025" s="6"/>
      <c r="BH1025" s="6"/>
    </row>
    <row r="1026" spans="3:60" x14ac:dyDescent="0.25">
      <c r="C1026" s="2"/>
      <c r="I1026" s="4"/>
      <c r="BG1026" s="6"/>
      <c r="BH1026" s="6"/>
    </row>
    <row r="1027" spans="3:60" x14ac:dyDescent="0.25">
      <c r="C1027" s="2"/>
      <c r="I1027" s="4"/>
      <c r="BG1027" s="6"/>
      <c r="BH1027" s="6"/>
    </row>
    <row r="1028" spans="3:60" x14ac:dyDescent="0.25">
      <c r="C1028" s="2"/>
      <c r="I1028" s="4"/>
      <c r="BG1028" s="6"/>
      <c r="BH1028" s="6"/>
    </row>
    <row r="1029" spans="3:60" x14ac:dyDescent="0.25">
      <c r="C1029" s="2"/>
      <c r="I1029" s="4"/>
      <c r="BG1029" s="6"/>
      <c r="BH1029" s="6"/>
    </row>
    <row r="1030" spans="3:60" x14ac:dyDescent="0.25">
      <c r="C1030" s="2"/>
      <c r="I1030" s="4"/>
      <c r="BG1030" s="6"/>
      <c r="BH1030" s="6"/>
    </row>
    <row r="1031" spans="3:60" x14ac:dyDescent="0.25">
      <c r="C1031" s="2"/>
      <c r="I1031" s="4"/>
      <c r="BG1031" s="6"/>
      <c r="BH1031" s="6"/>
    </row>
    <row r="1032" spans="3:60" x14ac:dyDescent="0.25">
      <c r="C1032" s="2"/>
      <c r="I1032" s="4"/>
      <c r="BG1032" s="6"/>
      <c r="BH1032" s="6"/>
    </row>
    <row r="1033" spans="3:60" x14ac:dyDescent="0.25">
      <c r="C1033" s="2"/>
      <c r="I1033" s="4"/>
      <c r="BG1033" s="6"/>
      <c r="BH1033" s="6"/>
    </row>
    <row r="1034" spans="3:60" x14ac:dyDescent="0.25">
      <c r="C1034" s="2"/>
      <c r="I1034" s="4"/>
      <c r="BG1034" s="6"/>
      <c r="BH1034" s="6"/>
    </row>
    <row r="1035" spans="3:60" x14ac:dyDescent="0.25">
      <c r="C1035" s="2"/>
      <c r="I1035" s="4"/>
      <c r="BG1035" s="6"/>
      <c r="BH1035" s="6"/>
    </row>
    <row r="1036" spans="3:60" x14ac:dyDescent="0.25">
      <c r="C1036" s="2"/>
      <c r="I1036" s="4"/>
      <c r="BG1036" s="6"/>
      <c r="BH1036" s="6"/>
    </row>
    <row r="1037" spans="3:60" x14ac:dyDescent="0.25">
      <c r="C1037" s="2"/>
      <c r="I1037" s="4"/>
      <c r="BG1037" s="6"/>
      <c r="BH1037" s="6"/>
    </row>
    <row r="1038" spans="3:60" x14ac:dyDescent="0.25">
      <c r="C1038" s="2"/>
      <c r="I1038" s="4"/>
      <c r="BG1038" s="6"/>
      <c r="BH1038" s="6"/>
    </row>
    <row r="1039" spans="3:60" x14ac:dyDescent="0.25">
      <c r="C1039" s="2"/>
      <c r="I1039" s="4"/>
      <c r="BG1039" s="6"/>
      <c r="BH1039" s="6"/>
    </row>
    <row r="1040" spans="3:60" x14ac:dyDescent="0.25">
      <c r="C1040" s="2"/>
      <c r="I1040" s="4"/>
      <c r="BG1040" s="6"/>
      <c r="BH1040" s="6"/>
    </row>
    <row r="1041" spans="3:60" x14ac:dyDescent="0.25">
      <c r="C1041" s="2"/>
      <c r="I1041" s="4"/>
      <c r="BG1041" s="6"/>
      <c r="BH1041" s="6"/>
    </row>
    <row r="1042" spans="3:60" x14ac:dyDescent="0.25">
      <c r="C1042" s="2"/>
      <c r="I1042" s="4"/>
      <c r="BG1042" s="6"/>
      <c r="BH1042" s="6"/>
    </row>
    <row r="1043" spans="3:60" x14ac:dyDescent="0.25">
      <c r="C1043" s="2"/>
      <c r="I1043" s="4"/>
      <c r="BG1043" s="6"/>
      <c r="BH1043" s="6"/>
    </row>
    <row r="1044" spans="3:60" x14ac:dyDescent="0.25">
      <c r="C1044" s="2"/>
      <c r="I1044" s="4"/>
      <c r="BG1044" s="6"/>
      <c r="BH1044" s="6"/>
    </row>
    <row r="1045" spans="3:60" x14ac:dyDescent="0.25">
      <c r="C1045" s="2"/>
      <c r="I1045" s="4"/>
      <c r="BG1045" s="6"/>
      <c r="BH1045" s="6"/>
    </row>
    <row r="1046" spans="3:60" x14ac:dyDescent="0.25">
      <c r="C1046" s="2"/>
      <c r="I1046" s="4"/>
      <c r="BG1046" s="6"/>
      <c r="BH1046" s="6"/>
    </row>
    <row r="1047" spans="3:60" x14ac:dyDescent="0.25">
      <c r="C1047" s="2"/>
      <c r="I1047" s="4"/>
      <c r="BG1047" s="6"/>
      <c r="BH1047" s="6"/>
    </row>
    <row r="1048" spans="3:60" x14ac:dyDescent="0.25">
      <c r="C1048" s="2"/>
      <c r="I1048" s="4"/>
      <c r="BG1048" s="6"/>
      <c r="BH1048" s="6"/>
    </row>
    <row r="1049" spans="3:60" x14ac:dyDescent="0.25">
      <c r="C1049" s="2"/>
      <c r="I1049" s="4"/>
      <c r="BG1049" s="6"/>
      <c r="BH1049" s="6"/>
    </row>
    <row r="1050" spans="3:60" x14ac:dyDescent="0.25">
      <c r="C1050" s="2"/>
      <c r="I1050" s="4"/>
      <c r="BG1050" s="6"/>
      <c r="BH1050" s="6"/>
    </row>
    <row r="1051" spans="3:60" x14ac:dyDescent="0.25">
      <c r="C1051" s="2"/>
      <c r="I1051" s="4"/>
      <c r="BG1051" s="6"/>
      <c r="BH1051" s="6"/>
    </row>
    <row r="1052" spans="3:60" x14ac:dyDescent="0.25">
      <c r="C1052" s="2"/>
      <c r="I1052" s="4"/>
      <c r="BG1052" s="6"/>
      <c r="BH1052" s="6"/>
    </row>
    <row r="1053" spans="3:60" x14ac:dyDescent="0.25">
      <c r="C1053" s="2"/>
      <c r="I1053" s="4"/>
      <c r="BG1053" s="6"/>
      <c r="BH1053" s="6"/>
    </row>
    <row r="1054" spans="3:60" x14ac:dyDescent="0.25">
      <c r="C1054" s="2"/>
      <c r="I1054" s="4"/>
      <c r="BG1054" s="6"/>
      <c r="BH1054" s="6"/>
    </row>
    <row r="1055" spans="3:60" x14ac:dyDescent="0.25">
      <c r="C1055" s="2"/>
      <c r="I1055" s="4"/>
      <c r="BG1055" s="6"/>
      <c r="BH1055" s="6"/>
    </row>
    <row r="1056" spans="3:60" x14ac:dyDescent="0.25">
      <c r="C1056" s="2"/>
      <c r="I1056" s="4"/>
      <c r="BG1056" s="6"/>
      <c r="BH1056" s="6"/>
    </row>
    <row r="1057" spans="3:60" x14ac:dyDescent="0.25">
      <c r="C1057" s="2"/>
      <c r="I1057" s="4"/>
      <c r="BG1057" s="6"/>
      <c r="BH1057" s="6"/>
    </row>
    <row r="1058" spans="3:60" x14ac:dyDescent="0.25">
      <c r="C1058" s="2"/>
      <c r="I1058" s="4"/>
      <c r="BG1058" s="6"/>
      <c r="BH1058" s="6"/>
    </row>
    <row r="1059" spans="3:60" x14ac:dyDescent="0.25">
      <c r="C1059" s="2"/>
      <c r="I1059" s="4"/>
      <c r="BG1059" s="6"/>
      <c r="BH1059" s="6"/>
    </row>
    <row r="1060" spans="3:60" x14ac:dyDescent="0.25">
      <c r="C1060" s="2"/>
      <c r="I1060" s="4"/>
      <c r="BG1060" s="6"/>
      <c r="BH1060" s="6"/>
    </row>
    <row r="1061" spans="3:60" x14ac:dyDescent="0.25">
      <c r="C1061" s="2"/>
      <c r="I1061" s="4"/>
      <c r="BG1061" s="6"/>
      <c r="BH1061" s="6"/>
    </row>
    <row r="1062" spans="3:60" x14ac:dyDescent="0.25">
      <c r="C1062" s="2"/>
      <c r="I1062" s="4"/>
      <c r="BG1062" s="6"/>
      <c r="BH1062" s="6"/>
    </row>
    <row r="1063" spans="3:60" x14ac:dyDescent="0.25">
      <c r="C1063" s="2"/>
      <c r="I1063" s="4"/>
      <c r="BG1063" s="6"/>
      <c r="BH1063" s="6"/>
    </row>
    <row r="1064" spans="3:60" x14ac:dyDescent="0.25">
      <c r="C1064" s="2"/>
      <c r="I1064" s="4"/>
      <c r="BG1064" s="6"/>
      <c r="BH1064" s="6"/>
    </row>
    <row r="1065" spans="3:60" x14ac:dyDescent="0.25">
      <c r="C1065" s="2"/>
      <c r="I1065" s="4"/>
      <c r="BG1065" s="6"/>
      <c r="BH1065" s="6"/>
    </row>
    <row r="1066" spans="3:60" x14ac:dyDescent="0.25">
      <c r="C1066" s="2"/>
      <c r="I1066" s="4"/>
      <c r="BG1066" s="6"/>
      <c r="BH1066" s="6"/>
    </row>
    <row r="1067" spans="3:60" x14ac:dyDescent="0.25">
      <c r="C1067" s="2"/>
      <c r="I1067" s="4"/>
      <c r="BG1067" s="6"/>
      <c r="BH1067" s="6"/>
    </row>
    <row r="1068" spans="3:60" x14ac:dyDescent="0.25">
      <c r="C1068" s="2"/>
      <c r="I1068" s="4"/>
      <c r="BG1068" s="6"/>
      <c r="BH1068" s="6"/>
    </row>
    <row r="1069" spans="3:60" x14ac:dyDescent="0.25">
      <c r="C1069" s="2"/>
      <c r="I1069" s="4"/>
      <c r="BG1069" s="6"/>
      <c r="BH1069" s="6"/>
    </row>
    <row r="1070" spans="3:60" x14ac:dyDescent="0.25">
      <c r="C1070" s="2"/>
      <c r="I1070" s="4"/>
      <c r="BG1070" s="6"/>
      <c r="BH1070" s="6"/>
    </row>
    <row r="1071" spans="3:60" x14ac:dyDescent="0.25">
      <c r="C1071" s="2"/>
      <c r="I1071" s="4"/>
      <c r="BG1071" s="6"/>
      <c r="BH1071" s="6"/>
    </row>
    <row r="1072" spans="3:60" x14ac:dyDescent="0.25">
      <c r="C1072" s="2"/>
      <c r="I1072" s="4"/>
      <c r="BG1072" s="6"/>
      <c r="BH1072" s="6"/>
    </row>
    <row r="1073" spans="3:60" x14ac:dyDescent="0.25">
      <c r="C1073" s="2"/>
      <c r="I1073" s="4"/>
      <c r="BG1073" s="6"/>
      <c r="BH1073" s="6"/>
    </row>
    <row r="1074" spans="3:60" x14ac:dyDescent="0.25">
      <c r="C1074" s="2"/>
      <c r="I1074" s="4"/>
      <c r="BG1074" s="6"/>
      <c r="BH1074" s="6"/>
    </row>
    <row r="1075" spans="3:60" x14ac:dyDescent="0.25">
      <c r="C1075" s="2"/>
      <c r="I1075" s="4"/>
      <c r="BG1075" s="6"/>
      <c r="BH1075" s="6"/>
    </row>
    <row r="1076" spans="3:60" x14ac:dyDescent="0.25">
      <c r="C1076" s="2"/>
      <c r="I1076" s="4"/>
      <c r="BG1076" s="6"/>
      <c r="BH1076" s="6"/>
    </row>
    <row r="1077" spans="3:60" x14ac:dyDescent="0.25">
      <c r="C1077" s="2"/>
      <c r="I1077" s="4"/>
      <c r="BG1077" s="6"/>
      <c r="BH1077" s="6"/>
    </row>
    <row r="1078" spans="3:60" x14ac:dyDescent="0.25">
      <c r="C1078" s="2"/>
      <c r="I1078" s="4"/>
      <c r="BG1078" s="6"/>
      <c r="BH1078" s="6"/>
    </row>
    <row r="1079" spans="3:60" x14ac:dyDescent="0.25">
      <c r="C1079" s="2"/>
      <c r="I1079" s="4"/>
      <c r="BG1079" s="6"/>
      <c r="BH1079" s="6"/>
    </row>
    <row r="1080" spans="3:60" x14ac:dyDescent="0.25">
      <c r="C1080" s="2"/>
      <c r="I1080" s="4"/>
      <c r="BG1080" s="6"/>
      <c r="BH1080" s="6"/>
    </row>
    <row r="1081" spans="3:60" x14ac:dyDescent="0.25">
      <c r="C1081" s="2"/>
      <c r="I1081" s="4"/>
      <c r="BG1081" s="6"/>
      <c r="BH1081" s="6"/>
    </row>
    <row r="1082" spans="3:60" x14ac:dyDescent="0.25">
      <c r="C1082" s="2"/>
      <c r="I1082" s="4"/>
      <c r="BG1082" s="6"/>
      <c r="BH1082" s="6"/>
    </row>
    <row r="1083" spans="3:60" x14ac:dyDescent="0.25">
      <c r="C1083" s="2"/>
      <c r="I1083" s="4"/>
      <c r="BG1083" s="6"/>
      <c r="BH1083" s="6"/>
    </row>
    <row r="1084" spans="3:60" x14ac:dyDescent="0.25">
      <c r="C1084" s="2"/>
      <c r="I1084" s="4"/>
      <c r="BG1084" s="6"/>
      <c r="BH1084" s="6"/>
    </row>
    <row r="1085" spans="3:60" x14ac:dyDescent="0.25">
      <c r="C1085" s="2"/>
      <c r="I1085" s="4"/>
      <c r="BG1085" s="6"/>
      <c r="BH1085" s="6"/>
    </row>
    <row r="1086" spans="3:60" x14ac:dyDescent="0.25">
      <c r="C1086" s="2"/>
      <c r="I1086" s="4"/>
      <c r="BG1086" s="6"/>
      <c r="BH1086" s="6"/>
    </row>
    <row r="1087" spans="3:60" x14ac:dyDescent="0.25">
      <c r="C1087" s="2"/>
      <c r="I1087" s="4"/>
      <c r="BG1087" s="6"/>
      <c r="BH1087" s="6"/>
    </row>
    <row r="1088" spans="3:60" x14ac:dyDescent="0.25">
      <c r="C1088" s="2"/>
      <c r="I1088" s="4"/>
      <c r="BG1088" s="6"/>
      <c r="BH1088" s="6"/>
    </row>
    <row r="1089" spans="3:60" x14ac:dyDescent="0.25">
      <c r="C1089" s="2"/>
      <c r="I1089" s="4"/>
      <c r="BG1089" s="6"/>
      <c r="BH1089" s="6"/>
    </row>
    <row r="1090" spans="3:60" x14ac:dyDescent="0.25">
      <c r="C1090" s="2"/>
      <c r="I1090" s="4"/>
      <c r="BG1090" s="6"/>
      <c r="BH1090" s="6"/>
    </row>
    <row r="1091" spans="3:60" x14ac:dyDescent="0.25">
      <c r="C1091" s="2"/>
      <c r="I1091" s="4"/>
      <c r="BG1091" s="6"/>
      <c r="BH1091" s="6"/>
    </row>
    <row r="1092" spans="3:60" x14ac:dyDescent="0.25">
      <c r="C1092" s="2"/>
      <c r="I1092" s="4"/>
      <c r="BG1092" s="6"/>
      <c r="BH1092" s="6"/>
    </row>
    <row r="1093" spans="3:60" x14ac:dyDescent="0.25">
      <c r="C1093" s="2"/>
      <c r="I1093" s="4"/>
      <c r="BG1093" s="6"/>
      <c r="BH1093" s="6"/>
    </row>
    <row r="1094" spans="3:60" x14ac:dyDescent="0.25">
      <c r="C1094" s="2"/>
      <c r="I1094" s="4"/>
      <c r="BG1094" s="6"/>
      <c r="BH1094" s="6"/>
    </row>
    <row r="1095" spans="3:60" x14ac:dyDescent="0.25">
      <c r="C1095" s="2"/>
      <c r="I1095" s="4"/>
      <c r="BG1095" s="6"/>
      <c r="BH1095" s="6"/>
    </row>
    <row r="1096" spans="3:60" x14ac:dyDescent="0.25">
      <c r="C1096" s="2"/>
      <c r="I1096" s="4"/>
      <c r="BG1096" s="6"/>
      <c r="BH1096" s="6"/>
    </row>
    <row r="1097" spans="3:60" x14ac:dyDescent="0.25">
      <c r="C1097" s="2"/>
      <c r="I1097" s="4"/>
      <c r="BG1097" s="6"/>
      <c r="BH1097" s="6"/>
    </row>
    <row r="1098" spans="3:60" x14ac:dyDescent="0.25">
      <c r="C1098" s="2"/>
      <c r="I1098" s="4"/>
      <c r="BG1098" s="6"/>
      <c r="BH1098" s="6"/>
    </row>
    <row r="1099" spans="3:60" x14ac:dyDescent="0.25">
      <c r="C1099" s="2"/>
      <c r="I1099" s="4"/>
      <c r="BG1099" s="6"/>
      <c r="BH1099" s="6"/>
    </row>
    <row r="1100" spans="3:60" x14ac:dyDescent="0.25">
      <c r="C1100" s="2"/>
      <c r="I1100" s="4"/>
      <c r="BG1100" s="6"/>
      <c r="BH1100" s="6"/>
    </row>
    <row r="1101" spans="3:60" x14ac:dyDescent="0.25">
      <c r="C1101" s="2"/>
      <c r="I1101" s="4"/>
      <c r="BG1101" s="6"/>
      <c r="BH1101" s="6"/>
    </row>
    <row r="1102" spans="3:60" x14ac:dyDescent="0.25">
      <c r="C1102" s="2"/>
      <c r="I1102" s="4"/>
      <c r="BG1102" s="6"/>
      <c r="BH1102" s="6"/>
    </row>
    <row r="1103" spans="3:60" x14ac:dyDescent="0.25">
      <c r="C1103" s="2"/>
      <c r="I1103" s="4"/>
      <c r="BG1103" s="6"/>
      <c r="BH1103" s="6"/>
    </row>
    <row r="1104" spans="3:60" x14ac:dyDescent="0.25">
      <c r="C1104" s="2"/>
      <c r="I1104" s="4"/>
      <c r="BG1104" s="6"/>
      <c r="BH1104" s="6"/>
    </row>
    <row r="1105" spans="3:60" x14ac:dyDescent="0.25">
      <c r="C1105" s="2"/>
      <c r="I1105" s="4"/>
      <c r="BG1105" s="6"/>
      <c r="BH1105" s="6"/>
    </row>
    <row r="1106" spans="3:60" x14ac:dyDescent="0.25">
      <c r="C1106" s="2"/>
      <c r="I1106" s="4"/>
      <c r="BG1106" s="6"/>
      <c r="BH1106" s="6"/>
    </row>
    <row r="1107" spans="3:60" x14ac:dyDescent="0.25">
      <c r="C1107" s="2"/>
      <c r="I1107" s="4"/>
      <c r="BG1107" s="6"/>
      <c r="BH1107" s="6"/>
    </row>
    <row r="1108" spans="3:60" x14ac:dyDescent="0.25">
      <c r="C1108" s="2"/>
      <c r="I1108" s="4"/>
      <c r="BG1108" s="6"/>
      <c r="BH1108" s="6"/>
    </row>
    <row r="1109" spans="3:60" x14ac:dyDescent="0.25">
      <c r="C1109" s="2"/>
      <c r="I1109" s="4"/>
      <c r="BG1109" s="6"/>
      <c r="BH1109" s="6"/>
    </row>
    <row r="1110" spans="3:60" x14ac:dyDescent="0.25">
      <c r="C1110" s="2"/>
      <c r="I1110" s="4"/>
      <c r="BG1110" s="6"/>
      <c r="BH1110" s="6"/>
    </row>
    <row r="1111" spans="3:60" x14ac:dyDescent="0.25">
      <c r="C1111" s="2"/>
      <c r="I1111" s="4"/>
      <c r="BG1111" s="6"/>
      <c r="BH1111" s="6"/>
    </row>
    <row r="1112" spans="3:60" x14ac:dyDescent="0.25">
      <c r="C1112" s="2"/>
      <c r="I1112" s="4"/>
      <c r="BG1112" s="6"/>
      <c r="BH1112" s="6"/>
    </row>
    <row r="1113" spans="3:60" x14ac:dyDescent="0.25">
      <c r="C1113" s="2"/>
      <c r="I1113" s="4"/>
      <c r="BG1113" s="6"/>
      <c r="BH1113" s="6"/>
    </row>
    <row r="1114" spans="3:60" x14ac:dyDescent="0.25">
      <c r="C1114" s="2"/>
      <c r="I1114" s="4"/>
      <c r="BG1114" s="6"/>
      <c r="BH1114" s="6"/>
    </row>
    <row r="1115" spans="3:60" x14ac:dyDescent="0.25">
      <c r="C1115" s="2"/>
      <c r="I1115" s="4"/>
      <c r="BG1115" s="6"/>
      <c r="BH1115" s="6"/>
    </row>
    <row r="1116" spans="3:60" x14ac:dyDescent="0.25">
      <c r="C1116" s="2"/>
      <c r="I1116" s="4"/>
      <c r="BG1116" s="6"/>
      <c r="BH1116" s="6"/>
    </row>
    <row r="1117" spans="3:60" x14ac:dyDescent="0.25">
      <c r="C1117" s="2"/>
      <c r="I1117" s="4"/>
      <c r="BG1117" s="6"/>
      <c r="BH1117" s="6"/>
    </row>
    <row r="1118" spans="3:60" x14ac:dyDescent="0.25">
      <c r="C1118" s="2"/>
      <c r="I1118" s="4"/>
      <c r="BG1118" s="6"/>
      <c r="BH1118" s="6"/>
    </row>
    <row r="1119" spans="3:60" x14ac:dyDescent="0.25">
      <c r="C1119" s="2"/>
      <c r="I1119" s="4"/>
      <c r="BG1119" s="6"/>
      <c r="BH1119" s="6"/>
    </row>
    <row r="1120" spans="3:60" x14ac:dyDescent="0.25">
      <c r="C1120" s="2"/>
      <c r="I1120" s="4"/>
      <c r="BG1120" s="6"/>
      <c r="BH1120" s="6"/>
    </row>
    <row r="1121" spans="3:60" x14ac:dyDescent="0.25">
      <c r="C1121" s="2"/>
      <c r="I1121" s="4"/>
      <c r="BG1121" s="6"/>
      <c r="BH1121" s="6"/>
    </row>
    <row r="1122" spans="3:60" x14ac:dyDescent="0.25">
      <c r="C1122" s="2"/>
      <c r="I1122" s="4"/>
      <c r="BG1122" s="6"/>
      <c r="BH1122" s="6"/>
    </row>
    <row r="1123" spans="3:60" x14ac:dyDescent="0.25">
      <c r="C1123" s="2"/>
      <c r="I1123" s="4"/>
      <c r="BG1123" s="6"/>
      <c r="BH1123" s="6"/>
    </row>
    <row r="1124" spans="3:60" x14ac:dyDescent="0.25">
      <c r="C1124" s="2"/>
      <c r="I1124" s="4"/>
      <c r="BG1124" s="6"/>
      <c r="BH1124" s="6"/>
    </row>
    <row r="1125" spans="3:60" x14ac:dyDescent="0.25">
      <c r="C1125" s="2"/>
      <c r="I1125" s="4"/>
      <c r="BG1125" s="6"/>
      <c r="BH1125" s="6"/>
    </row>
    <row r="1126" spans="3:60" x14ac:dyDescent="0.25">
      <c r="C1126" s="2"/>
      <c r="I1126" s="4"/>
      <c r="BG1126" s="6"/>
      <c r="BH1126" s="6"/>
    </row>
    <row r="1127" spans="3:60" x14ac:dyDescent="0.25">
      <c r="C1127" s="2"/>
      <c r="I1127" s="4"/>
      <c r="BG1127" s="6"/>
      <c r="BH1127" s="6"/>
    </row>
    <row r="1128" spans="3:60" x14ac:dyDescent="0.25">
      <c r="C1128" s="2"/>
      <c r="I1128" s="4"/>
      <c r="BG1128" s="6"/>
      <c r="BH1128" s="6"/>
    </row>
    <row r="1129" spans="3:60" x14ac:dyDescent="0.25">
      <c r="C1129" s="2"/>
      <c r="I1129" s="4"/>
      <c r="BG1129" s="6"/>
      <c r="BH1129" s="6"/>
    </row>
    <row r="1130" spans="3:60" x14ac:dyDescent="0.25">
      <c r="C1130" s="2"/>
      <c r="I1130" s="4"/>
      <c r="BG1130" s="6"/>
      <c r="BH1130" s="6"/>
    </row>
    <row r="1131" spans="3:60" x14ac:dyDescent="0.25">
      <c r="C1131" s="2"/>
      <c r="I1131" s="4"/>
      <c r="BG1131" s="6"/>
      <c r="BH1131" s="6"/>
    </row>
    <row r="1132" spans="3:60" x14ac:dyDescent="0.25">
      <c r="C1132" s="2"/>
      <c r="I1132" s="4"/>
      <c r="BG1132" s="6"/>
      <c r="BH1132" s="6"/>
    </row>
    <row r="1133" spans="3:60" x14ac:dyDescent="0.25">
      <c r="C1133" s="2"/>
      <c r="I1133" s="4"/>
      <c r="BG1133" s="6"/>
      <c r="BH1133" s="6"/>
    </row>
    <row r="1134" spans="3:60" x14ac:dyDescent="0.25">
      <c r="C1134" s="2"/>
      <c r="I1134" s="4"/>
      <c r="BG1134" s="6"/>
      <c r="BH1134" s="6"/>
    </row>
    <row r="1135" spans="3:60" x14ac:dyDescent="0.25">
      <c r="C1135" s="2"/>
      <c r="I1135" s="4"/>
      <c r="BG1135" s="6"/>
      <c r="BH1135" s="6"/>
    </row>
    <row r="1136" spans="3:60" x14ac:dyDescent="0.25">
      <c r="C1136" s="2"/>
      <c r="I1136" s="4"/>
      <c r="BG1136" s="6"/>
      <c r="BH1136" s="6"/>
    </row>
    <row r="1137" spans="3:60" x14ac:dyDescent="0.25">
      <c r="C1137" s="2"/>
      <c r="I1137" s="4"/>
      <c r="BG1137" s="6"/>
      <c r="BH1137" s="6"/>
    </row>
    <row r="1138" spans="3:60" x14ac:dyDescent="0.25">
      <c r="C1138" s="2"/>
      <c r="I1138" s="4"/>
      <c r="BG1138" s="6"/>
      <c r="BH1138" s="6"/>
    </row>
    <row r="1139" spans="3:60" x14ac:dyDescent="0.25">
      <c r="C1139" s="2"/>
      <c r="I1139" s="4"/>
      <c r="BG1139" s="6"/>
      <c r="BH1139" s="6"/>
    </row>
    <row r="1140" spans="3:60" x14ac:dyDescent="0.25">
      <c r="C1140" s="2"/>
      <c r="I1140" s="4"/>
      <c r="BG1140" s="6"/>
      <c r="BH1140" s="6"/>
    </row>
    <row r="1141" spans="3:60" x14ac:dyDescent="0.25">
      <c r="C1141" s="2"/>
      <c r="I1141" s="4"/>
      <c r="BG1141" s="6"/>
      <c r="BH1141" s="6"/>
    </row>
    <row r="1142" spans="3:60" x14ac:dyDescent="0.25">
      <c r="C1142" s="2"/>
      <c r="I1142" s="4"/>
      <c r="BG1142" s="6"/>
      <c r="BH1142" s="6"/>
    </row>
    <row r="1143" spans="3:60" x14ac:dyDescent="0.25">
      <c r="C1143" s="2"/>
      <c r="I1143" s="4"/>
      <c r="BG1143" s="6"/>
      <c r="BH1143" s="6"/>
    </row>
    <row r="1144" spans="3:60" x14ac:dyDescent="0.25">
      <c r="C1144" s="2"/>
      <c r="I1144" s="4"/>
      <c r="BG1144" s="6"/>
      <c r="BH1144" s="6"/>
    </row>
    <row r="1145" spans="3:60" x14ac:dyDescent="0.25">
      <c r="C1145" s="2"/>
      <c r="I1145" s="4"/>
      <c r="BG1145" s="6"/>
      <c r="BH1145" s="6"/>
    </row>
    <row r="1146" spans="3:60" x14ac:dyDescent="0.25">
      <c r="C1146" s="2"/>
      <c r="I1146" s="4"/>
      <c r="BG1146" s="6"/>
      <c r="BH1146" s="6"/>
    </row>
    <row r="1147" spans="3:60" x14ac:dyDescent="0.25">
      <c r="C1147" s="2"/>
      <c r="I1147" s="4"/>
      <c r="BG1147" s="6"/>
      <c r="BH1147" s="6"/>
    </row>
    <row r="1148" spans="3:60" x14ac:dyDescent="0.25">
      <c r="C1148" s="2"/>
      <c r="I1148" s="4"/>
      <c r="BG1148" s="6"/>
      <c r="BH1148" s="6"/>
    </row>
    <row r="1149" spans="3:60" x14ac:dyDescent="0.25">
      <c r="C1149" s="2"/>
      <c r="I1149" s="4"/>
      <c r="BG1149" s="6"/>
      <c r="BH1149" s="6"/>
    </row>
    <row r="1150" spans="3:60" x14ac:dyDescent="0.25">
      <c r="C1150" s="2"/>
      <c r="I1150" s="4"/>
      <c r="BG1150" s="6"/>
      <c r="BH1150" s="6"/>
    </row>
    <row r="1151" spans="3:60" x14ac:dyDescent="0.25">
      <c r="C1151" s="2"/>
      <c r="I1151" s="4"/>
      <c r="BG1151" s="6"/>
      <c r="BH1151" s="6"/>
    </row>
    <row r="1152" spans="3:60" x14ac:dyDescent="0.25">
      <c r="C1152" s="2"/>
      <c r="I1152" s="4"/>
      <c r="BG1152" s="6"/>
      <c r="BH1152" s="6"/>
    </row>
    <row r="1153" spans="3:60" x14ac:dyDescent="0.25">
      <c r="C1153" s="2"/>
      <c r="I1153" s="4"/>
      <c r="BG1153" s="6"/>
      <c r="BH1153" s="6"/>
    </row>
    <row r="1154" spans="3:60" x14ac:dyDescent="0.25">
      <c r="C1154" s="2"/>
      <c r="I1154" s="4"/>
      <c r="BG1154" s="6"/>
      <c r="BH1154" s="6"/>
    </row>
    <row r="1155" spans="3:60" x14ac:dyDescent="0.25">
      <c r="C1155" s="2"/>
      <c r="I1155" s="4"/>
      <c r="BG1155" s="6"/>
      <c r="BH1155" s="6"/>
    </row>
    <row r="1156" spans="3:60" x14ac:dyDescent="0.25">
      <c r="C1156" s="2"/>
      <c r="I1156" s="4"/>
      <c r="BG1156" s="6"/>
      <c r="BH1156" s="6"/>
    </row>
    <row r="1157" spans="3:60" x14ac:dyDescent="0.25">
      <c r="C1157" s="2"/>
      <c r="I1157" s="4"/>
      <c r="BG1157" s="6"/>
      <c r="BH1157" s="6"/>
    </row>
    <row r="1158" spans="3:60" x14ac:dyDescent="0.25">
      <c r="C1158" s="2"/>
      <c r="I1158" s="4"/>
      <c r="BG1158" s="6"/>
      <c r="BH1158" s="6"/>
    </row>
    <row r="1159" spans="3:60" x14ac:dyDescent="0.25">
      <c r="C1159" s="2"/>
      <c r="I1159" s="4"/>
      <c r="BG1159" s="6"/>
      <c r="BH1159" s="6"/>
    </row>
    <row r="1160" spans="3:60" x14ac:dyDescent="0.25">
      <c r="C1160" s="2"/>
      <c r="I1160" s="4"/>
      <c r="BG1160" s="6"/>
      <c r="BH1160" s="6"/>
    </row>
    <row r="1161" spans="3:60" x14ac:dyDescent="0.25">
      <c r="C1161" s="2"/>
      <c r="I1161" s="4"/>
      <c r="BG1161" s="6"/>
      <c r="BH1161" s="6"/>
    </row>
    <row r="1162" spans="3:60" x14ac:dyDescent="0.25">
      <c r="C1162" s="2"/>
      <c r="I1162" s="4"/>
      <c r="BG1162" s="6"/>
      <c r="BH1162" s="6"/>
    </row>
    <row r="1163" spans="3:60" x14ac:dyDescent="0.25">
      <c r="C1163" s="2"/>
      <c r="I1163" s="4"/>
      <c r="BG1163" s="6"/>
      <c r="BH1163" s="6"/>
    </row>
    <row r="1164" spans="3:60" x14ac:dyDescent="0.25">
      <c r="C1164" s="2"/>
      <c r="I1164" s="4"/>
      <c r="BG1164" s="6"/>
      <c r="BH1164" s="6"/>
    </row>
    <row r="1165" spans="3:60" x14ac:dyDescent="0.25">
      <c r="C1165" s="2"/>
      <c r="I1165" s="4"/>
      <c r="BG1165" s="6"/>
      <c r="BH1165" s="6"/>
    </row>
    <row r="1166" spans="3:60" x14ac:dyDescent="0.25">
      <c r="C1166" s="2"/>
      <c r="I1166" s="4"/>
      <c r="BG1166" s="6"/>
      <c r="BH1166" s="6"/>
    </row>
    <row r="1167" spans="3:60" x14ac:dyDescent="0.25">
      <c r="C1167" s="2"/>
      <c r="I1167" s="4"/>
      <c r="BG1167" s="6"/>
      <c r="BH1167" s="6"/>
    </row>
    <row r="1168" spans="3:60" x14ac:dyDescent="0.25">
      <c r="C1168" s="2"/>
      <c r="I1168" s="4"/>
      <c r="BG1168" s="6"/>
      <c r="BH1168" s="6"/>
    </row>
    <row r="1169" spans="3:60" x14ac:dyDescent="0.25">
      <c r="C1169" s="2"/>
      <c r="I1169" s="4"/>
      <c r="BG1169" s="6"/>
      <c r="BH1169" s="6"/>
    </row>
    <row r="1170" spans="3:60" x14ac:dyDescent="0.25">
      <c r="C1170" s="2"/>
      <c r="I1170" s="4"/>
      <c r="BG1170" s="6"/>
      <c r="BH1170" s="6"/>
    </row>
    <row r="1171" spans="3:60" x14ac:dyDescent="0.25">
      <c r="C1171" s="2"/>
      <c r="I1171" s="4"/>
      <c r="BG1171" s="6"/>
      <c r="BH1171" s="6"/>
    </row>
    <row r="1172" spans="3:60" x14ac:dyDescent="0.25">
      <c r="C1172" s="2"/>
      <c r="I1172" s="4"/>
      <c r="BG1172" s="6"/>
      <c r="BH1172" s="6"/>
    </row>
    <row r="1173" spans="3:60" x14ac:dyDescent="0.25">
      <c r="C1173" s="2"/>
      <c r="I1173" s="4"/>
      <c r="BG1173" s="6"/>
      <c r="BH1173" s="6"/>
    </row>
    <row r="1174" spans="3:60" x14ac:dyDescent="0.25">
      <c r="C1174" s="2"/>
      <c r="I1174" s="4"/>
      <c r="BG1174" s="6"/>
      <c r="BH1174" s="6"/>
    </row>
    <row r="1175" spans="3:60" x14ac:dyDescent="0.25">
      <c r="C1175" s="2"/>
      <c r="I1175" s="4"/>
      <c r="BG1175" s="6"/>
      <c r="BH1175" s="6"/>
    </row>
    <row r="1176" spans="3:60" x14ac:dyDescent="0.25">
      <c r="C1176" s="2"/>
      <c r="I1176" s="4"/>
      <c r="BG1176" s="6"/>
      <c r="BH1176" s="6"/>
    </row>
    <row r="1177" spans="3:60" x14ac:dyDescent="0.25">
      <c r="C1177" s="2"/>
      <c r="I1177" s="4"/>
      <c r="BG1177" s="6"/>
      <c r="BH1177" s="6"/>
    </row>
    <row r="1178" spans="3:60" x14ac:dyDescent="0.25">
      <c r="C1178" s="2"/>
      <c r="I1178" s="4"/>
      <c r="BG1178" s="6"/>
      <c r="BH1178" s="6"/>
    </row>
    <row r="1179" spans="3:60" x14ac:dyDescent="0.25">
      <c r="C1179" s="2"/>
      <c r="I1179" s="4"/>
      <c r="BG1179" s="6"/>
      <c r="BH1179" s="6"/>
    </row>
    <row r="1180" spans="3:60" x14ac:dyDescent="0.25">
      <c r="C1180" s="2"/>
      <c r="I1180" s="4"/>
      <c r="BG1180" s="6"/>
      <c r="BH1180" s="6"/>
    </row>
    <row r="1181" spans="3:60" x14ac:dyDescent="0.25">
      <c r="C1181" s="2"/>
      <c r="I1181" s="4"/>
      <c r="BG1181" s="6"/>
      <c r="BH1181" s="6"/>
    </row>
    <row r="1182" spans="3:60" x14ac:dyDescent="0.25">
      <c r="C1182" s="2"/>
      <c r="I1182" s="4"/>
      <c r="BG1182" s="6"/>
      <c r="BH1182" s="6"/>
    </row>
    <row r="1183" spans="3:60" x14ac:dyDescent="0.25">
      <c r="C1183" s="2"/>
      <c r="I1183" s="4"/>
      <c r="BG1183" s="6"/>
      <c r="BH1183" s="6"/>
    </row>
    <row r="1184" spans="3:60" x14ac:dyDescent="0.25">
      <c r="C1184" s="2"/>
      <c r="I1184" s="4"/>
      <c r="BG1184" s="6"/>
      <c r="BH1184" s="6"/>
    </row>
    <row r="1185" spans="3:60" x14ac:dyDescent="0.25">
      <c r="C1185" s="2"/>
      <c r="I1185" s="4"/>
      <c r="BG1185" s="6"/>
      <c r="BH1185" s="6"/>
    </row>
    <row r="1186" spans="3:60" x14ac:dyDescent="0.25">
      <c r="C1186" s="2"/>
      <c r="I1186" s="4"/>
      <c r="BG1186" s="6"/>
      <c r="BH1186" s="6"/>
    </row>
    <row r="1187" spans="3:60" x14ac:dyDescent="0.25">
      <c r="C1187" s="2"/>
      <c r="I1187" s="4"/>
      <c r="BG1187" s="6"/>
      <c r="BH1187" s="6"/>
    </row>
    <row r="1188" spans="3:60" x14ac:dyDescent="0.25">
      <c r="C1188" s="2"/>
      <c r="I1188" s="4"/>
      <c r="BG1188" s="6"/>
      <c r="BH1188" s="6"/>
    </row>
    <row r="1189" spans="3:60" x14ac:dyDescent="0.25">
      <c r="C1189" s="2"/>
      <c r="I1189" s="4"/>
      <c r="BG1189" s="6"/>
      <c r="BH1189" s="6"/>
    </row>
    <row r="1190" spans="3:60" x14ac:dyDescent="0.25">
      <c r="C1190" s="2"/>
      <c r="I1190" s="4"/>
      <c r="BG1190" s="6"/>
      <c r="BH1190" s="6"/>
    </row>
    <row r="1191" spans="3:60" x14ac:dyDescent="0.25">
      <c r="C1191" s="2"/>
      <c r="I1191" s="4"/>
      <c r="BG1191" s="6"/>
      <c r="BH1191" s="6"/>
    </row>
    <row r="1192" spans="3:60" x14ac:dyDescent="0.25">
      <c r="C1192" s="2"/>
      <c r="I1192" s="4"/>
      <c r="BG1192" s="6"/>
      <c r="BH1192" s="6"/>
    </row>
    <row r="1193" spans="3:60" x14ac:dyDescent="0.25">
      <c r="C1193" s="2"/>
      <c r="I1193" s="4"/>
      <c r="BG1193" s="6"/>
      <c r="BH1193" s="6"/>
    </row>
    <row r="1194" spans="3:60" x14ac:dyDescent="0.25">
      <c r="C1194" s="2"/>
      <c r="I1194" s="4"/>
      <c r="BG1194" s="6"/>
      <c r="BH1194" s="6"/>
    </row>
    <row r="1195" spans="3:60" x14ac:dyDescent="0.25">
      <c r="C1195" s="2"/>
      <c r="I1195" s="4"/>
      <c r="BG1195" s="6"/>
      <c r="BH1195" s="6"/>
    </row>
    <row r="1196" spans="3:60" x14ac:dyDescent="0.25">
      <c r="C1196" s="2"/>
      <c r="I1196" s="4"/>
      <c r="BG1196" s="6"/>
      <c r="BH1196" s="6"/>
    </row>
    <row r="1197" spans="3:60" x14ac:dyDescent="0.25">
      <c r="C1197" s="2"/>
      <c r="I1197" s="4"/>
      <c r="BG1197" s="6"/>
      <c r="BH1197" s="6"/>
    </row>
    <row r="1198" spans="3:60" x14ac:dyDescent="0.25">
      <c r="C1198" s="2"/>
      <c r="I1198" s="4"/>
      <c r="BG1198" s="6"/>
      <c r="BH1198" s="6"/>
    </row>
    <row r="1199" spans="3:60" x14ac:dyDescent="0.25">
      <c r="C1199" s="2"/>
      <c r="I1199" s="4"/>
      <c r="BG1199" s="6"/>
      <c r="BH1199" s="6"/>
    </row>
    <row r="1200" spans="3:60" x14ac:dyDescent="0.25">
      <c r="C1200" s="2"/>
      <c r="I1200" s="4"/>
      <c r="BG1200" s="6"/>
      <c r="BH1200" s="6"/>
    </row>
    <row r="1201" spans="3:60" x14ac:dyDescent="0.25">
      <c r="C1201" s="2"/>
      <c r="I1201" s="4"/>
      <c r="BG1201" s="6"/>
      <c r="BH1201" s="6"/>
    </row>
    <row r="1202" spans="3:60" x14ac:dyDescent="0.25">
      <c r="C1202" s="2"/>
      <c r="I1202" s="4"/>
      <c r="BG1202" s="6"/>
      <c r="BH1202" s="6"/>
    </row>
    <row r="1203" spans="3:60" x14ac:dyDescent="0.25">
      <c r="C1203" s="2"/>
      <c r="I1203" s="4"/>
      <c r="BG1203" s="6"/>
      <c r="BH1203" s="6"/>
    </row>
    <row r="1204" spans="3:60" x14ac:dyDescent="0.25">
      <c r="C1204" s="2"/>
      <c r="I1204" s="4"/>
      <c r="BG1204" s="6"/>
      <c r="BH1204" s="6"/>
    </row>
    <row r="1205" spans="3:60" x14ac:dyDescent="0.25">
      <c r="C1205" s="2"/>
      <c r="I1205" s="4"/>
      <c r="BG1205" s="6"/>
      <c r="BH1205" s="6"/>
    </row>
    <row r="1206" spans="3:60" x14ac:dyDescent="0.25">
      <c r="C1206" s="2"/>
      <c r="I1206" s="4"/>
      <c r="BG1206" s="6"/>
      <c r="BH1206" s="6"/>
    </row>
    <row r="1207" spans="3:60" x14ac:dyDescent="0.25">
      <c r="C1207" s="2"/>
      <c r="I1207" s="4"/>
      <c r="BG1207" s="6"/>
      <c r="BH1207" s="6"/>
    </row>
    <row r="1208" spans="3:60" x14ac:dyDescent="0.25">
      <c r="C1208" s="2"/>
      <c r="I1208" s="4"/>
      <c r="BG1208" s="6"/>
      <c r="BH1208" s="6"/>
    </row>
    <row r="1209" spans="3:60" x14ac:dyDescent="0.25">
      <c r="C1209" s="2"/>
      <c r="I1209" s="4"/>
      <c r="BG1209" s="6"/>
      <c r="BH1209" s="6"/>
    </row>
    <row r="1210" spans="3:60" x14ac:dyDescent="0.25">
      <c r="C1210" s="2"/>
      <c r="I1210" s="4"/>
      <c r="BG1210" s="6"/>
      <c r="BH1210" s="6"/>
    </row>
    <row r="1211" spans="3:60" x14ac:dyDescent="0.25">
      <c r="C1211" s="2"/>
      <c r="I1211" s="4"/>
      <c r="BG1211" s="6"/>
      <c r="BH1211" s="6"/>
    </row>
    <row r="1212" spans="3:60" x14ac:dyDescent="0.25">
      <c r="C1212" s="2"/>
      <c r="I1212" s="4"/>
      <c r="BG1212" s="6"/>
      <c r="BH1212" s="6"/>
    </row>
    <row r="1213" spans="3:60" x14ac:dyDescent="0.25">
      <c r="C1213" s="2"/>
      <c r="I1213" s="4"/>
      <c r="BG1213" s="6"/>
      <c r="BH1213" s="6"/>
    </row>
    <row r="1214" spans="3:60" x14ac:dyDescent="0.25">
      <c r="C1214" s="2"/>
      <c r="I1214" s="4"/>
      <c r="BG1214" s="6"/>
      <c r="BH1214" s="6"/>
    </row>
    <row r="1215" spans="3:60" x14ac:dyDescent="0.25">
      <c r="C1215" s="2"/>
      <c r="I1215" s="4"/>
      <c r="BG1215" s="6"/>
      <c r="BH1215" s="6"/>
    </row>
    <row r="1216" spans="3:60" x14ac:dyDescent="0.25">
      <c r="C1216" s="2"/>
      <c r="I1216" s="4"/>
      <c r="BG1216" s="6"/>
      <c r="BH1216" s="6"/>
    </row>
    <row r="1217" spans="3:60" x14ac:dyDescent="0.25">
      <c r="C1217" s="2"/>
      <c r="I1217" s="4"/>
      <c r="BG1217" s="6"/>
      <c r="BH1217" s="6"/>
    </row>
    <row r="1218" spans="3:60" x14ac:dyDescent="0.25">
      <c r="C1218" s="2"/>
      <c r="I1218" s="4"/>
      <c r="BG1218" s="6"/>
      <c r="BH1218" s="6"/>
    </row>
    <row r="1219" spans="3:60" x14ac:dyDescent="0.25">
      <c r="C1219" s="2"/>
      <c r="BG1219" s="6"/>
      <c r="BH1219" s="6"/>
    </row>
    <row r="1220" spans="3:60" x14ac:dyDescent="0.25">
      <c r="C1220" s="2"/>
      <c r="BG1220" s="6"/>
      <c r="BH1220" s="6"/>
    </row>
    <row r="1221" spans="3:60" x14ac:dyDescent="0.25">
      <c r="C1221" s="2"/>
      <c r="BG1221" s="6"/>
      <c r="BH1221" s="6"/>
    </row>
    <row r="1222" spans="3:60" x14ac:dyDescent="0.25">
      <c r="C1222" s="2"/>
      <c r="BG1222" s="6"/>
      <c r="BH1222" s="6"/>
    </row>
    <row r="1223" spans="3:60" x14ac:dyDescent="0.25">
      <c r="C1223" s="2"/>
      <c r="BG1223" s="6"/>
      <c r="BH1223" s="6"/>
    </row>
    <row r="1224" spans="3:60" x14ac:dyDescent="0.25">
      <c r="C1224" s="2"/>
      <c r="BG1224" s="6"/>
      <c r="BH1224" s="6"/>
    </row>
    <row r="1225" spans="3:60" x14ac:dyDescent="0.25">
      <c r="C1225" s="2"/>
      <c r="BG1225" s="6"/>
      <c r="BH1225" s="6"/>
    </row>
    <row r="1226" spans="3:60" x14ac:dyDescent="0.25">
      <c r="C1226" s="2"/>
      <c r="BG1226" s="6"/>
      <c r="BH1226" s="6"/>
    </row>
    <row r="1227" spans="3:60" x14ac:dyDescent="0.25">
      <c r="C1227" s="2"/>
      <c r="BG1227" s="6"/>
      <c r="BH1227" s="6"/>
    </row>
    <row r="1228" spans="3:60" x14ac:dyDescent="0.25">
      <c r="C1228" s="2"/>
      <c r="BG1228" s="6"/>
      <c r="BH1228" s="6"/>
    </row>
    <row r="1229" spans="3:60" x14ac:dyDescent="0.25">
      <c r="C1229" s="2"/>
      <c r="BG1229" s="6"/>
      <c r="BH1229" s="6"/>
    </row>
    <row r="1230" spans="3:60" x14ac:dyDescent="0.25">
      <c r="C1230" s="2"/>
      <c r="BG1230" s="6"/>
      <c r="BH1230" s="6"/>
    </row>
    <row r="1231" spans="3:60" x14ac:dyDescent="0.25">
      <c r="C1231" s="2"/>
      <c r="BG1231" s="6"/>
      <c r="BH1231" s="6"/>
    </row>
    <row r="1232" spans="3:60" x14ac:dyDescent="0.25">
      <c r="C1232" s="2"/>
      <c r="BG1232" s="6"/>
      <c r="BH1232" s="6"/>
    </row>
    <row r="1233" spans="3:60" x14ac:dyDescent="0.25">
      <c r="C1233" s="2"/>
      <c r="BG1233" s="6"/>
      <c r="BH1233" s="6"/>
    </row>
    <row r="1234" spans="3:60" x14ac:dyDescent="0.25">
      <c r="C1234" s="2"/>
      <c r="BG1234" s="6"/>
      <c r="BH1234" s="6"/>
    </row>
    <row r="1235" spans="3:60" x14ac:dyDescent="0.25">
      <c r="C1235" s="2"/>
      <c r="BG1235" s="6"/>
      <c r="BH1235" s="6"/>
    </row>
    <row r="1236" spans="3:60" x14ac:dyDescent="0.25">
      <c r="C1236" s="2"/>
      <c r="BG1236" s="6"/>
      <c r="BH1236" s="6"/>
    </row>
    <row r="1237" spans="3:60" x14ac:dyDescent="0.25">
      <c r="C1237" s="2"/>
      <c r="BG1237" s="6"/>
      <c r="BH1237" s="6"/>
    </row>
    <row r="1238" spans="3:60" x14ac:dyDescent="0.25">
      <c r="C1238" s="2"/>
      <c r="BG1238" s="6"/>
      <c r="BH1238" s="6"/>
    </row>
    <row r="1239" spans="3:60" x14ac:dyDescent="0.25">
      <c r="C1239" s="2"/>
      <c r="BG1239" s="6"/>
      <c r="BH1239" s="6"/>
    </row>
    <row r="1240" spans="3:60" x14ac:dyDescent="0.25">
      <c r="C1240" s="2"/>
      <c r="BG1240" s="6"/>
      <c r="BH1240" s="6"/>
    </row>
    <row r="1241" spans="3:60" x14ac:dyDescent="0.25">
      <c r="C1241" s="2"/>
      <c r="BG1241" s="6"/>
      <c r="BH1241" s="6"/>
    </row>
    <row r="1242" spans="3:60" x14ac:dyDescent="0.25">
      <c r="C1242" s="2"/>
      <c r="BG1242" s="6"/>
      <c r="BH1242" s="6"/>
    </row>
    <row r="1243" spans="3:60" x14ac:dyDescent="0.25">
      <c r="C1243" s="2"/>
      <c r="BG1243" s="6"/>
      <c r="BH1243" s="6"/>
    </row>
    <row r="1244" spans="3:60" x14ac:dyDescent="0.25">
      <c r="C1244" s="2"/>
      <c r="BG1244" s="6"/>
      <c r="BH1244" s="6"/>
    </row>
    <row r="1245" spans="3:60" x14ac:dyDescent="0.25">
      <c r="C1245" s="2"/>
      <c r="BG1245" s="6"/>
      <c r="BH1245" s="6"/>
    </row>
    <row r="1246" spans="3:60" x14ac:dyDescent="0.25">
      <c r="C1246" s="2"/>
      <c r="BG1246" s="6"/>
      <c r="BH1246" s="6"/>
    </row>
    <row r="1247" spans="3:60" x14ac:dyDescent="0.25">
      <c r="C1247" s="2"/>
      <c r="BG1247" s="6"/>
      <c r="BH1247" s="6"/>
    </row>
    <row r="1248" spans="3:60" x14ac:dyDescent="0.25">
      <c r="C1248" s="2"/>
      <c r="BG1248" s="6"/>
      <c r="BH1248" s="6"/>
    </row>
    <row r="1249" spans="3:60" x14ac:dyDescent="0.25">
      <c r="C1249" s="2"/>
      <c r="BG1249" s="6"/>
      <c r="BH1249" s="6"/>
    </row>
    <row r="1250" spans="3:60" x14ac:dyDescent="0.25">
      <c r="C1250" s="2"/>
      <c r="BG1250" s="6"/>
      <c r="BH1250" s="6"/>
    </row>
    <row r="1251" spans="3:60" x14ac:dyDescent="0.25">
      <c r="C1251" s="2"/>
      <c r="BG1251" s="6"/>
      <c r="BH1251" s="6"/>
    </row>
    <row r="1252" spans="3:60" x14ac:dyDescent="0.25">
      <c r="C1252" s="2"/>
      <c r="BG1252" s="6"/>
      <c r="BH1252" s="6"/>
    </row>
    <row r="1253" spans="3:60" x14ac:dyDescent="0.25">
      <c r="C1253" s="2"/>
      <c r="BG1253" s="6"/>
      <c r="BH1253" s="6"/>
    </row>
    <row r="1254" spans="3:60" x14ac:dyDescent="0.25">
      <c r="C1254" s="2"/>
      <c r="BG1254" s="6"/>
      <c r="BH1254" s="6"/>
    </row>
    <row r="1255" spans="3:60" x14ac:dyDescent="0.25">
      <c r="C1255" s="2"/>
      <c r="BG1255" s="6"/>
      <c r="BH1255" s="6"/>
    </row>
    <row r="1256" spans="3:60" x14ac:dyDescent="0.25">
      <c r="C1256" s="2"/>
      <c r="BG1256" s="6"/>
      <c r="BH1256" s="6"/>
    </row>
    <row r="1257" spans="3:60" x14ac:dyDescent="0.25">
      <c r="C1257" s="2"/>
      <c r="BG1257" s="6"/>
      <c r="BH1257" s="6"/>
    </row>
    <row r="1258" spans="3:60" x14ac:dyDescent="0.25">
      <c r="C1258" s="2"/>
      <c r="BG1258" s="6"/>
      <c r="BH1258" s="6"/>
    </row>
    <row r="1259" spans="3:60" x14ac:dyDescent="0.25">
      <c r="C1259" s="2"/>
      <c r="BG1259" s="6"/>
      <c r="BH1259" s="6"/>
    </row>
    <row r="1260" spans="3:60" x14ac:dyDescent="0.25">
      <c r="C1260" s="2"/>
      <c r="BG1260" s="6"/>
      <c r="BH1260" s="6"/>
    </row>
    <row r="1261" spans="3:60" x14ac:dyDescent="0.25">
      <c r="C1261" s="2"/>
      <c r="BG1261" s="6"/>
      <c r="BH1261" s="6"/>
    </row>
    <row r="1262" spans="3:60" x14ac:dyDescent="0.25">
      <c r="C1262" s="2"/>
      <c r="BG1262" s="6"/>
      <c r="BH1262" s="6"/>
    </row>
    <row r="1263" spans="3:60" x14ac:dyDescent="0.25">
      <c r="C1263" s="2"/>
      <c r="BG1263" s="6"/>
      <c r="BH1263" s="6"/>
    </row>
    <row r="1264" spans="3:60" x14ac:dyDescent="0.25">
      <c r="C1264" s="2"/>
      <c r="BG1264" s="6"/>
      <c r="BH1264" s="6"/>
    </row>
    <row r="1265" spans="3:60" x14ac:dyDescent="0.25">
      <c r="C1265" s="2"/>
      <c r="BG1265" s="6"/>
      <c r="BH1265" s="6"/>
    </row>
    <row r="1266" spans="3:60" x14ac:dyDescent="0.25">
      <c r="C1266" s="2"/>
      <c r="BG1266" s="6"/>
      <c r="BH1266" s="6"/>
    </row>
    <row r="1267" spans="3:60" x14ac:dyDescent="0.25">
      <c r="C1267" s="2"/>
      <c r="BG1267" s="6"/>
      <c r="BH1267" s="6"/>
    </row>
    <row r="1268" spans="3:60" x14ac:dyDescent="0.25">
      <c r="C1268" s="2"/>
      <c r="BG1268" s="6"/>
      <c r="BH1268" s="6"/>
    </row>
    <row r="1269" spans="3:60" x14ac:dyDescent="0.25">
      <c r="C1269" s="2"/>
      <c r="BG1269" s="6"/>
      <c r="BH1269" s="6"/>
    </row>
    <row r="1270" spans="3:60" x14ac:dyDescent="0.25">
      <c r="C1270" s="2"/>
      <c r="BG1270" s="6"/>
      <c r="BH1270" s="6"/>
    </row>
    <row r="1271" spans="3:60" x14ac:dyDescent="0.25">
      <c r="C1271" s="2"/>
      <c r="BG1271" s="6"/>
      <c r="BH1271" s="6"/>
    </row>
    <row r="1272" spans="3:60" x14ac:dyDescent="0.25">
      <c r="C1272" s="2"/>
      <c r="BG1272" s="6"/>
      <c r="BH1272" s="6"/>
    </row>
    <row r="1273" spans="3:60" x14ac:dyDescent="0.25">
      <c r="C1273" s="2"/>
      <c r="BG1273" s="6"/>
      <c r="BH1273" s="6"/>
    </row>
    <row r="1274" spans="3:60" x14ac:dyDescent="0.25">
      <c r="C1274" s="2"/>
      <c r="BG1274" s="6"/>
      <c r="BH1274" s="6"/>
    </row>
    <row r="1275" spans="3:60" x14ac:dyDescent="0.25">
      <c r="C1275" s="2"/>
      <c r="BG1275" s="6"/>
      <c r="BH1275" s="6"/>
    </row>
    <row r="1276" spans="3:60" x14ac:dyDescent="0.25">
      <c r="C1276" s="2"/>
      <c r="BG1276" s="6"/>
      <c r="BH1276" s="6"/>
    </row>
    <row r="1277" spans="3:60" x14ac:dyDescent="0.25">
      <c r="C1277" s="2"/>
      <c r="BG1277" s="6"/>
      <c r="BH1277" s="6"/>
    </row>
    <row r="1278" spans="3:60" x14ac:dyDescent="0.25">
      <c r="C1278" s="2"/>
      <c r="BG1278" s="6"/>
      <c r="BH1278" s="6"/>
    </row>
    <row r="1279" spans="3:60" x14ac:dyDescent="0.25">
      <c r="C1279" s="2"/>
      <c r="BG1279" s="6"/>
      <c r="BH1279" s="6"/>
    </row>
    <row r="1280" spans="3:60" x14ac:dyDescent="0.25">
      <c r="C1280" s="2"/>
      <c r="BG1280" s="6"/>
      <c r="BH1280" s="6"/>
    </row>
    <row r="1281" spans="3:60" x14ac:dyDescent="0.25">
      <c r="C1281" s="2"/>
      <c r="BG1281" s="6"/>
      <c r="BH1281" s="6"/>
    </row>
    <row r="1282" spans="3:60" x14ac:dyDescent="0.25">
      <c r="C1282" s="2"/>
      <c r="BG1282" s="6"/>
      <c r="BH1282" s="6"/>
    </row>
    <row r="1283" spans="3:60" x14ac:dyDescent="0.25">
      <c r="C1283" s="2"/>
      <c r="BG1283" s="6"/>
      <c r="BH1283" s="6"/>
    </row>
    <row r="1284" spans="3:60" x14ac:dyDescent="0.25">
      <c r="C1284" s="2"/>
      <c r="BG1284" s="6"/>
      <c r="BH1284" s="6"/>
    </row>
    <row r="1285" spans="3:60" x14ac:dyDescent="0.25">
      <c r="C1285" s="2"/>
      <c r="BG1285" s="6"/>
      <c r="BH1285" s="6"/>
    </row>
    <row r="1286" spans="3:60" x14ac:dyDescent="0.25">
      <c r="C1286" s="2"/>
      <c r="BG1286" s="6"/>
      <c r="BH1286" s="6"/>
    </row>
    <row r="1287" spans="3:60" x14ac:dyDescent="0.25">
      <c r="C1287" s="2"/>
      <c r="BG1287" s="6"/>
      <c r="BH1287" s="6"/>
    </row>
    <row r="1288" spans="3:60" x14ac:dyDescent="0.25">
      <c r="C1288" s="2"/>
      <c r="BG1288" s="6"/>
      <c r="BH1288" s="6"/>
    </row>
    <row r="1289" spans="3:60" x14ac:dyDescent="0.25">
      <c r="C1289" s="2"/>
      <c r="BG1289" s="6"/>
      <c r="BH1289" s="6"/>
    </row>
    <row r="1290" spans="3:60" x14ac:dyDescent="0.25">
      <c r="C1290" s="2"/>
      <c r="BG1290" s="6"/>
      <c r="BH1290" s="6"/>
    </row>
    <row r="1291" spans="3:60" x14ac:dyDescent="0.25">
      <c r="C1291" s="2"/>
      <c r="BG1291" s="6"/>
      <c r="BH1291" s="6"/>
    </row>
    <row r="1292" spans="3:60" x14ac:dyDescent="0.25">
      <c r="C1292" s="2"/>
      <c r="BG1292" s="6"/>
      <c r="BH1292" s="6"/>
    </row>
    <row r="1293" spans="3:60" x14ac:dyDescent="0.25">
      <c r="C1293" s="2"/>
      <c r="BG1293" s="6"/>
      <c r="BH1293" s="6"/>
    </row>
    <row r="1294" spans="3:60" x14ac:dyDescent="0.25">
      <c r="C1294" s="2"/>
      <c r="BG1294" s="6"/>
      <c r="BH1294" s="6"/>
    </row>
    <row r="1295" spans="3:60" x14ac:dyDescent="0.25">
      <c r="C1295" s="2"/>
      <c r="BG1295" s="6"/>
      <c r="BH1295" s="6"/>
    </row>
    <row r="1296" spans="3:60" x14ac:dyDescent="0.25">
      <c r="C1296" s="2"/>
      <c r="BG1296" s="6"/>
      <c r="BH1296" s="6"/>
    </row>
    <row r="1297" spans="3:60" x14ac:dyDescent="0.25">
      <c r="C1297" s="2"/>
      <c r="BG1297" s="6"/>
      <c r="BH1297" s="6"/>
    </row>
    <row r="1298" spans="3:60" x14ac:dyDescent="0.25">
      <c r="C1298" s="2"/>
      <c r="BG1298" s="6"/>
      <c r="BH1298" s="6"/>
    </row>
    <row r="1299" spans="3:60" x14ac:dyDescent="0.25">
      <c r="C1299" s="2"/>
      <c r="BG1299" s="6"/>
      <c r="BH1299" s="6"/>
    </row>
    <row r="1300" spans="3:60" x14ac:dyDescent="0.25">
      <c r="C1300" s="2"/>
      <c r="BG1300" s="6"/>
      <c r="BH1300" s="6"/>
    </row>
    <row r="1301" spans="3:60" x14ac:dyDescent="0.25">
      <c r="C1301" s="2"/>
      <c r="BG1301" s="6"/>
      <c r="BH1301" s="6"/>
    </row>
    <row r="1302" spans="3:60" x14ac:dyDescent="0.25">
      <c r="C1302" s="2"/>
      <c r="BG1302" s="6"/>
      <c r="BH1302" s="6"/>
    </row>
    <row r="1303" spans="3:60" x14ac:dyDescent="0.25">
      <c r="C1303" s="2"/>
      <c r="BG1303" s="6"/>
      <c r="BH1303" s="6"/>
    </row>
    <row r="1304" spans="3:60" x14ac:dyDescent="0.25">
      <c r="C1304" s="2"/>
      <c r="BG1304" s="6"/>
      <c r="BH1304" s="6"/>
    </row>
    <row r="1305" spans="3:60" x14ac:dyDescent="0.25">
      <c r="C1305" s="2"/>
      <c r="BG1305" s="6"/>
      <c r="BH1305" s="6"/>
    </row>
    <row r="1306" spans="3:60" x14ac:dyDescent="0.25">
      <c r="C1306" s="2"/>
      <c r="BG1306" s="6"/>
      <c r="BH1306" s="6"/>
    </row>
    <row r="1307" spans="3:60" x14ac:dyDescent="0.25">
      <c r="C1307" s="2"/>
      <c r="BG1307" s="6"/>
      <c r="BH1307" s="6"/>
    </row>
    <row r="1308" spans="3:60" x14ac:dyDescent="0.25">
      <c r="C1308" s="2"/>
      <c r="BG1308" s="6"/>
      <c r="BH1308" s="6"/>
    </row>
    <row r="1309" spans="3:60" x14ac:dyDescent="0.25">
      <c r="C1309" s="2"/>
      <c r="BG1309" s="6"/>
      <c r="BH1309" s="6"/>
    </row>
    <row r="1310" spans="3:60" x14ac:dyDescent="0.25">
      <c r="C1310" s="2"/>
      <c r="BG1310" s="6"/>
      <c r="BH1310" s="6"/>
    </row>
    <row r="1311" spans="3:60" x14ac:dyDescent="0.25">
      <c r="BG1311" s="6"/>
      <c r="BH1311" s="6"/>
    </row>
    <row r="1312" spans="3:60" x14ac:dyDescent="0.25">
      <c r="BG1312" s="6"/>
      <c r="BH1312" s="6"/>
    </row>
    <row r="1313" spans="59:60" x14ac:dyDescent="0.25">
      <c r="BG1313" s="6"/>
      <c r="BH1313" s="6"/>
    </row>
    <row r="1314" spans="59:60" x14ac:dyDescent="0.25">
      <c r="BG1314" s="6"/>
      <c r="BH1314" s="6"/>
    </row>
    <row r="1315" spans="59:60" x14ac:dyDescent="0.25">
      <c r="BG1315" s="6"/>
      <c r="BH1315" s="6"/>
    </row>
    <row r="1316" spans="59:60" x14ac:dyDescent="0.25">
      <c r="BG1316" s="6"/>
      <c r="BH1316" s="6"/>
    </row>
    <row r="1317" spans="59:60" x14ac:dyDescent="0.25">
      <c r="BG1317" s="6"/>
      <c r="BH1317" s="6"/>
    </row>
    <row r="1318" spans="59:60" x14ac:dyDescent="0.25">
      <c r="BG1318" s="6"/>
      <c r="BH1318" s="6"/>
    </row>
    <row r="1319" spans="59:60" x14ac:dyDescent="0.25">
      <c r="BG1319" s="6"/>
      <c r="BH1319" s="6"/>
    </row>
    <row r="1320" spans="59:60" x14ac:dyDescent="0.25">
      <c r="BG1320" s="6"/>
      <c r="BH1320" s="6"/>
    </row>
    <row r="1321" spans="59:60" x14ac:dyDescent="0.25">
      <c r="BG1321" s="6"/>
      <c r="BH1321" s="6"/>
    </row>
    <row r="1322" spans="59:60" x14ac:dyDescent="0.25">
      <c r="BG1322" s="6"/>
      <c r="BH1322" s="6"/>
    </row>
    <row r="1323" spans="59:60" x14ac:dyDescent="0.25">
      <c r="BG1323" s="6"/>
      <c r="BH1323" s="6"/>
    </row>
    <row r="1324" spans="59:60" x14ac:dyDescent="0.25">
      <c r="BG1324" s="6"/>
      <c r="BH1324" s="6"/>
    </row>
    <row r="1325" spans="59:60" x14ac:dyDescent="0.25">
      <c r="BG1325" s="6"/>
      <c r="BH1325" s="6"/>
    </row>
    <row r="1326" spans="59:60" x14ac:dyDescent="0.25">
      <c r="BG1326" s="6"/>
      <c r="BH1326" s="6"/>
    </row>
    <row r="1327" spans="59:60" x14ac:dyDescent="0.25">
      <c r="BG1327" s="6"/>
      <c r="BH1327" s="6"/>
    </row>
    <row r="1328" spans="59:60" x14ac:dyDescent="0.25">
      <c r="BG1328" s="6"/>
      <c r="BH1328" s="6"/>
    </row>
    <row r="1329" spans="59:60" x14ac:dyDescent="0.25">
      <c r="BG1329" s="6"/>
      <c r="BH1329" s="6"/>
    </row>
    <row r="1330" spans="59:60" x14ac:dyDescent="0.25">
      <c r="BG1330" s="6"/>
      <c r="BH1330" s="6"/>
    </row>
    <row r="1331" spans="59:60" x14ac:dyDescent="0.25">
      <c r="BG1331" s="6"/>
      <c r="BH1331" s="6"/>
    </row>
    <row r="1332" spans="59:60" x14ac:dyDescent="0.25">
      <c r="BG1332" s="6"/>
      <c r="BH1332" s="6"/>
    </row>
    <row r="1333" spans="59:60" x14ac:dyDescent="0.25">
      <c r="BG1333" s="6"/>
      <c r="BH1333" s="6"/>
    </row>
    <row r="1334" spans="59:60" x14ac:dyDescent="0.25">
      <c r="BG1334" s="6"/>
      <c r="BH1334" s="6"/>
    </row>
    <row r="1335" spans="59:60" x14ac:dyDescent="0.25">
      <c r="BG1335" s="6"/>
      <c r="BH1335" s="6"/>
    </row>
    <row r="1336" spans="59:60" x14ac:dyDescent="0.25">
      <c r="BG1336" s="6"/>
      <c r="BH1336" s="6"/>
    </row>
    <row r="1337" spans="59:60" x14ac:dyDescent="0.25">
      <c r="BG1337" s="6"/>
      <c r="BH1337" s="6"/>
    </row>
    <row r="1338" spans="59:60" x14ac:dyDescent="0.25">
      <c r="BG1338" s="6"/>
      <c r="BH1338" s="6"/>
    </row>
    <row r="1339" spans="59:60" x14ac:dyDescent="0.25">
      <c r="BG1339" s="6"/>
      <c r="BH1339" s="6"/>
    </row>
    <row r="1340" spans="59:60" x14ac:dyDescent="0.25">
      <c r="BG1340" s="6"/>
      <c r="BH1340" s="6"/>
    </row>
    <row r="1341" spans="59:60" x14ac:dyDescent="0.25">
      <c r="BG1341" s="6"/>
      <c r="BH1341" s="6"/>
    </row>
    <row r="1342" spans="59:60" x14ac:dyDescent="0.25">
      <c r="BG1342" s="6"/>
      <c r="BH1342" s="6"/>
    </row>
    <row r="1343" spans="59:60" x14ac:dyDescent="0.25">
      <c r="BG1343" s="6"/>
      <c r="BH1343" s="6"/>
    </row>
    <row r="1344" spans="59:60" x14ac:dyDescent="0.25">
      <c r="BG1344" s="6"/>
      <c r="BH1344" s="6"/>
    </row>
    <row r="1345" spans="59:60" x14ac:dyDescent="0.25">
      <c r="BG1345" s="6"/>
      <c r="BH1345" s="6"/>
    </row>
    <row r="1346" spans="59:60" x14ac:dyDescent="0.25">
      <c r="BG1346" s="6"/>
      <c r="BH1346" s="6"/>
    </row>
    <row r="1347" spans="59:60" x14ac:dyDescent="0.25">
      <c r="BG1347" s="6"/>
      <c r="BH1347" s="6"/>
    </row>
    <row r="1348" spans="59:60" x14ac:dyDescent="0.25">
      <c r="BG1348" s="6"/>
      <c r="BH1348" s="6"/>
    </row>
    <row r="1349" spans="59:60" x14ac:dyDescent="0.25">
      <c r="BG1349" s="6"/>
      <c r="BH1349" s="6"/>
    </row>
    <row r="1350" spans="59:60" x14ac:dyDescent="0.25">
      <c r="BG1350" s="6"/>
      <c r="BH1350" s="6"/>
    </row>
    <row r="1351" spans="59:60" x14ac:dyDescent="0.25">
      <c r="BG1351" s="6"/>
      <c r="BH1351" s="6"/>
    </row>
    <row r="1352" spans="59:60" x14ac:dyDescent="0.25">
      <c r="BG1352" s="6"/>
      <c r="BH1352" s="6"/>
    </row>
    <row r="1353" spans="59:60" x14ac:dyDescent="0.25">
      <c r="BG1353" s="6"/>
      <c r="BH1353" s="6"/>
    </row>
    <row r="1354" spans="59:60" x14ac:dyDescent="0.25">
      <c r="BG1354" s="6"/>
      <c r="BH1354" s="6"/>
    </row>
    <row r="1355" spans="59:60" x14ac:dyDescent="0.25">
      <c r="BG1355" s="6"/>
      <c r="BH1355" s="6"/>
    </row>
    <row r="1356" spans="59:60" x14ac:dyDescent="0.25">
      <c r="BG1356" s="6"/>
      <c r="BH1356" s="6"/>
    </row>
    <row r="1357" spans="59:60" x14ac:dyDescent="0.25">
      <c r="BG1357" s="6"/>
      <c r="BH1357" s="6"/>
    </row>
    <row r="1358" spans="59:60" x14ac:dyDescent="0.25">
      <c r="BG1358" s="6"/>
      <c r="BH1358" s="6"/>
    </row>
    <row r="1359" spans="59:60" x14ac:dyDescent="0.25">
      <c r="BG1359" s="6"/>
      <c r="BH1359" s="6"/>
    </row>
    <row r="1360" spans="59:60" x14ac:dyDescent="0.25">
      <c r="BG1360" s="6"/>
      <c r="BH1360" s="6"/>
    </row>
    <row r="1361" spans="59:60" x14ac:dyDescent="0.25">
      <c r="BG1361" s="6"/>
      <c r="BH1361" s="6"/>
    </row>
    <row r="1362" spans="59:60" x14ac:dyDescent="0.25">
      <c r="BG1362" s="6"/>
      <c r="BH1362" s="6"/>
    </row>
    <row r="1363" spans="59:60" x14ac:dyDescent="0.25">
      <c r="BG1363" s="6"/>
      <c r="BH1363" s="6"/>
    </row>
    <row r="1364" spans="59:60" x14ac:dyDescent="0.25">
      <c r="BG1364" s="6"/>
      <c r="BH1364" s="6"/>
    </row>
    <row r="1365" spans="59:60" x14ac:dyDescent="0.25">
      <c r="BG1365" s="6"/>
      <c r="BH1365" s="6"/>
    </row>
    <row r="1366" spans="59:60" x14ac:dyDescent="0.25">
      <c r="BG1366" s="6"/>
      <c r="BH1366" s="6"/>
    </row>
    <row r="1367" spans="59:60" x14ac:dyDescent="0.25">
      <c r="BG1367" s="6"/>
      <c r="BH1367" s="6"/>
    </row>
    <row r="1368" spans="59:60" x14ac:dyDescent="0.25">
      <c r="BG1368" s="6"/>
      <c r="BH1368" s="6"/>
    </row>
    <row r="1369" spans="59:60" x14ac:dyDescent="0.25">
      <c r="BG1369" s="6"/>
      <c r="BH1369" s="6"/>
    </row>
    <row r="1370" spans="59:60" x14ac:dyDescent="0.25">
      <c r="BG1370" s="6"/>
      <c r="BH1370" s="6"/>
    </row>
    <row r="1371" spans="59:60" x14ac:dyDescent="0.25">
      <c r="BG1371" s="6"/>
      <c r="BH1371" s="6"/>
    </row>
    <row r="1372" spans="59:60" x14ac:dyDescent="0.25">
      <c r="BG1372" s="6"/>
      <c r="BH1372" s="6"/>
    </row>
    <row r="1373" spans="59:60" x14ac:dyDescent="0.25">
      <c r="BG1373" s="6"/>
      <c r="BH1373" s="6"/>
    </row>
    <row r="1374" spans="59:60" x14ac:dyDescent="0.25">
      <c r="BG1374" s="6"/>
      <c r="BH1374" s="6"/>
    </row>
    <row r="1375" spans="59:60" x14ac:dyDescent="0.25">
      <c r="BG1375" s="6"/>
      <c r="BH1375" s="6"/>
    </row>
    <row r="1376" spans="59:60" x14ac:dyDescent="0.25">
      <c r="BG1376" s="6"/>
      <c r="BH1376" s="6"/>
    </row>
    <row r="1377" spans="59:60" x14ac:dyDescent="0.25">
      <c r="BG1377" s="6"/>
      <c r="BH1377" s="6"/>
    </row>
    <row r="1378" spans="59:60" x14ac:dyDescent="0.25">
      <c r="BG1378" s="6"/>
      <c r="BH1378" s="6"/>
    </row>
    <row r="1379" spans="59:60" x14ac:dyDescent="0.25">
      <c r="BG1379" s="6"/>
      <c r="BH1379" s="6"/>
    </row>
    <row r="1380" spans="59:60" x14ac:dyDescent="0.25">
      <c r="BG1380" s="6"/>
      <c r="BH1380" s="6"/>
    </row>
    <row r="1381" spans="59:60" x14ac:dyDescent="0.25">
      <c r="BG1381" s="6"/>
      <c r="BH1381" s="6"/>
    </row>
    <row r="1382" spans="59:60" x14ac:dyDescent="0.25">
      <c r="BG1382" s="6"/>
      <c r="BH1382" s="6"/>
    </row>
    <row r="1383" spans="59:60" x14ac:dyDescent="0.25">
      <c r="BG1383" s="6"/>
      <c r="BH1383" s="6"/>
    </row>
    <row r="1384" spans="59:60" x14ac:dyDescent="0.25">
      <c r="BG1384" s="6"/>
      <c r="BH1384" s="6"/>
    </row>
    <row r="1385" spans="59:60" x14ac:dyDescent="0.25">
      <c r="BG1385" s="6"/>
      <c r="BH1385" s="6"/>
    </row>
    <row r="1386" spans="59:60" x14ac:dyDescent="0.25">
      <c r="BG1386" s="6"/>
      <c r="BH1386" s="6"/>
    </row>
    <row r="1387" spans="59:60" x14ac:dyDescent="0.25">
      <c r="BG1387" s="6"/>
      <c r="BH1387" s="6"/>
    </row>
    <row r="1388" spans="59:60" x14ac:dyDescent="0.25">
      <c r="BG1388" s="6"/>
      <c r="BH1388" s="6"/>
    </row>
    <row r="1389" spans="59:60" x14ac:dyDescent="0.25">
      <c r="BG1389" s="6"/>
      <c r="BH1389" s="6"/>
    </row>
    <row r="1390" spans="59:60" x14ac:dyDescent="0.25">
      <c r="BG1390" s="6"/>
      <c r="BH1390" s="6"/>
    </row>
    <row r="1391" spans="59:60" x14ac:dyDescent="0.25">
      <c r="BG1391" s="6"/>
      <c r="BH1391" s="6"/>
    </row>
    <row r="1392" spans="59:60" x14ac:dyDescent="0.25">
      <c r="BG1392" s="6"/>
      <c r="BH1392" s="6"/>
    </row>
    <row r="1393" spans="59:60" x14ac:dyDescent="0.25">
      <c r="BG1393" s="6"/>
      <c r="BH1393" s="6"/>
    </row>
    <row r="1394" spans="59:60" x14ac:dyDescent="0.25">
      <c r="BG1394" s="6"/>
      <c r="BH1394" s="6"/>
    </row>
    <row r="1395" spans="59:60" x14ac:dyDescent="0.25">
      <c r="BG1395" s="6"/>
      <c r="BH1395" s="6"/>
    </row>
    <row r="1396" spans="59:60" x14ac:dyDescent="0.25">
      <c r="BG1396" s="6"/>
      <c r="BH1396" s="6"/>
    </row>
    <row r="1397" spans="59:60" x14ac:dyDescent="0.25">
      <c r="BG1397" s="6"/>
      <c r="BH1397" s="6"/>
    </row>
    <row r="1398" spans="59:60" x14ac:dyDescent="0.25">
      <c r="BG1398" s="6"/>
      <c r="BH1398" s="6"/>
    </row>
    <row r="1399" spans="59:60" x14ac:dyDescent="0.25">
      <c r="BG1399" s="6"/>
      <c r="BH1399" s="6"/>
    </row>
    <row r="1400" spans="59:60" x14ac:dyDescent="0.25">
      <c r="BG1400" s="6"/>
      <c r="BH1400" s="6"/>
    </row>
    <row r="1401" spans="59:60" x14ac:dyDescent="0.25">
      <c r="BG1401" s="6"/>
      <c r="BH1401" s="6"/>
    </row>
    <row r="1402" spans="59:60" x14ac:dyDescent="0.25">
      <c r="BG1402" s="6"/>
      <c r="BH1402" s="6"/>
    </row>
    <row r="1403" spans="59:60" x14ac:dyDescent="0.25">
      <c r="BG1403" s="6"/>
      <c r="BH1403" s="6"/>
    </row>
    <row r="1404" spans="59:60" x14ac:dyDescent="0.25">
      <c r="BG1404" s="6"/>
      <c r="BH1404" s="6"/>
    </row>
    <row r="1405" spans="59:60" x14ac:dyDescent="0.25">
      <c r="BG1405" s="6"/>
      <c r="BH1405" s="6"/>
    </row>
    <row r="1406" spans="59:60" x14ac:dyDescent="0.25">
      <c r="BG1406" s="6"/>
      <c r="BH1406" s="6"/>
    </row>
    <row r="1407" spans="59:60" x14ac:dyDescent="0.25">
      <c r="BG1407" s="6"/>
      <c r="BH1407" s="6"/>
    </row>
    <row r="1408" spans="59:60" x14ac:dyDescent="0.25">
      <c r="BG1408" s="6"/>
      <c r="BH1408" s="6"/>
    </row>
    <row r="1409" spans="59:60" x14ac:dyDescent="0.25">
      <c r="BG1409" s="6"/>
      <c r="BH1409" s="6"/>
    </row>
    <row r="1410" spans="59:60" x14ac:dyDescent="0.25">
      <c r="BG1410" s="6"/>
      <c r="BH1410" s="6"/>
    </row>
    <row r="1411" spans="59:60" x14ac:dyDescent="0.25">
      <c r="BG1411" s="6"/>
      <c r="BH1411" s="6"/>
    </row>
    <row r="1412" spans="59:60" x14ac:dyDescent="0.25">
      <c r="BG1412" s="6"/>
      <c r="BH1412" s="6"/>
    </row>
    <row r="1413" spans="59:60" x14ac:dyDescent="0.25">
      <c r="BG1413" s="6"/>
      <c r="BH1413" s="6"/>
    </row>
    <row r="1414" spans="59:60" x14ac:dyDescent="0.25">
      <c r="BG1414" s="6"/>
      <c r="BH1414" s="6"/>
    </row>
    <row r="1415" spans="59:60" x14ac:dyDescent="0.25">
      <c r="BG1415" s="6"/>
      <c r="BH1415" s="6"/>
    </row>
    <row r="1416" spans="59:60" x14ac:dyDescent="0.25">
      <c r="BG1416" s="6"/>
      <c r="BH1416" s="6"/>
    </row>
    <row r="1417" spans="59:60" x14ac:dyDescent="0.25">
      <c r="BG1417" s="6"/>
      <c r="BH1417" s="6"/>
    </row>
    <row r="1418" spans="59:60" x14ac:dyDescent="0.25">
      <c r="BG1418" s="6"/>
      <c r="BH1418" s="6"/>
    </row>
    <row r="1419" spans="59:60" x14ac:dyDescent="0.25">
      <c r="BG1419" s="6"/>
      <c r="BH1419" s="6"/>
    </row>
    <row r="1420" spans="59:60" x14ac:dyDescent="0.25">
      <c r="BG1420" s="6"/>
      <c r="BH1420" s="6"/>
    </row>
    <row r="1421" spans="59:60" x14ac:dyDescent="0.25">
      <c r="BG1421" s="6"/>
      <c r="BH1421" s="6"/>
    </row>
    <row r="1422" spans="59:60" x14ac:dyDescent="0.25">
      <c r="BG1422" s="6"/>
      <c r="BH1422" s="6"/>
    </row>
    <row r="1423" spans="59:60" x14ac:dyDescent="0.25">
      <c r="BG1423" s="6"/>
      <c r="BH1423" s="6"/>
    </row>
    <row r="1424" spans="59:60" x14ac:dyDescent="0.25">
      <c r="BG1424" s="6"/>
      <c r="BH1424" s="6"/>
    </row>
    <row r="1425" spans="59:60" x14ac:dyDescent="0.25">
      <c r="BG1425" s="6"/>
      <c r="BH1425" s="6"/>
    </row>
    <row r="1426" spans="59:60" x14ac:dyDescent="0.25">
      <c r="BG1426" s="6"/>
      <c r="BH1426" s="6"/>
    </row>
    <row r="1427" spans="59:60" x14ac:dyDescent="0.25">
      <c r="BG1427" s="6"/>
      <c r="BH1427" s="6"/>
    </row>
    <row r="1428" spans="59:60" x14ac:dyDescent="0.25">
      <c r="BG1428" s="6"/>
      <c r="BH1428" s="6"/>
    </row>
    <row r="1429" spans="59:60" x14ac:dyDescent="0.25">
      <c r="BG1429" s="6"/>
      <c r="BH1429" s="6"/>
    </row>
    <row r="1430" spans="59:60" x14ac:dyDescent="0.25">
      <c r="BG1430" s="6"/>
      <c r="BH1430" s="6"/>
    </row>
    <row r="1431" spans="59:60" x14ac:dyDescent="0.25">
      <c r="BG1431" s="6"/>
      <c r="BH1431" s="6"/>
    </row>
    <row r="1432" spans="59:60" x14ac:dyDescent="0.25">
      <c r="BG1432" s="6"/>
      <c r="BH1432" s="6"/>
    </row>
    <row r="1433" spans="59:60" x14ac:dyDescent="0.25">
      <c r="BG1433" s="6"/>
      <c r="BH1433" s="6"/>
    </row>
    <row r="1434" spans="59:60" x14ac:dyDescent="0.25">
      <c r="BG1434" s="6"/>
      <c r="BH1434" s="6"/>
    </row>
    <row r="1435" spans="59:60" x14ac:dyDescent="0.25">
      <c r="BG1435" s="6"/>
      <c r="BH1435" s="6"/>
    </row>
    <row r="1436" spans="59:60" x14ac:dyDescent="0.25">
      <c r="BG1436" s="6"/>
      <c r="BH1436" s="6"/>
    </row>
    <row r="1437" spans="59:60" x14ac:dyDescent="0.25">
      <c r="BG1437" s="6"/>
      <c r="BH1437" s="6"/>
    </row>
    <row r="1438" spans="59:60" x14ac:dyDescent="0.25">
      <c r="BG1438" s="6"/>
      <c r="BH1438" s="6"/>
    </row>
    <row r="1439" spans="59:60" x14ac:dyDescent="0.25">
      <c r="BG1439" s="6"/>
      <c r="BH1439" s="6"/>
    </row>
    <row r="1440" spans="59:60" x14ac:dyDescent="0.25">
      <c r="BG1440" s="6"/>
      <c r="BH1440" s="6"/>
    </row>
    <row r="1441" spans="59:60" x14ac:dyDescent="0.25">
      <c r="BG1441" s="6"/>
      <c r="BH1441" s="6"/>
    </row>
    <row r="1442" spans="59:60" x14ac:dyDescent="0.25">
      <c r="BG1442" s="6"/>
      <c r="BH1442" s="6"/>
    </row>
    <row r="1443" spans="59:60" x14ac:dyDescent="0.25">
      <c r="BG1443" s="6"/>
      <c r="BH1443" s="6"/>
    </row>
    <row r="1444" spans="59:60" x14ac:dyDescent="0.25">
      <c r="BG1444" s="6"/>
      <c r="BH1444" s="6"/>
    </row>
    <row r="1445" spans="59:60" x14ac:dyDescent="0.25">
      <c r="BG1445" s="6"/>
      <c r="BH1445" s="6"/>
    </row>
    <row r="1446" spans="59:60" x14ac:dyDescent="0.25">
      <c r="BG1446" s="6"/>
      <c r="BH1446" s="6"/>
    </row>
    <row r="1447" spans="59:60" x14ac:dyDescent="0.25">
      <c r="BG1447" s="6"/>
      <c r="BH1447" s="6"/>
    </row>
    <row r="1448" spans="59:60" x14ac:dyDescent="0.25">
      <c r="BG1448" s="6"/>
      <c r="BH1448" s="6"/>
    </row>
    <row r="1449" spans="59:60" x14ac:dyDescent="0.25">
      <c r="BG1449" s="6"/>
      <c r="BH1449" s="6"/>
    </row>
    <row r="1450" spans="59:60" x14ac:dyDescent="0.25">
      <c r="BG1450" s="6"/>
      <c r="BH1450" s="6"/>
    </row>
    <row r="1451" spans="59:60" x14ac:dyDescent="0.25">
      <c r="BG1451" s="6"/>
      <c r="BH1451" s="6"/>
    </row>
    <row r="1452" spans="59:60" x14ac:dyDescent="0.25">
      <c r="BG1452" s="6"/>
      <c r="BH1452" s="6"/>
    </row>
    <row r="1453" spans="59:60" x14ac:dyDescent="0.25">
      <c r="BG1453" s="6"/>
      <c r="BH1453" s="6"/>
    </row>
    <row r="1454" spans="59:60" x14ac:dyDescent="0.25">
      <c r="BG1454" s="6"/>
      <c r="BH1454" s="6"/>
    </row>
    <row r="1455" spans="59:60" x14ac:dyDescent="0.25">
      <c r="BG1455" s="6"/>
      <c r="BH1455" s="6"/>
    </row>
    <row r="1456" spans="59:60" x14ac:dyDescent="0.25">
      <c r="BG1456" s="6"/>
      <c r="BH1456" s="6"/>
    </row>
    <row r="1457" spans="59:60" x14ac:dyDescent="0.25">
      <c r="BG1457" s="6"/>
      <c r="BH1457" s="6"/>
    </row>
    <row r="1458" spans="59:60" x14ac:dyDescent="0.25">
      <c r="BG1458" s="6"/>
      <c r="BH1458" s="6"/>
    </row>
    <row r="1459" spans="59:60" x14ac:dyDescent="0.25">
      <c r="BG1459" s="6"/>
      <c r="BH1459" s="6"/>
    </row>
    <row r="1460" spans="59:60" x14ac:dyDescent="0.25">
      <c r="BG1460" s="6"/>
      <c r="BH1460" s="6"/>
    </row>
    <row r="1461" spans="59:60" x14ac:dyDescent="0.25">
      <c r="BG1461" s="6"/>
      <c r="BH1461" s="6"/>
    </row>
    <row r="1462" spans="59:60" x14ac:dyDescent="0.25">
      <c r="BG1462" s="6"/>
      <c r="BH1462" s="6"/>
    </row>
    <row r="1463" spans="59:60" x14ac:dyDescent="0.25">
      <c r="BG1463" s="6"/>
      <c r="BH1463" s="6"/>
    </row>
    <row r="1464" spans="59:60" x14ac:dyDescent="0.25">
      <c r="BG1464" s="6"/>
      <c r="BH1464" s="6"/>
    </row>
    <row r="1465" spans="59:60" x14ac:dyDescent="0.25">
      <c r="BG1465" s="6"/>
      <c r="BH1465" s="6"/>
    </row>
    <row r="1466" spans="59:60" x14ac:dyDescent="0.25">
      <c r="BG1466" s="6"/>
      <c r="BH1466" s="6"/>
    </row>
    <row r="1467" spans="59:60" x14ac:dyDescent="0.25">
      <c r="BG1467" s="6"/>
      <c r="BH1467" s="6"/>
    </row>
    <row r="1468" spans="59:60" x14ac:dyDescent="0.25">
      <c r="BG1468" s="6"/>
      <c r="BH1468" s="6"/>
    </row>
    <row r="1469" spans="59:60" x14ac:dyDescent="0.25">
      <c r="BG1469" s="6"/>
      <c r="BH1469" s="6"/>
    </row>
    <row r="1470" spans="59:60" x14ac:dyDescent="0.25">
      <c r="BG1470" s="6"/>
      <c r="BH1470" s="6"/>
    </row>
    <row r="1471" spans="59:60" x14ac:dyDescent="0.25">
      <c r="BG1471" s="6"/>
      <c r="BH1471" s="6"/>
    </row>
    <row r="1472" spans="59:60" x14ac:dyDescent="0.25">
      <c r="BG1472" s="6"/>
      <c r="BH1472" s="6"/>
    </row>
    <row r="1473" spans="59:60" x14ac:dyDescent="0.25">
      <c r="BG1473" s="6"/>
      <c r="BH1473" s="6"/>
    </row>
    <row r="1474" spans="59:60" x14ac:dyDescent="0.25">
      <c r="BG1474" s="6"/>
      <c r="BH1474" s="6"/>
    </row>
    <row r="1475" spans="59:60" x14ac:dyDescent="0.25">
      <c r="BG1475" s="6"/>
      <c r="BH1475" s="6"/>
    </row>
    <row r="1476" spans="59:60" x14ac:dyDescent="0.25">
      <c r="BG1476" s="6"/>
      <c r="BH1476" s="6"/>
    </row>
    <row r="1477" spans="59:60" x14ac:dyDescent="0.25">
      <c r="BG1477" s="6"/>
      <c r="BH1477" s="6"/>
    </row>
    <row r="1478" spans="59:60" x14ac:dyDescent="0.25">
      <c r="BG1478" s="6"/>
      <c r="BH1478" s="6"/>
    </row>
    <row r="1479" spans="59:60" x14ac:dyDescent="0.25">
      <c r="BG1479" s="6"/>
      <c r="BH1479" s="6"/>
    </row>
    <row r="1480" spans="59:60" x14ac:dyDescent="0.25">
      <c r="BG1480" s="6"/>
      <c r="BH1480" s="6"/>
    </row>
    <row r="1481" spans="59:60" x14ac:dyDescent="0.25">
      <c r="BG1481" s="6"/>
      <c r="BH1481" s="6"/>
    </row>
    <row r="1482" spans="59:60" x14ac:dyDescent="0.25">
      <c r="BG1482" s="6"/>
      <c r="BH1482" s="6"/>
    </row>
    <row r="1483" spans="59:60" x14ac:dyDescent="0.25">
      <c r="BG1483" s="6"/>
      <c r="BH1483" s="6"/>
    </row>
    <row r="1484" spans="59:60" x14ac:dyDescent="0.25">
      <c r="BG1484" s="6"/>
      <c r="BH1484" s="6"/>
    </row>
    <row r="1485" spans="59:60" x14ac:dyDescent="0.25">
      <c r="BG1485" s="6"/>
      <c r="BH1485" s="6"/>
    </row>
    <row r="1486" spans="59:60" x14ac:dyDescent="0.25">
      <c r="BG1486" s="6"/>
      <c r="BH1486" s="6"/>
    </row>
    <row r="1487" spans="59:60" x14ac:dyDescent="0.25">
      <c r="BG1487" s="6"/>
      <c r="BH1487" s="6"/>
    </row>
    <row r="1488" spans="59:60" x14ac:dyDescent="0.25">
      <c r="BG1488" s="6"/>
      <c r="BH1488" s="6"/>
    </row>
    <row r="1489" spans="59:60" x14ac:dyDescent="0.25">
      <c r="BG1489" s="6"/>
      <c r="BH1489" s="6"/>
    </row>
    <row r="1490" spans="59:60" x14ac:dyDescent="0.25">
      <c r="BG1490" s="6"/>
      <c r="BH1490" s="6"/>
    </row>
    <row r="1491" spans="59:60" x14ac:dyDescent="0.25">
      <c r="BG1491" s="6"/>
      <c r="BH1491" s="6"/>
    </row>
    <row r="1492" spans="59:60" x14ac:dyDescent="0.25">
      <c r="BG1492" s="6"/>
      <c r="BH1492" s="6"/>
    </row>
    <row r="1493" spans="59:60" x14ac:dyDescent="0.25">
      <c r="BG1493" s="6"/>
      <c r="BH1493" s="6"/>
    </row>
    <row r="1494" spans="59:60" x14ac:dyDescent="0.25">
      <c r="BG1494" s="6"/>
      <c r="BH1494" s="6"/>
    </row>
    <row r="1495" spans="59:60" x14ac:dyDescent="0.25">
      <c r="BG1495" s="6"/>
      <c r="BH1495" s="6"/>
    </row>
    <row r="1496" spans="59:60" x14ac:dyDescent="0.25">
      <c r="BG1496" s="6"/>
      <c r="BH1496" s="6"/>
    </row>
    <row r="1497" spans="59:60" x14ac:dyDescent="0.25">
      <c r="BG1497" s="6"/>
      <c r="BH1497" s="6"/>
    </row>
    <row r="1498" spans="59:60" x14ac:dyDescent="0.25">
      <c r="BG1498" s="6"/>
      <c r="BH1498" s="6"/>
    </row>
    <row r="1499" spans="59:60" x14ac:dyDescent="0.25">
      <c r="BG1499" s="6"/>
      <c r="BH1499" s="6"/>
    </row>
    <row r="1500" spans="59:60" x14ac:dyDescent="0.25">
      <c r="BG1500" s="6"/>
      <c r="BH1500" s="6"/>
    </row>
    <row r="1501" spans="59:60" x14ac:dyDescent="0.25">
      <c r="BG1501" s="6"/>
      <c r="BH1501" s="6"/>
    </row>
    <row r="1502" spans="59:60" x14ac:dyDescent="0.25">
      <c r="BG1502" s="6"/>
      <c r="BH1502" s="6"/>
    </row>
    <row r="1503" spans="59:60" x14ac:dyDescent="0.25">
      <c r="BG1503" s="6"/>
      <c r="BH1503" s="6"/>
    </row>
    <row r="1504" spans="59:60" x14ac:dyDescent="0.25">
      <c r="BG1504" s="6"/>
      <c r="BH1504" s="6"/>
    </row>
    <row r="1505" spans="59:60" x14ac:dyDescent="0.25">
      <c r="BG1505" s="6"/>
      <c r="BH1505" s="6"/>
    </row>
    <row r="1506" spans="59:60" x14ac:dyDescent="0.25">
      <c r="BG1506" s="6"/>
      <c r="BH1506" s="6"/>
    </row>
    <row r="1507" spans="59:60" x14ac:dyDescent="0.25">
      <c r="BG1507" s="6"/>
      <c r="BH1507" s="6"/>
    </row>
    <row r="1508" spans="59:60" x14ac:dyDescent="0.25">
      <c r="BG1508" s="6"/>
      <c r="BH1508" s="6"/>
    </row>
    <row r="1509" spans="59:60" x14ac:dyDescent="0.25">
      <c r="BG1509" s="6"/>
      <c r="BH1509" s="6"/>
    </row>
    <row r="1510" spans="59:60" x14ac:dyDescent="0.25">
      <c r="BG1510" s="6"/>
      <c r="BH1510" s="6"/>
    </row>
    <row r="1511" spans="59:60" x14ac:dyDescent="0.25">
      <c r="BG1511" s="6"/>
      <c r="BH1511" s="6"/>
    </row>
    <row r="1512" spans="59:60" x14ac:dyDescent="0.25">
      <c r="BG1512" s="6"/>
      <c r="BH1512" s="6"/>
    </row>
    <row r="1513" spans="59:60" x14ac:dyDescent="0.25">
      <c r="BG1513" s="6"/>
      <c r="BH1513" s="6"/>
    </row>
    <row r="1514" spans="59:60" x14ac:dyDescent="0.25">
      <c r="BG1514" s="6"/>
      <c r="BH1514" s="6"/>
    </row>
    <row r="1515" spans="59:60" x14ac:dyDescent="0.25">
      <c r="BG1515" s="6"/>
      <c r="BH1515" s="6"/>
    </row>
    <row r="1516" spans="59:60" x14ac:dyDescent="0.25">
      <c r="BG1516" s="6"/>
      <c r="BH1516" s="6"/>
    </row>
    <row r="1517" spans="59:60" x14ac:dyDescent="0.25">
      <c r="BG1517" s="6"/>
      <c r="BH1517" s="6"/>
    </row>
    <row r="1518" spans="59:60" x14ac:dyDescent="0.25">
      <c r="BG1518" s="6"/>
      <c r="BH1518" s="6"/>
    </row>
    <row r="1519" spans="59:60" x14ac:dyDescent="0.25">
      <c r="BG1519" s="6"/>
      <c r="BH1519" s="6"/>
    </row>
    <row r="1520" spans="59:60" x14ac:dyDescent="0.25">
      <c r="BG1520" s="6"/>
      <c r="BH1520" s="6"/>
    </row>
    <row r="1521" spans="59:60" x14ac:dyDescent="0.25">
      <c r="BG1521" s="6"/>
      <c r="BH1521" s="6"/>
    </row>
    <row r="1522" spans="59:60" x14ac:dyDescent="0.25">
      <c r="BG1522" s="6"/>
      <c r="BH1522" s="6"/>
    </row>
    <row r="1523" spans="59:60" x14ac:dyDescent="0.25">
      <c r="BG1523" s="6"/>
      <c r="BH1523" s="6"/>
    </row>
    <row r="1524" spans="59:60" x14ac:dyDescent="0.25">
      <c r="BG1524" s="6"/>
      <c r="BH1524" s="6"/>
    </row>
    <row r="1525" spans="59:60" x14ac:dyDescent="0.25">
      <c r="BG1525" s="6"/>
      <c r="BH1525" s="6"/>
    </row>
    <row r="1526" spans="59:60" x14ac:dyDescent="0.25">
      <c r="BG1526" s="6"/>
      <c r="BH1526" s="6"/>
    </row>
    <row r="1527" spans="59:60" x14ac:dyDescent="0.25">
      <c r="BG1527" s="6"/>
      <c r="BH1527" s="6"/>
    </row>
    <row r="1528" spans="59:60" x14ac:dyDescent="0.25">
      <c r="BG1528" s="6"/>
      <c r="BH1528" s="6"/>
    </row>
    <row r="1529" spans="59:60" x14ac:dyDescent="0.25">
      <c r="BG1529" s="6"/>
      <c r="BH1529" s="6"/>
    </row>
    <row r="1530" spans="59:60" x14ac:dyDescent="0.25">
      <c r="BG1530" s="6"/>
      <c r="BH1530" s="6"/>
    </row>
    <row r="1531" spans="59:60" x14ac:dyDescent="0.25">
      <c r="BG1531" s="6"/>
      <c r="BH1531" s="6"/>
    </row>
    <row r="1532" spans="59:60" x14ac:dyDescent="0.25">
      <c r="BG1532" s="6"/>
      <c r="BH1532" s="6"/>
    </row>
    <row r="1533" spans="59:60" x14ac:dyDescent="0.25">
      <c r="BG1533" s="6"/>
      <c r="BH1533" s="6"/>
    </row>
    <row r="1534" spans="59:60" x14ac:dyDescent="0.25">
      <c r="BG1534" s="6"/>
      <c r="BH1534" s="6"/>
    </row>
    <row r="1535" spans="59:60" x14ac:dyDescent="0.25">
      <c r="BG1535" s="6"/>
      <c r="BH1535" s="6"/>
    </row>
    <row r="1536" spans="59:60" x14ac:dyDescent="0.25">
      <c r="BG1536" s="6"/>
      <c r="BH1536" s="6"/>
    </row>
    <row r="1537" spans="59:60" x14ac:dyDescent="0.25">
      <c r="BG1537" s="6"/>
      <c r="BH1537" s="6"/>
    </row>
    <row r="1538" spans="59:60" x14ac:dyDescent="0.25">
      <c r="BG1538" s="6"/>
      <c r="BH1538" s="6"/>
    </row>
    <row r="1539" spans="59:60" x14ac:dyDescent="0.25">
      <c r="BG1539" s="6"/>
      <c r="BH1539" s="6"/>
    </row>
    <row r="1540" spans="59:60" x14ac:dyDescent="0.25">
      <c r="BG1540" s="6"/>
      <c r="BH1540" s="6"/>
    </row>
    <row r="1541" spans="59:60" x14ac:dyDescent="0.25">
      <c r="BG1541" s="6"/>
      <c r="BH1541" s="6"/>
    </row>
    <row r="1542" spans="59:60" x14ac:dyDescent="0.25">
      <c r="BG1542" s="6"/>
      <c r="BH1542" s="6"/>
    </row>
    <row r="1543" spans="59:60" x14ac:dyDescent="0.25">
      <c r="BG1543" s="6"/>
      <c r="BH1543" s="6"/>
    </row>
    <row r="1544" spans="59:60" x14ac:dyDescent="0.25">
      <c r="BG1544" s="6"/>
      <c r="BH1544" s="6"/>
    </row>
    <row r="1545" spans="59:60" x14ac:dyDescent="0.25">
      <c r="BG1545" s="6"/>
      <c r="BH1545" s="6"/>
    </row>
    <row r="1546" spans="59:60" x14ac:dyDescent="0.25">
      <c r="BG1546" s="6"/>
      <c r="BH1546" s="6"/>
    </row>
    <row r="1547" spans="59:60" x14ac:dyDescent="0.25">
      <c r="BG1547" s="6"/>
      <c r="BH1547" s="6"/>
    </row>
    <row r="1548" spans="59:60" x14ac:dyDescent="0.25">
      <c r="BG1548" s="6"/>
      <c r="BH1548" s="6"/>
    </row>
    <row r="1549" spans="59:60" x14ac:dyDescent="0.25">
      <c r="BG1549" s="6"/>
      <c r="BH1549" s="6"/>
    </row>
    <row r="1550" spans="59:60" x14ac:dyDescent="0.25">
      <c r="BG1550" s="6"/>
      <c r="BH1550" s="6"/>
    </row>
    <row r="1551" spans="59:60" x14ac:dyDescent="0.25">
      <c r="BG1551" s="6"/>
      <c r="BH1551" s="6"/>
    </row>
    <row r="1552" spans="59:60" x14ac:dyDescent="0.25">
      <c r="BG1552" s="6"/>
      <c r="BH1552" s="6"/>
    </row>
    <row r="1553" spans="59:60" x14ac:dyDescent="0.25">
      <c r="BG1553" s="6"/>
      <c r="BH1553" s="6"/>
    </row>
    <row r="1554" spans="59:60" x14ac:dyDescent="0.25">
      <c r="BG1554" s="6"/>
      <c r="BH1554" s="6"/>
    </row>
    <row r="1555" spans="59:60" x14ac:dyDescent="0.25">
      <c r="BG1555" s="6"/>
      <c r="BH1555" s="6"/>
    </row>
    <row r="1556" spans="59:60" x14ac:dyDescent="0.25">
      <c r="BG1556" s="6"/>
      <c r="BH1556" s="6"/>
    </row>
    <row r="1557" spans="59:60" x14ac:dyDescent="0.25">
      <c r="BG1557" s="6"/>
      <c r="BH1557" s="6"/>
    </row>
    <row r="1558" spans="59:60" x14ac:dyDescent="0.25">
      <c r="BG1558" s="6"/>
      <c r="BH1558" s="6"/>
    </row>
    <row r="1559" spans="59:60" x14ac:dyDescent="0.25">
      <c r="BG1559" s="6"/>
      <c r="BH1559" s="6"/>
    </row>
    <row r="1560" spans="59:60" x14ac:dyDescent="0.25">
      <c r="BG1560" s="6"/>
      <c r="BH1560" s="6"/>
    </row>
    <row r="1561" spans="59:60" x14ac:dyDescent="0.25">
      <c r="BG1561" s="6"/>
      <c r="BH1561" s="6"/>
    </row>
    <row r="1562" spans="59:60" x14ac:dyDescent="0.25">
      <c r="BG1562" s="6"/>
      <c r="BH1562" s="6"/>
    </row>
    <row r="1563" spans="59:60" x14ac:dyDescent="0.25">
      <c r="BG1563" s="6"/>
      <c r="BH1563" s="6"/>
    </row>
    <row r="1564" spans="59:60" x14ac:dyDescent="0.25">
      <c r="BG1564" s="6"/>
      <c r="BH1564" s="6"/>
    </row>
    <row r="1565" spans="59:60" x14ac:dyDescent="0.25">
      <c r="BG1565" s="6"/>
      <c r="BH1565" s="6"/>
    </row>
    <row r="1566" spans="59:60" x14ac:dyDescent="0.25">
      <c r="BG1566" s="6"/>
      <c r="BH1566" s="6"/>
    </row>
    <row r="1567" spans="59:60" x14ac:dyDescent="0.25">
      <c r="BG1567" s="6"/>
      <c r="BH1567" s="6"/>
    </row>
    <row r="1568" spans="59:60" x14ac:dyDescent="0.25">
      <c r="BG1568" s="6"/>
      <c r="BH1568" s="6"/>
    </row>
    <row r="1569" spans="59:60" x14ac:dyDescent="0.25">
      <c r="BG1569" s="6"/>
      <c r="BH1569" s="6"/>
    </row>
    <row r="1570" spans="59:60" x14ac:dyDescent="0.25">
      <c r="BG1570" s="6"/>
      <c r="BH1570" s="6"/>
    </row>
    <row r="1571" spans="59:60" x14ac:dyDescent="0.25">
      <c r="BG1571" s="6"/>
      <c r="BH1571" s="6"/>
    </row>
    <row r="1572" spans="59:60" x14ac:dyDescent="0.25">
      <c r="BG1572" s="6"/>
      <c r="BH1572" s="6"/>
    </row>
    <row r="1573" spans="59:60" x14ac:dyDescent="0.25">
      <c r="BG1573" s="6"/>
      <c r="BH1573" s="6"/>
    </row>
    <row r="1574" spans="59:60" x14ac:dyDescent="0.25">
      <c r="BG1574" s="6"/>
      <c r="BH1574" s="6"/>
    </row>
    <row r="1575" spans="59:60" x14ac:dyDescent="0.25">
      <c r="BG1575" s="6"/>
      <c r="BH1575" s="6"/>
    </row>
    <row r="1576" spans="59:60" x14ac:dyDescent="0.25">
      <c r="BG1576" s="6"/>
      <c r="BH1576" s="6"/>
    </row>
    <row r="1577" spans="59:60" x14ac:dyDescent="0.25">
      <c r="BG1577" s="6"/>
      <c r="BH1577" s="6"/>
    </row>
    <row r="1578" spans="59:60" x14ac:dyDescent="0.25">
      <c r="BG1578" s="6"/>
      <c r="BH1578" s="6"/>
    </row>
    <row r="1579" spans="59:60" x14ac:dyDescent="0.25">
      <c r="BG1579" s="6"/>
      <c r="BH1579" s="6"/>
    </row>
    <row r="1580" spans="59:60" x14ac:dyDescent="0.25">
      <c r="BG1580" s="6"/>
      <c r="BH1580" s="6"/>
    </row>
    <row r="1581" spans="59:60" x14ac:dyDescent="0.25">
      <c r="BG1581" s="6"/>
      <c r="BH1581" s="6"/>
    </row>
    <row r="1582" spans="59:60" x14ac:dyDescent="0.25">
      <c r="BG1582" s="6"/>
      <c r="BH1582" s="6"/>
    </row>
    <row r="1583" spans="59:60" x14ac:dyDescent="0.25">
      <c r="BG1583" s="6"/>
      <c r="BH1583" s="6"/>
    </row>
    <row r="1584" spans="59:60" x14ac:dyDescent="0.25">
      <c r="BG1584" s="6"/>
      <c r="BH1584" s="6"/>
    </row>
    <row r="1585" spans="59:60" x14ac:dyDescent="0.25">
      <c r="BG1585" s="6"/>
      <c r="BH1585" s="6"/>
    </row>
    <row r="1586" spans="59:60" x14ac:dyDescent="0.25">
      <c r="BG1586" s="6"/>
      <c r="BH1586" s="6"/>
    </row>
    <row r="1587" spans="59:60" x14ac:dyDescent="0.25">
      <c r="BG1587" s="6"/>
      <c r="BH1587" s="6"/>
    </row>
    <row r="1588" spans="59:60" x14ac:dyDescent="0.25">
      <c r="BG1588" s="6"/>
      <c r="BH1588" s="6"/>
    </row>
    <row r="1589" spans="59:60" x14ac:dyDescent="0.25">
      <c r="BG1589" s="6"/>
      <c r="BH1589" s="6"/>
    </row>
    <row r="1590" spans="59:60" x14ac:dyDescent="0.25">
      <c r="BG1590" s="6"/>
      <c r="BH1590" s="6"/>
    </row>
    <row r="1591" spans="59:60" x14ac:dyDescent="0.25">
      <c r="BG1591" s="6"/>
      <c r="BH1591" s="6"/>
    </row>
    <row r="1592" spans="59:60" x14ac:dyDescent="0.25">
      <c r="BG1592" s="6"/>
      <c r="BH1592" s="6"/>
    </row>
    <row r="1593" spans="59:60" x14ac:dyDescent="0.25">
      <c r="BG1593" s="6"/>
      <c r="BH1593" s="6"/>
    </row>
    <row r="1594" spans="59:60" x14ac:dyDescent="0.25">
      <c r="BG1594" s="6"/>
      <c r="BH1594" s="6"/>
    </row>
    <row r="1595" spans="59:60" x14ac:dyDescent="0.25">
      <c r="BG1595" s="6"/>
      <c r="BH1595" s="6"/>
    </row>
    <row r="1596" spans="59:60" x14ac:dyDescent="0.25">
      <c r="BG1596" s="6"/>
      <c r="BH1596" s="6"/>
    </row>
    <row r="1597" spans="59:60" x14ac:dyDescent="0.25">
      <c r="BG1597" s="6"/>
      <c r="BH1597" s="6"/>
    </row>
    <row r="1598" spans="59:60" x14ac:dyDescent="0.25">
      <c r="BG1598" s="6"/>
      <c r="BH1598" s="6"/>
    </row>
    <row r="1599" spans="59:60" x14ac:dyDescent="0.25">
      <c r="BG1599" s="6"/>
      <c r="BH1599" s="6"/>
    </row>
    <row r="1600" spans="59:60" x14ac:dyDescent="0.25">
      <c r="BG1600" s="6"/>
      <c r="BH1600" s="6"/>
    </row>
    <row r="1601" spans="59:60" x14ac:dyDescent="0.25">
      <c r="BG1601" s="6"/>
      <c r="BH1601" s="6"/>
    </row>
    <row r="1602" spans="59:60" x14ac:dyDescent="0.25">
      <c r="BG1602" s="6"/>
      <c r="BH1602" s="6"/>
    </row>
    <row r="1603" spans="59:60" x14ac:dyDescent="0.25">
      <c r="BG1603" s="6"/>
      <c r="BH1603" s="6"/>
    </row>
    <row r="1604" spans="59:60" x14ac:dyDescent="0.25">
      <c r="BG1604" s="6"/>
      <c r="BH1604" s="6"/>
    </row>
    <row r="1605" spans="59:60" x14ac:dyDescent="0.25">
      <c r="BG1605" s="6"/>
      <c r="BH1605" s="6"/>
    </row>
    <row r="1606" spans="59:60" x14ac:dyDescent="0.25">
      <c r="BG1606" s="6"/>
      <c r="BH1606" s="6"/>
    </row>
    <row r="1607" spans="59:60" x14ac:dyDescent="0.25">
      <c r="BG1607" s="6"/>
      <c r="BH1607" s="6"/>
    </row>
    <row r="1608" spans="59:60" x14ac:dyDescent="0.25">
      <c r="BG1608" s="6"/>
      <c r="BH1608" s="6"/>
    </row>
    <row r="1609" spans="59:60" x14ac:dyDescent="0.25">
      <c r="BG1609" s="6"/>
      <c r="BH1609" s="6"/>
    </row>
    <row r="1610" spans="59:60" x14ac:dyDescent="0.25">
      <c r="BG1610" s="6"/>
      <c r="BH1610" s="6"/>
    </row>
    <row r="1611" spans="59:60" x14ac:dyDescent="0.25">
      <c r="BG1611" s="6"/>
      <c r="BH1611" s="6"/>
    </row>
    <row r="1612" spans="59:60" x14ac:dyDescent="0.25">
      <c r="BG1612" s="6"/>
      <c r="BH1612" s="6"/>
    </row>
    <row r="1613" spans="59:60" x14ac:dyDescent="0.25">
      <c r="BG1613" s="6"/>
      <c r="BH1613" s="6"/>
    </row>
    <row r="1614" spans="59:60" x14ac:dyDescent="0.25">
      <c r="BG1614" s="6"/>
      <c r="BH1614" s="6"/>
    </row>
    <row r="1615" spans="59:60" x14ac:dyDescent="0.25">
      <c r="BG1615" s="6"/>
      <c r="BH1615" s="6"/>
    </row>
    <row r="1616" spans="59:60" x14ac:dyDescent="0.25">
      <c r="BG1616" s="6"/>
      <c r="BH1616" s="6"/>
    </row>
    <row r="1617" spans="59:60" x14ac:dyDescent="0.25">
      <c r="BG1617" s="6"/>
      <c r="BH1617" s="6"/>
    </row>
    <row r="1618" spans="59:60" x14ac:dyDescent="0.25">
      <c r="BG1618" s="6"/>
      <c r="BH1618" s="6"/>
    </row>
    <row r="1619" spans="59:60" x14ac:dyDescent="0.25">
      <c r="BG1619" s="6"/>
      <c r="BH1619" s="6"/>
    </row>
    <row r="1620" spans="59:60" x14ac:dyDescent="0.25">
      <c r="BG1620" s="6"/>
      <c r="BH1620" s="6"/>
    </row>
    <row r="1621" spans="59:60" x14ac:dyDescent="0.25">
      <c r="BG1621" s="6"/>
      <c r="BH1621" s="6"/>
    </row>
    <row r="1622" spans="59:60" x14ac:dyDescent="0.25">
      <c r="BG1622" s="6"/>
      <c r="BH1622" s="6"/>
    </row>
    <row r="1623" spans="59:60" x14ac:dyDescent="0.25">
      <c r="BG1623" s="6"/>
      <c r="BH1623" s="6"/>
    </row>
    <row r="1624" spans="59:60" x14ac:dyDescent="0.25">
      <c r="BG1624" s="6"/>
      <c r="BH1624" s="6"/>
    </row>
    <row r="1625" spans="59:60" x14ac:dyDescent="0.25">
      <c r="BG1625" s="6"/>
      <c r="BH1625" s="6"/>
    </row>
    <row r="1626" spans="59:60" x14ac:dyDescent="0.25">
      <c r="BG1626" s="6"/>
      <c r="BH1626" s="6"/>
    </row>
    <row r="1627" spans="59:60" x14ac:dyDescent="0.25">
      <c r="BG1627" s="6"/>
      <c r="BH1627" s="6"/>
    </row>
    <row r="1628" spans="59:60" x14ac:dyDescent="0.25">
      <c r="BG1628" s="6"/>
      <c r="BH1628" s="6"/>
    </row>
    <row r="1629" spans="59:60" x14ac:dyDescent="0.25">
      <c r="BG1629" s="6"/>
      <c r="BH1629" s="6"/>
    </row>
    <row r="1630" spans="59:60" x14ac:dyDescent="0.25">
      <c r="BG1630" s="6"/>
      <c r="BH1630" s="6"/>
    </row>
    <row r="1631" spans="59:60" x14ac:dyDescent="0.25">
      <c r="BG1631" s="6"/>
      <c r="BH1631" s="6"/>
    </row>
    <row r="1632" spans="59:60" x14ac:dyDescent="0.25">
      <c r="BG1632" s="6"/>
      <c r="BH1632" s="6"/>
    </row>
    <row r="1633" spans="59:60" x14ac:dyDescent="0.25">
      <c r="BG1633" s="6"/>
      <c r="BH1633" s="6"/>
    </row>
    <row r="1634" spans="59:60" x14ac:dyDescent="0.25">
      <c r="BG1634" s="6"/>
      <c r="BH1634" s="6"/>
    </row>
    <row r="1635" spans="59:60" x14ac:dyDescent="0.25">
      <c r="BG1635" s="6"/>
      <c r="BH1635" s="6"/>
    </row>
    <row r="1636" spans="59:60" x14ac:dyDescent="0.25">
      <c r="BG1636" s="6"/>
      <c r="BH1636" s="6"/>
    </row>
    <row r="1637" spans="59:60" x14ac:dyDescent="0.25">
      <c r="BG1637" s="6"/>
      <c r="BH1637" s="6"/>
    </row>
    <row r="1638" spans="59:60" x14ac:dyDescent="0.25">
      <c r="BG1638" s="6"/>
      <c r="BH1638" s="6"/>
    </row>
    <row r="1639" spans="59:60" x14ac:dyDescent="0.25">
      <c r="BG1639" s="6"/>
      <c r="BH1639" s="6"/>
    </row>
    <row r="1640" spans="59:60" x14ac:dyDescent="0.25">
      <c r="BG1640" s="6"/>
      <c r="BH1640" s="6"/>
    </row>
    <row r="1641" spans="59:60" x14ac:dyDescent="0.25">
      <c r="BG1641" s="6"/>
      <c r="BH1641" s="6"/>
    </row>
    <row r="1642" spans="59:60" x14ac:dyDescent="0.25">
      <c r="BG1642" s="6"/>
      <c r="BH1642" s="6"/>
    </row>
    <row r="1643" spans="59:60" x14ac:dyDescent="0.25">
      <c r="BG1643" s="6"/>
      <c r="BH1643" s="6"/>
    </row>
    <row r="1644" spans="59:60" x14ac:dyDescent="0.25">
      <c r="BG1644" s="6"/>
      <c r="BH1644" s="6"/>
    </row>
    <row r="1645" spans="59:60" x14ac:dyDescent="0.25">
      <c r="BG1645" s="6"/>
      <c r="BH1645" s="6"/>
    </row>
    <row r="1646" spans="59:60" x14ac:dyDescent="0.25">
      <c r="BG1646" s="6"/>
      <c r="BH1646" s="6"/>
    </row>
    <row r="1647" spans="59:60" x14ac:dyDescent="0.25">
      <c r="BG1647" s="6"/>
      <c r="BH1647" s="6"/>
    </row>
    <row r="1648" spans="59:60" x14ac:dyDescent="0.25">
      <c r="BG1648" s="6"/>
      <c r="BH1648" s="6"/>
    </row>
    <row r="1649" spans="59:60" x14ac:dyDescent="0.25">
      <c r="BG1649" s="6"/>
      <c r="BH1649" s="6"/>
    </row>
    <row r="1650" spans="59:60" x14ac:dyDescent="0.25">
      <c r="BG1650" s="6"/>
      <c r="BH1650" s="6"/>
    </row>
    <row r="1651" spans="59:60" x14ac:dyDescent="0.25">
      <c r="BG1651" s="6"/>
      <c r="BH1651" s="6"/>
    </row>
    <row r="1652" spans="59:60" x14ac:dyDescent="0.25">
      <c r="BG1652" s="6"/>
      <c r="BH1652" s="6"/>
    </row>
    <row r="1653" spans="59:60" x14ac:dyDescent="0.25">
      <c r="BG1653" s="6"/>
      <c r="BH1653" s="6"/>
    </row>
    <row r="1654" spans="59:60" x14ac:dyDescent="0.25">
      <c r="BG1654" s="6"/>
      <c r="BH1654" s="6"/>
    </row>
    <row r="1655" spans="59:60" x14ac:dyDescent="0.25">
      <c r="BG1655" s="6"/>
      <c r="BH1655" s="6"/>
    </row>
    <row r="1656" spans="59:60" x14ac:dyDescent="0.25">
      <c r="BG1656" s="6"/>
      <c r="BH1656" s="6"/>
    </row>
    <row r="1657" spans="59:60" x14ac:dyDescent="0.25">
      <c r="BG1657" s="6"/>
      <c r="BH1657" s="6"/>
    </row>
    <row r="1658" spans="59:60" x14ac:dyDescent="0.25">
      <c r="BG1658" s="6"/>
      <c r="BH1658" s="6"/>
    </row>
    <row r="1659" spans="59:60" x14ac:dyDescent="0.25">
      <c r="BG1659" s="6"/>
      <c r="BH1659" s="6"/>
    </row>
    <row r="1660" spans="59:60" x14ac:dyDescent="0.25">
      <c r="BG1660" s="6"/>
      <c r="BH1660" s="6"/>
    </row>
    <row r="1661" spans="59:60" x14ac:dyDescent="0.25">
      <c r="BG1661" s="6"/>
      <c r="BH1661" s="6"/>
    </row>
    <row r="1662" spans="59:60" x14ac:dyDescent="0.25">
      <c r="BG1662" s="6"/>
      <c r="BH1662" s="6"/>
    </row>
    <row r="1663" spans="59:60" x14ac:dyDescent="0.25">
      <c r="BG1663" s="6"/>
      <c r="BH1663" s="6"/>
    </row>
    <row r="1664" spans="59:60" x14ac:dyDescent="0.25">
      <c r="BG1664" s="6"/>
      <c r="BH1664" s="6"/>
    </row>
    <row r="1665" spans="59:60" x14ac:dyDescent="0.25">
      <c r="BG1665" s="6"/>
      <c r="BH1665" s="6"/>
    </row>
    <row r="1666" spans="59:60" x14ac:dyDescent="0.25">
      <c r="BG1666" s="6"/>
      <c r="BH1666" s="6"/>
    </row>
    <row r="1667" spans="59:60" x14ac:dyDescent="0.25">
      <c r="BG1667" s="6"/>
      <c r="BH1667" s="6"/>
    </row>
    <row r="1668" spans="59:60" x14ac:dyDescent="0.25">
      <c r="BG1668" s="6"/>
      <c r="BH1668" s="6"/>
    </row>
    <row r="1669" spans="59:60" x14ac:dyDescent="0.25">
      <c r="BG1669" s="6"/>
      <c r="BH1669" s="6"/>
    </row>
    <row r="1670" spans="59:60" x14ac:dyDescent="0.25">
      <c r="BG1670" s="6"/>
      <c r="BH1670" s="6"/>
    </row>
    <row r="1671" spans="59:60" x14ac:dyDescent="0.25">
      <c r="BG1671" s="6"/>
      <c r="BH1671" s="6"/>
    </row>
    <row r="1672" spans="59:60" x14ac:dyDescent="0.25">
      <c r="BG1672" s="6"/>
      <c r="BH1672" s="6"/>
    </row>
    <row r="1673" spans="59:60" x14ac:dyDescent="0.25">
      <c r="BG1673" s="6"/>
      <c r="BH1673" s="6"/>
    </row>
    <row r="1674" spans="59:60" x14ac:dyDescent="0.25">
      <c r="BG1674" s="6"/>
      <c r="BH1674" s="6"/>
    </row>
    <row r="1675" spans="59:60" x14ac:dyDescent="0.25">
      <c r="BG1675" s="6"/>
      <c r="BH1675" s="6"/>
    </row>
    <row r="1676" spans="59:60" x14ac:dyDescent="0.25">
      <c r="BG1676" s="6"/>
      <c r="BH1676" s="6"/>
    </row>
    <row r="1677" spans="59:60" x14ac:dyDescent="0.25">
      <c r="BG1677" s="6"/>
      <c r="BH1677" s="6"/>
    </row>
    <row r="1678" spans="59:60" x14ac:dyDescent="0.25">
      <c r="BG1678" s="6"/>
      <c r="BH1678" s="6"/>
    </row>
    <row r="1679" spans="59:60" x14ac:dyDescent="0.25">
      <c r="BG1679" s="6"/>
      <c r="BH1679" s="6"/>
    </row>
    <row r="1680" spans="59:60" x14ac:dyDescent="0.25">
      <c r="BG1680" s="6"/>
      <c r="BH1680" s="6"/>
    </row>
    <row r="1681" spans="59:60" x14ac:dyDescent="0.25">
      <c r="BG1681" s="6"/>
      <c r="BH1681" s="6"/>
    </row>
    <row r="1682" spans="59:60" x14ac:dyDescent="0.25">
      <c r="BG1682" s="6"/>
      <c r="BH1682" s="6"/>
    </row>
    <row r="1683" spans="59:60" x14ac:dyDescent="0.25">
      <c r="BG1683" s="6"/>
      <c r="BH1683" s="6"/>
    </row>
    <row r="1684" spans="59:60" x14ac:dyDescent="0.25">
      <c r="BG1684" s="6"/>
      <c r="BH1684" s="6"/>
    </row>
    <row r="1685" spans="59:60" x14ac:dyDescent="0.25">
      <c r="BG1685" s="6"/>
      <c r="BH1685" s="6"/>
    </row>
    <row r="1686" spans="59:60" x14ac:dyDescent="0.25">
      <c r="BG1686" s="6"/>
      <c r="BH1686" s="6"/>
    </row>
    <row r="1687" spans="59:60" x14ac:dyDescent="0.25">
      <c r="BG1687" s="6"/>
      <c r="BH1687" s="6"/>
    </row>
    <row r="1688" spans="59:60" x14ac:dyDescent="0.25">
      <c r="BG1688" s="6"/>
      <c r="BH1688" s="6"/>
    </row>
    <row r="1689" spans="59:60" x14ac:dyDescent="0.25">
      <c r="BG1689" s="6"/>
      <c r="BH1689" s="6"/>
    </row>
    <row r="1690" spans="59:60" x14ac:dyDescent="0.25">
      <c r="BG1690" s="6"/>
      <c r="BH1690" s="6"/>
    </row>
    <row r="1691" spans="59:60" x14ac:dyDescent="0.25">
      <c r="BG1691" s="6"/>
      <c r="BH1691" s="6"/>
    </row>
    <row r="1692" spans="59:60" x14ac:dyDescent="0.25">
      <c r="BG1692" s="6"/>
      <c r="BH1692" s="6"/>
    </row>
    <row r="1693" spans="59:60" x14ac:dyDescent="0.25">
      <c r="BG1693" s="6"/>
      <c r="BH1693" s="6"/>
    </row>
    <row r="1694" spans="59:60" x14ac:dyDescent="0.25">
      <c r="BG1694" s="6"/>
      <c r="BH1694" s="6"/>
    </row>
    <row r="1695" spans="59:60" x14ac:dyDescent="0.25">
      <c r="BG1695" s="6"/>
      <c r="BH1695" s="6"/>
    </row>
    <row r="1696" spans="59:60" x14ac:dyDescent="0.25">
      <c r="BG1696" s="6"/>
      <c r="BH1696" s="6"/>
    </row>
    <row r="1697" spans="59:60" x14ac:dyDescent="0.25">
      <c r="BG1697" s="6"/>
      <c r="BH1697" s="6"/>
    </row>
    <row r="1698" spans="59:60" x14ac:dyDescent="0.25">
      <c r="BG1698" s="6"/>
      <c r="BH1698" s="6"/>
    </row>
    <row r="1699" spans="59:60" x14ac:dyDescent="0.25">
      <c r="BG1699" s="6"/>
      <c r="BH1699" s="6"/>
    </row>
    <row r="1700" spans="59:60" x14ac:dyDescent="0.25">
      <c r="BG1700" s="6"/>
      <c r="BH1700" s="6"/>
    </row>
    <row r="1701" spans="59:60" x14ac:dyDescent="0.25">
      <c r="BG1701" s="6"/>
      <c r="BH1701" s="6"/>
    </row>
    <row r="1702" spans="59:60" x14ac:dyDescent="0.25">
      <c r="BG1702" s="6"/>
      <c r="BH1702" s="6"/>
    </row>
    <row r="1703" spans="59:60" x14ac:dyDescent="0.25">
      <c r="BG1703" s="6"/>
      <c r="BH1703" s="6"/>
    </row>
    <row r="1704" spans="59:60" x14ac:dyDescent="0.25">
      <c r="BG1704" s="6"/>
      <c r="BH1704" s="6"/>
    </row>
    <row r="1705" spans="59:60" x14ac:dyDescent="0.25">
      <c r="BG1705" s="6"/>
      <c r="BH1705" s="6"/>
    </row>
    <row r="1706" spans="59:60" x14ac:dyDescent="0.25">
      <c r="BG1706" s="6"/>
      <c r="BH1706" s="6"/>
    </row>
    <row r="1707" spans="59:60" x14ac:dyDescent="0.25">
      <c r="BG1707" s="6"/>
      <c r="BH1707" s="6"/>
    </row>
    <row r="1708" spans="59:60" x14ac:dyDescent="0.25">
      <c r="BG1708" s="6"/>
      <c r="BH1708" s="6"/>
    </row>
    <row r="1709" spans="59:60" x14ac:dyDescent="0.25">
      <c r="BG1709" s="6"/>
      <c r="BH1709" s="6"/>
    </row>
    <row r="1710" spans="59:60" x14ac:dyDescent="0.25">
      <c r="BG1710" s="6"/>
      <c r="BH1710" s="6"/>
    </row>
    <row r="1711" spans="59:60" x14ac:dyDescent="0.25">
      <c r="BG1711" s="6"/>
      <c r="BH1711" s="6"/>
    </row>
    <row r="1712" spans="59:60" x14ac:dyDescent="0.25">
      <c r="BG1712" s="6"/>
      <c r="BH1712" s="6"/>
    </row>
    <row r="1713" spans="59:60" x14ac:dyDescent="0.25">
      <c r="BG1713" s="6"/>
      <c r="BH1713" s="6"/>
    </row>
    <row r="1714" spans="59:60" x14ac:dyDescent="0.25">
      <c r="BG1714" s="6"/>
      <c r="BH1714" s="6"/>
    </row>
    <row r="1715" spans="59:60" x14ac:dyDescent="0.25">
      <c r="BG1715" s="6"/>
      <c r="BH1715" s="6"/>
    </row>
    <row r="1716" spans="59:60" x14ac:dyDescent="0.25">
      <c r="BG1716" s="6"/>
      <c r="BH1716" s="6"/>
    </row>
    <row r="1717" spans="59:60" x14ac:dyDescent="0.25">
      <c r="BG1717" s="6"/>
      <c r="BH1717" s="6"/>
    </row>
    <row r="1718" spans="59:60" x14ac:dyDescent="0.25">
      <c r="BG1718" s="6"/>
      <c r="BH1718" s="6"/>
    </row>
    <row r="1719" spans="59:60" x14ac:dyDescent="0.25">
      <c r="BG1719" s="6"/>
      <c r="BH1719" s="6"/>
    </row>
    <row r="1720" spans="59:60" x14ac:dyDescent="0.25">
      <c r="BG1720" s="6"/>
      <c r="BH1720" s="6"/>
    </row>
    <row r="1721" spans="59:60" x14ac:dyDescent="0.25">
      <c r="BG1721" s="6"/>
      <c r="BH1721" s="6"/>
    </row>
    <row r="1722" spans="59:60" x14ac:dyDescent="0.25">
      <c r="BG1722" s="6"/>
      <c r="BH1722" s="6"/>
    </row>
    <row r="1723" spans="59:60" x14ac:dyDescent="0.25">
      <c r="BG1723" s="6"/>
      <c r="BH1723" s="6"/>
    </row>
    <row r="1724" spans="59:60" x14ac:dyDescent="0.25">
      <c r="BG1724" s="6"/>
      <c r="BH1724" s="6"/>
    </row>
    <row r="1725" spans="59:60" x14ac:dyDescent="0.25">
      <c r="BG1725" s="6"/>
      <c r="BH1725" s="6"/>
    </row>
    <row r="1726" spans="59:60" x14ac:dyDescent="0.25">
      <c r="BG1726" s="6"/>
      <c r="BH1726" s="6"/>
    </row>
    <row r="1727" spans="59:60" x14ac:dyDescent="0.25">
      <c r="BG1727" s="6"/>
      <c r="BH1727" s="6"/>
    </row>
    <row r="1728" spans="59:60" x14ac:dyDescent="0.25">
      <c r="BG1728" s="6"/>
      <c r="BH1728" s="6"/>
    </row>
    <row r="1729" spans="59:60" x14ac:dyDescent="0.25">
      <c r="BG1729" s="6"/>
      <c r="BH1729" s="6"/>
    </row>
    <row r="1730" spans="59:60" x14ac:dyDescent="0.25">
      <c r="BG1730" s="6"/>
      <c r="BH1730" s="6"/>
    </row>
    <row r="1731" spans="59:60" x14ac:dyDescent="0.25">
      <c r="BG1731" s="6"/>
      <c r="BH1731" s="6"/>
    </row>
    <row r="1732" spans="59:60" x14ac:dyDescent="0.25">
      <c r="BG1732" s="6"/>
      <c r="BH1732" s="6"/>
    </row>
    <row r="1733" spans="59:60" x14ac:dyDescent="0.25">
      <c r="BG1733" s="6"/>
      <c r="BH1733" s="6"/>
    </row>
    <row r="1734" spans="59:60" x14ac:dyDescent="0.25">
      <c r="BG1734" s="6"/>
      <c r="BH1734" s="6"/>
    </row>
    <row r="1735" spans="59:60" x14ac:dyDescent="0.25">
      <c r="BG1735" s="6"/>
      <c r="BH1735" s="6"/>
    </row>
    <row r="1736" spans="59:60" x14ac:dyDescent="0.25">
      <c r="BG1736" s="6"/>
      <c r="BH1736" s="6"/>
    </row>
    <row r="1737" spans="59:60" x14ac:dyDescent="0.25">
      <c r="BG1737" s="6"/>
      <c r="BH1737" s="6"/>
    </row>
    <row r="1738" spans="59:60" x14ac:dyDescent="0.25">
      <c r="BG1738" s="6"/>
      <c r="BH1738" s="6"/>
    </row>
    <row r="1739" spans="59:60" x14ac:dyDescent="0.25">
      <c r="BG1739" s="6"/>
      <c r="BH1739" s="6"/>
    </row>
    <row r="1740" spans="59:60" x14ac:dyDescent="0.25">
      <c r="BG1740" s="6"/>
      <c r="BH1740" s="6"/>
    </row>
    <row r="1741" spans="59:60" x14ac:dyDescent="0.25">
      <c r="BG1741" s="6"/>
      <c r="BH1741" s="6"/>
    </row>
    <row r="1742" spans="59:60" x14ac:dyDescent="0.25">
      <c r="BG1742" s="6"/>
      <c r="BH1742" s="6"/>
    </row>
    <row r="1743" spans="59:60" x14ac:dyDescent="0.25">
      <c r="BG1743" s="6"/>
      <c r="BH1743" s="6"/>
    </row>
    <row r="1744" spans="59:60" x14ac:dyDescent="0.25">
      <c r="BG1744" s="6"/>
      <c r="BH1744" s="6"/>
    </row>
    <row r="1745" spans="59:60" x14ac:dyDescent="0.25">
      <c r="BG1745" s="6"/>
      <c r="BH1745" s="6"/>
    </row>
    <row r="1746" spans="59:60" x14ac:dyDescent="0.25">
      <c r="BG1746" s="6"/>
      <c r="BH1746" s="6"/>
    </row>
    <row r="1747" spans="59:60" x14ac:dyDescent="0.25">
      <c r="BG1747" s="6"/>
      <c r="BH1747" s="6"/>
    </row>
    <row r="1748" spans="59:60" x14ac:dyDescent="0.25">
      <c r="BG1748" s="6"/>
      <c r="BH1748" s="6"/>
    </row>
    <row r="1749" spans="59:60" x14ac:dyDescent="0.25">
      <c r="BG1749" s="6"/>
      <c r="BH1749" s="6"/>
    </row>
    <row r="1750" spans="59:60" x14ac:dyDescent="0.25">
      <c r="BG1750" s="6"/>
      <c r="BH1750" s="6"/>
    </row>
    <row r="1751" spans="59:60" x14ac:dyDescent="0.25">
      <c r="BG1751" s="6"/>
      <c r="BH1751" s="6"/>
    </row>
    <row r="1752" spans="59:60" x14ac:dyDescent="0.25">
      <c r="BG1752" s="6"/>
      <c r="BH1752" s="6"/>
    </row>
    <row r="1753" spans="59:60" x14ac:dyDescent="0.25">
      <c r="BG1753" s="6"/>
      <c r="BH1753" s="6"/>
    </row>
    <row r="1754" spans="59:60" x14ac:dyDescent="0.25">
      <c r="BG1754" s="6"/>
      <c r="BH1754" s="6"/>
    </row>
    <row r="1755" spans="59:60" x14ac:dyDescent="0.25">
      <c r="BG1755" s="6"/>
      <c r="BH1755" s="6"/>
    </row>
    <row r="1756" spans="59:60" x14ac:dyDescent="0.25">
      <c r="BG1756" s="6"/>
      <c r="BH1756" s="6"/>
    </row>
    <row r="1757" spans="59:60" x14ac:dyDescent="0.25">
      <c r="BG1757" s="6"/>
      <c r="BH1757" s="6"/>
    </row>
    <row r="1758" spans="59:60" x14ac:dyDescent="0.25">
      <c r="BG1758" s="6"/>
      <c r="BH1758" s="6"/>
    </row>
    <row r="1759" spans="59:60" x14ac:dyDescent="0.25">
      <c r="BG1759" s="6"/>
      <c r="BH1759" s="6"/>
    </row>
    <row r="1760" spans="59:60" x14ac:dyDescent="0.25">
      <c r="BG1760" s="6"/>
      <c r="BH1760" s="6"/>
    </row>
    <row r="1761" spans="59:60" x14ac:dyDescent="0.25">
      <c r="BG1761" s="6"/>
      <c r="BH1761" s="6"/>
    </row>
    <row r="1762" spans="59:60" x14ac:dyDescent="0.25">
      <c r="BG1762" s="6"/>
      <c r="BH1762" s="6"/>
    </row>
    <row r="1763" spans="59:60" x14ac:dyDescent="0.25">
      <c r="BG1763" s="6"/>
      <c r="BH1763" s="6"/>
    </row>
    <row r="1764" spans="59:60" x14ac:dyDescent="0.25">
      <c r="BG1764" s="6"/>
      <c r="BH1764" s="6"/>
    </row>
    <row r="1765" spans="59:60" x14ac:dyDescent="0.25">
      <c r="BG1765" s="6"/>
      <c r="BH1765" s="6"/>
    </row>
    <row r="1766" spans="59:60" x14ac:dyDescent="0.25">
      <c r="BG1766" s="6"/>
      <c r="BH1766" s="6"/>
    </row>
    <row r="1767" spans="59:60" x14ac:dyDescent="0.25">
      <c r="BG1767" s="6"/>
      <c r="BH1767" s="6"/>
    </row>
    <row r="1768" spans="59:60" x14ac:dyDescent="0.25">
      <c r="BG1768" s="6"/>
      <c r="BH1768" s="6"/>
    </row>
    <row r="1769" spans="59:60" x14ac:dyDescent="0.25">
      <c r="BG1769" s="6"/>
      <c r="BH1769" s="6"/>
    </row>
    <row r="1770" spans="59:60" x14ac:dyDescent="0.25">
      <c r="BG1770" s="6"/>
      <c r="BH1770" s="6"/>
    </row>
    <row r="1771" spans="59:60" x14ac:dyDescent="0.25">
      <c r="BG1771" s="6"/>
      <c r="BH1771" s="6"/>
    </row>
    <row r="1772" spans="59:60" x14ac:dyDescent="0.25">
      <c r="BG1772" s="6"/>
      <c r="BH1772" s="6"/>
    </row>
    <row r="1773" spans="59:60" x14ac:dyDescent="0.25">
      <c r="BG1773" s="6"/>
      <c r="BH1773" s="6"/>
    </row>
    <row r="1774" spans="59:60" x14ac:dyDescent="0.25">
      <c r="BG1774" s="6"/>
      <c r="BH1774" s="6"/>
    </row>
    <row r="1775" spans="59:60" x14ac:dyDescent="0.25">
      <c r="BG1775" s="6"/>
      <c r="BH1775" s="6"/>
    </row>
    <row r="1776" spans="59:60" x14ac:dyDescent="0.25">
      <c r="BG1776" s="6"/>
      <c r="BH1776" s="6"/>
    </row>
    <row r="1777" spans="59:60" x14ac:dyDescent="0.25">
      <c r="BG1777" s="6"/>
      <c r="BH1777" s="6"/>
    </row>
    <row r="1778" spans="59:60" x14ac:dyDescent="0.25">
      <c r="BG1778" s="6"/>
      <c r="BH1778" s="6"/>
    </row>
    <row r="1779" spans="59:60" x14ac:dyDescent="0.25">
      <c r="BG1779" s="6"/>
      <c r="BH1779" s="6"/>
    </row>
    <row r="1780" spans="59:60" x14ac:dyDescent="0.25">
      <c r="BG1780" s="6"/>
      <c r="BH1780" s="6"/>
    </row>
    <row r="1781" spans="59:60" x14ac:dyDescent="0.25">
      <c r="BG1781" s="6"/>
      <c r="BH1781" s="6"/>
    </row>
    <row r="1782" spans="59:60" x14ac:dyDescent="0.25">
      <c r="BG1782" s="6"/>
      <c r="BH1782" s="6"/>
    </row>
    <row r="1783" spans="59:60" x14ac:dyDescent="0.25">
      <c r="BG1783" s="6"/>
      <c r="BH1783" s="6"/>
    </row>
    <row r="1784" spans="59:60" x14ac:dyDescent="0.25">
      <c r="BG1784" s="6"/>
      <c r="BH1784" s="6"/>
    </row>
    <row r="1785" spans="59:60" x14ac:dyDescent="0.25">
      <c r="BG1785" s="6"/>
      <c r="BH1785" s="6"/>
    </row>
    <row r="1786" spans="59:60" x14ac:dyDescent="0.25">
      <c r="BG1786" s="6"/>
      <c r="BH1786" s="6"/>
    </row>
    <row r="1787" spans="59:60" x14ac:dyDescent="0.25">
      <c r="BG1787" s="6"/>
      <c r="BH1787" s="6"/>
    </row>
    <row r="1788" spans="59:60" x14ac:dyDescent="0.25">
      <c r="BG1788" s="6"/>
      <c r="BH1788" s="6"/>
    </row>
    <row r="1789" spans="59:60" x14ac:dyDescent="0.25">
      <c r="BG1789" s="6"/>
      <c r="BH1789" s="6"/>
    </row>
    <row r="1790" spans="59:60" x14ac:dyDescent="0.25">
      <c r="BG1790" s="6"/>
      <c r="BH1790" s="6"/>
    </row>
    <row r="1791" spans="59:60" x14ac:dyDescent="0.25">
      <c r="BG1791" s="6"/>
      <c r="BH1791" s="6"/>
    </row>
    <row r="1792" spans="59:60" x14ac:dyDescent="0.25">
      <c r="BG1792" s="6"/>
      <c r="BH1792" s="6"/>
    </row>
    <row r="1793" spans="59:60" x14ac:dyDescent="0.25">
      <c r="BG1793" s="6"/>
      <c r="BH1793" s="6"/>
    </row>
    <row r="1794" spans="59:60" x14ac:dyDescent="0.25">
      <c r="BG1794" s="6"/>
      <c r="BH1794" s="6"/>
    </row>
    <row r="1795" spans="59:60" x14ac:dyDescent="0.25">
      <c r="BG1795" s="6"/>
      <c r="BH1795" s="6"/>
    </row>
    <row r="1796" spans="59:60" x14ac:dyDescent="0.25">
      <c r="BG1796" s="6"/>
      <c r="BH1796" s="6"/>
    </row>
    <row r="1797" spans="59:60" x14ac:dyDescent="0.25">
      <c r="BG1797" s="6"/>
      <c r="BH1797" s="6"/>
    </row>
    <row r="1798" spans="59:60" x14ac:dyDescent="0.25">
      <c r="BG1798" s="6"/>
      <c r="BH1798" s="6"/>
    </row>
    <row r="1799" spans="59:60" x14ac:dyDescent="0.25">
      <c r="BG1799" s="6"/>
      <c r="BH1799" s="6"/>
    </row>
    <row r="1800" spans="59:60" x14ac:dyDescent="0.25">
      <c r="BG1800" s="6"/>
      <c r="BH1800" s="6"/>
    </row>
    <row r="1801" spans="59:60" x14ac:dyDescent="0.25">
      <c r="BG1801" s="6"/>
      <c r="BH1801" s="6"/>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C10:C11">
    <cfRule type="notContainsBlanks" dxfId="834" priority="1124" stopIfTrue="1">
      <formula>LEN(TRIM(C10))&gt;0</formula>
    </cfRule>
    <cfRule type="notContainsBlanks" priority="1121" stopIfTrue="1">
      <formula>LEN(TRIM(C10))&gt;0</formula>
    </cfRule>
    <cfRule type="cellIs" dxfId="833" priority="1123" stopIfTrue="1" operator="greaterThan">
      <formula>0</formula>
    </cfRule>
    <cfRule type="cellIs" dxfId="832" priority="1122" stopIfTrue="1" operator="equal">
      <formula>0</formula>
    </cfRule>
    <cfRule type="cellIs" dxfId="831" priority="1126" stopIfTrue="1" operator="greaterThan">
      <formula>1</formula>
    </cfRule>
    <cfRule type="cellIs" dxfId="830" priority="1125" stopIfTrue="1" operator="equal">
      <formula>1</formula>
    </cfRule>
  </conditionalFormatting>
  <conditionalFormatting sqref="E10:AC10 AE10:AO10 AW10:BI10 C10">
    <cfRule type="cellIs" dxfId="829" priority="901" operator="lessThan">
      <formula>1</formula>
    </cfRule>
  </conditionalFormatting>
  <conditionalFormatting sqref="E11:AO11 AW11:BI11">
    <cfRule type="containsErrors" dxfId="828" priority="893">
      <formula>ISERROR(E11)</formula>
    </cfRule>
  </conditionalFormatting>
  <conditionalFormatting sqref="F10:AC10 AE10:AO10 AW10:BI10">
    <cfRule type="cellIs" dxfId="827" priority="894" operator="equal">
      <formula>0</formula>
    </cfRule>
  </conditionalFormatting>
  <conditionalFormatting sqref="F11:AC11 AD5:AE8 AE10:AE1011">
    <cfRule type="cellIs" dxfId="826" priority="1148" operator="notBetween">
      <formula>0</formula>
      <formula>1</formula>
    </cfRule>
  </conditionalFormatting>
  <conditionalFormatting sqref="F11:AC11 AE5:AE8 AE10:AE64990 AE1:AE3">
    <cfRule type="cellIs" dxfId="825" priority="1162" operator="equal">
      <formula>0</formula>
    </cfRule>
  </conditionalFormatting>
  <conditionalFormatting sqref="F11:AC11 AE10:AE1011 AE5:AE8">
    <cfRule type="cellIs" dxfId="824" priority="1132" operator="lessThan">
      <formula>0</formula>
    </cfRule>
  </conditionalFormatting>
  <conditionalFormatting sqref="I10:J11">
    <cfRule type="containsText" dxfId="823" priority="1144" operator="containsText" text="/">
      <formula>NOT(ISERROR(SEARCH("/",I10)))</formula>
    </cfRule>
    <cfRule type="cellIs" dxfId="822" priority="1146" operator="greaterThan">
      <formula>0</formula>
    </cfRule>
    <cfRule type="cellIs" dxfId="821" priority="1145" operator="greaterThan">
      <formula>"1/0/1900"</formula>
    </cfRule>
  </conditionalFormatting>
  <conditionalFormatting sqref="I10:J1011 N12:N1011">
    <cfRule type="cellIs" dxfId="820" priority="1143" operator="greaterThan">
      <formula>0</formula>
    </cfRule>
  </conditionalFormatting>
  <conditionalFormatting sqref="N10:N11">
    <cfRule type="cellIs" dxfId="819" priority="1119" operator="between">
      <formula>1</formula>
      <formula>999999999999999</formula>
    </cfRule>
    <cfRule type="containsText" dxfId="818" priority="1111" operator="containsText" text="#NUM!">
      <formula>NOT(ISERROR(SEARCH("#NUM!",N10)))</formula>
    </cfRule>
    <cfRule type="cellIs" dxfId="817" priority="1105" operator="greaterThan">
      <formula>0</formula>
    </cfRule>
    <cfRule type="uniqueValues" dxfId="816" priority="1107"/>
    <cfRule type="uniqueValues" dxfId="815" priority="1108"/>
    <cfRule type="cellIs" dxfId="814" priority="1109" operator="equal">
      <formula>0</formula>
    </cfRule>
    <cfRule type="cellIs" dxfId="813" priority="1110" operator="lessThan">
      <formula>1</formula>
    </cfRule>
    <cfRule type="cellIs" dxfId="812" priority="1112" operator="equal">
      <formula>0</formula>
    </cfRule>
    <cfRule type="cellIs" dxfId="811" priority="1113" operator="lessThan">
      <formula>0</formula>
    </cfRule>
    <cfRule type="cellIs" dxfId="810" priority="1116" operator="equal">
      <formula>0</formula>
    </cfRule>
    <cfRule type="uniqueValues" dxfId="809" priority="1114"/>
    <cfRule type="duplicateValues" dxfId="808" priority="1115"/>
    <cfRule type="containsText" dxfId="807" priority="1120" operator="containsText" text="#NUM!">
      <formula>NOT(ISERROR(SEARCH("#NUM!",N10)))</formula>
    </cfRule>
    <cfRule type="uniqueValues" dxfId="806" priority="1117"/>
  </conditionalFormatting>
  <conditionalFormatting sqref="N12:N1011">
    <cfRule type="cellIs" dxfId="805" priority="1129" stopIfTrue="1" operator="greaterThan">
      <formula>0</formula>
    </cfRule>
    <cfRule type="cellIs" dxfId="804" priority="1130" stopIfTrue="1" operator="greaterThan">
      <formula>1</formula>
    </cfRule>
    <cfRule type="cellIs" dxfId="803" priority="1131" stopIfTrue="1" operator="lessThan">
      <formula>1</formula>
    </cfRule>
  </conditionalFormatting>
  <conditionalFormatting sqref="N11:AC11">
    <cfRule type="cellIs" dxfId="802" priority="903" operator="lessThan">
      <formula>1</formula>
    </cfRule>
  </conditionalFormatting>
  <conditionalFormatting sqref="V10:X11">
    <cfRule type="cellIs" dxfId="801" priority="1128" stopIfTrue="1" operator="greaterThan">
      <formula>0</formula>
    </cfRule>
    <cfRule type="cellIs" dxfId="800" priority="1127" stopIfTrue="1" operator="greaterThan">
      <formula>0</formula>
    </cfRule>
  </conditionalFormatting>
  <conditionalFormatting sqref="X11:Y11 AJ11:AK11 AN11:AO11 E10:AO10 AW10:BI10">
    <cfRule type="containsErrors" dxfId="799" priority="895">
      <formula>ISERROR(E10)</formula>
    </cfRule>
  </conditionalFormatting>
  <conditionalFormatting sqref="Z11">
    <cfRule type="cellIs" dxfId="798" priority="863" operator="greaterThan">
      <formula>$Z$11</formula>
    </cfRule>
  </conditionalFormatting>
  <conditionalFormatting sqref="Z11:AA11">
    <cfRule type="cellIs" dxfId="797" priority="862"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6" priority="1170" operator="equal">
      <formula>0</formula>
    </cfRule>
  </conditionalFormatting>
  <conditionalFormatting sqref="AB5:AB8">
    <cfRule type="expression" dxfId="795" priority="869">
      <formula>$F5="x"</formula>
    </cfRule>
    <cfRule type="expression" dxfId="794" priority="868">
      <formula>$F5="x"</formula>
    </cfRule>
  </conditionalFormatting>
  <conditionalFormatting sqref="AB5:AC8">
    <cfRule type="expression" dxfId="793" priority="896">
      <formula>$F5="x"</formula>
    </cfRule>
  </conditionalFormatting>
  <conditionalFormatting sqref="AB11:AC11">
    <cfRule type="cellIs" dxfId="792" priority="902" operator="lessThan">
      <formula>0</formula>
    </cfRule>
  </conditionalFormatting>
  <conditionalFormatting sqref="AB12:AC15 AB12:AB1011">
    <cfRule type="expression" dxfId="791" priority="898">
      <formula>$F12="x"</formula>
    </cfRule>
  </conditionalFormatting>
  <conditionalFormatting sqref="AB12:AC1011">
    <cfRule type="expression" dxfId="790" priority="897">
      <formula>$F12="x"</formula>
    </cfRule>
  </conditionalFormatting>
  <conditionalFormatting sqref="AD5:AD8">
    <cfRule type="cellIs" dxfId="789" priority="1133" stopIfTrue="1" operator="lessThan">
      <formula>0</formula>
    </cfRule>
    <cfRule type="cellIs" dxfId="788" priority="1155" operator="lessThan">
      <formula>0</formula>
    </cfRule>
  </conditionalFormatting>
  <conditionalFormatting sqref="AD12:AD1011">
    <cfRule type="cellIs" dxfId="787" priority="900" operator="between">
      <formula>0</formula>
      <formula>9999999999999990</formula>
    </cfRule>
    <cfRule type="cellIs" dxfId="786" priority="899" operator="greaterThan">
      <formula>0</formula>
    </cfRule>
  </conditionalFormatting>
  <conditionalFormatting sqref="AE3 AE5:AE8 AE10:AE1011 F11:AC11">
    <cfRule type="cellIs" dxfId="785" priority="1164" operator="greaterThanOrEqual">
      <formula>0</formula>
    </cfRule>
  </conditionalFormatting>
  <conditionalFormatting sqref="AE5:AE8 AE10:AE1011 F11:AC11">
    <cfRule type="cellIs" dxfId="784" priority="1142" operator="equal">
      <formula>0</formula>
    </cfRule>
    <cfRule type="cellIs" dxfId="783" priority="1141" operator="greaterThan">
      <formula>0</formula>
    </cfRule>
    <cfRule type="cellIs" dxfId="782" priority="1140" operator="lessThan">
      <formula>0</formula>
    </cfRule>
    <cfRule type="cellIs" dxfId="781" priority="1139" operator="between">
      <formula>-1</formula>
      <formula>999999999999</formula>
    </cfRule>
  </conditionalFormatting>
  <conditionalFormatting sqref="AE5:AE8">
    <cfRule type="cellIs" priority="1165" operator="greaterThan">
      <formula>0</formula>
    </cfRule>
  </conditionalFormatting>
  <conditionalFormatting sqref="AE6:AE8">
    <cfRule type="cellIs" dxfId="780" priority="1168" operator="equal">
      <formula>0</formula>
    </cfRule>
    <cfRule type="cellIs" dxfId="779" priority="1166" operator="equal">
      <formula>0</formula>
    </cfRule>
    <cfRule type="cellIs" dxfId="778" priority="1167" operator="equal">
      <formula>0</formula>
    </cfRule>
  </conditionalFormatting>
  <conditionalFormatting sqref="AE10">
    <cfRule type="cellIs" dxfId="777" priority="866"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6" priority="1160" operator="lessThan">
      <formula>0</formula>
    </cfRule>
  </conditionalFormatting>
  <conditionalFormatting sqref="AE10:AE11 F11:AC11">
    <cfRule type="cellIs" dxfId="775" priority="1137" operator="between">
      <formula>-1</formula>
      <formula>9999999</formula>
    </cfRule>
    <cfRule type="cellIs" priority="1136" stopIfTrue="1" operator="notBetween">
      <formula>0</formula>
      <formula>1</formula>
    </cfRule>
    <cfRule type="cellIs" dxfId="774" priority="1135" operator="notBetween">
      <formula>0</formula>
      <formula>1</formula>
    </cfRule>
    <cfRule type="cellIs" dxfId="773" priority="1134" stopIfTrue="1" operator="equal">
      <formula>0</formula>
    </cfRule>
  </conditionalFormatting>
  <conditionalFormatting sqref="AE10:AE1011 F11:AC11 AD5:AE8">
    <cfRule type="cellIs" dxfId="772" priority="1138" operator="notBetween">
      <formula>0</formula>
      <formula>1</formula>
    </cfRule>
  </conditionalFormatting>
  <conditionalFormatting sqref="AE10:AE64990 F11:AC11 AE5:AE8 AE1:AE3">
    <cfRule type="cellIs" dxfId="771" priority="1163" operator="lessThan">
      <formula>0</formula>
    </cfRule>
  </conditionalFormatting>
  <conditionalFormatting sqref="AE11">
    <cfRule type="containsErrors" dxfId="770" priority="1172">
      <formula>ISERROR(AE11)</formula>
    </cfRule>
    <cfRule type="cellIs" dxfId="769" priority="884" operator="lessThan">
      <formula>1</formula>
    </cfRule>
    <cfRule type="cellIs" dxfId="768" priority="870" operator="equal">
      <formula>0</formula>
    </cfRule>
  </conditionalFormatting>
  <conditionalFormatting sqref="AE12:AE1011">
    <cfRule type="cellIs" dxfId="767" priority="886" operator="lessThan">
      <formula>0</formula>
    </cfRule>
  </conditionalFormatting>
  <conditionalFormatting sqref="AE10:AF11">
    <cfRule type="cellIs" dxfId="766" priority="885" stopIfTrue="1" operator="greaterThan">
      <formula>0</formula>
    </cfRule>
  </conditionalFormatting>
  <conditionalFormatting sqref="AE11:AO11 AW11:BB11 BE11:BG11 N11:AC11">
    <cfRule type="containsErrors" dxfId="765" priority="905" stopIfTrue="1">
      <formula>ISERROR(N11)</formula>
    </cfRule>
  </conditionalFormatting>
  <conditionalFormatting sqref="AE11:AO11 AW11:BI11">
    <cfRule type="cellIs" dxfId="764" priority="904" operator="lessThan">
      <formula>1</formula>
    </cfRule>
  </conditionalFormatting>
  <conditionalFormatting sqref="AI5:AI9 AI12:AI1011">
    <cfRule type="cellIs" dxfId="763" priority="1169" operator="lessThan">
      <formula>0</formula>
    </cfRule>
  </conditionalFormatting>
  <conditionalFormatting sqref="AM11">
    <cfRule type="containsErrors" dxfId="762" priority="1171">
      <formula>ISERROR(AM11)</formula>
    </cfRule>
  </conditionalFormatting>
  <conditionalFormatting sqref="AP10">
    <cfRule type="cellIs" dxfId="761" priority="760" operator="between">
      <formula>1</formula>
      <formula>999999999999999</formula>
    </cfRule>
    <cfRule type="uniqueValues" dxfId="760" priority="758"/>
    <cfRule type="cellIs" dxfId="759" priority="757" operator="equal">
      <formula>0</formula>
    </cfRule>
    <cfRule type="uniqueValues" dxfId="758" priority="765"/>
    <cfRule type="duplicateValues" dxfId="757" priority="756"/>
    <cfRule type="uniqueValues" dxfId="756" priority="755"/>
    <cfRule type="cellIs" dxfId="755" priority="754" operator="lessThan">
      <formula>0</formula>
    </cfRule>
    <cfRule type="cellIs" dxfId="754" priority="766" operator="equal">
      <formula>0</formula>
    </cfRule>
    <cfRule type="containsText" dxfId="753" priority="739" operator="containsText" text="#DIV/0!">
      <formula>NOT(ISERROR(SEARCH("#DIV/0!",AP10)))</formula>
    </cfRule>
    <cfRule type="cellIs" dxfId="752" priority="746" operator="greaterThan">
      <formula>0</formula>
    </cfRule>
    <cfRule type="cellIs" dxfId="751" priority="745" operator="equal">
      <formula>0</formula>
    </cfRule>
    <cfRule type="containsText" dxfId="750" priority="744" operator="containsText" text="#div/0/!">
      <formula>NOT(ISERROR(SEARCH("#div/0/!",AP10)))</formula>
    </cfRule>
    <cfRule type="containsText" dxfId="749" priority="743" operator="containsText" text="#DIV/0!">
      <formula>NOT(ISERROR(SEARCH("#DIV/0!",AP10)))</formula>
    </cfRule>
    <cfRule type="containsText" dxfId="748" priority="742" operator="containsText" text="#DIV/0!">
      <formula>NOT(ISERROR(SEARCH("#DIV/0!",AP10)))</formula>
    </cfRule>
    <cfRule type="cellIs" dxfId="747" priority="741" operator="lessThan">
      <formula>0</formula>
    </cfRule>
    <cfRule type="cellIs" dxfId="746" priority="740" operator="lessThan">
      <formula>"&lt;0"</formula>
    </cfRule>
    <cfRule type="cellIs" dxfId="745" priority="767" operator="lessThan">
      <formula>1</formula>
    </cfRule>
    <cfRule type="cellIs" dxfId="744" priority="737" operator="lessThan">
      <formula>1</formula>
    </cfRule>
    <cfRule type="containsErrors" dxfId="743" priority="736">
      <formula>ISERROR(AP10)</formula>
    </cfRule>
    <cfRule type="containsText" dxfId="742" priority="768" operator="containsText" text="#NUM!">
      <formula>NOT(ISERROR(SEARCH("#NUM!",AP10)))</formula>
    </cfRule>
    <cfRule type="cellIs" dxfId="741" priority="769" operator="equal">
      <formula>0</formula>
    </cfRule>
    <cfRule type="cellIs" dxfId="740" priority="730" operator="greaterThanOrEqual">
      <formula>0</formula>
    </cfRule>
    <cfRule type="cellIs" dxfId="739" priority="753" operator="equal">
      <formula>0</formula>
    </cfRule>
    <cfRule type="uniqueValues" dxfId="738" priority="748"/>
    <cfRule type="containsText" dxfId="737" priority="752" operator="containsText" text="#NUM!">
      <formula>NOT(ISERROR(SEARCH("#NUM!",AP10)))</formula>
    </cfRule>
    <cfRule type="cellIs" dxfId="736" priority="762" operator="greaterThan">
      <formula>0</formula>
    </cfRule>
    <cfRule type="containsText" dxfId="735" priority="761" operator="containsText" text="#NUM!">
      <formula>NOT(ISERROR(SEARCH("#NUM!",AP10)))</formula>
    </cfRule>
    <cfRule type="cellIs" dxfId="734" priority="751" operator="lessThan">
      <formula>1</formula>
    </cfRule>
    <cfRule type="cellIs" dxfId="733" priority="750" operator="equal">
      <formula>0</formula>
    </cfRule>
    <cfRule type="uniqueValues" dxfId="732" priority="749"/>
    <cfRule type="uniqueValues" dxfId="731" priority="764"/>
    <cfRule type="containsText" dxfId="730" priority="794" operator="containsText" text="#NUM!">
      <formula>NOT(ISERROR(SEARCH("#NUM!",AP10)))</formula>
    </cfRule>
    <cfRule type="cellIs" dxfId="729" priority="793" operator="between">
      <formula>1</formula>
      <formula>999999999999999</formula>
    </cfRule>
    <cfRule type="uniqueValues" dxfId="728" priority="791"/>
    <cfRule type="cellIs" dxfId="727" priority="790" operator="equal">
      <formula>0</formula>
    </cfRule>
    <cfRule type="duplicateValues" dxfId="726" priority="789"/>
    <cfRule type="uniqueValues" dxfId="725" priority="788"/>
    <cfRule type="cellIs" dxfId="724" priority="787" operator="lessThan">
      <formula>0</formula>
    </cfRule>
    <cfRule type="cellIs" dxfId="723" priority="786" operator="equal">
      <formula>0</formula>
    </cfRule>
    <cfRule type="containsText" dxfId="722" priority="785" operator="containsText" text="#NUM!">
      <formula>NOT(ISERROR(SEARCH("#NUM!",AP10)))</formula>
    </cfRule>
    <cfRule type="cellIs" dxfId="721" priority="784" operator="lessThan">
      <formula>1</formula>
    </cfRule>
    <cfRule type="cellIs" dxfId="720" priority="783" operator="equal">
      <formula>0</formula>
    </cfRule>
    <cfRule type="uniqueValues" dxfId="719" priority="782"/>
    <cfRule type="uniqueValues" dxfId="718" priority="781"/>
    <cfRule type="cellIs" dxfId="717" priority="778" operator="greaterThan">
      <formula>0</formula>
    </cfRule>
    <cfRule type="containsText" dxfId="716" priority="777" operator="containsText" text="#NUM!">
      <formula>NOT(ISERROR(SEARCH("#NUM!",AP10)))</formula>
    </cfRule>
    <cfRule type="cellIs" dxfId="715" priority="776" operator="between">
      <formula>1</formula>
      <formula>999999999999999</formula>
    </cfRule>
    <cfRule type="uniqueValues" dxfId="714" priority="774"/>
    <cfRule type="cellIs" dxfId="713" priority="773" operator="equal">
      <formula>0</formula>
    </cfRule>
    <cfRule type="duplicateValues" dxfId="712" priority="772"/>
    <cfRule type="uniqueValues" dxfId="711" priority="771"/>
    <cfRule type="cellIs" dxfId="710" priority="770" operator="lessThan">
      <formula>0</formula>
    </cfRule>
  </conditionalFormatting>
  <conditionalFormatting sqref="AP10:AP11 AQ11:AV11">
    <cfRule type="cellIs" dxfId="709" priority="731" operator="equal">
      <formula>0</formula>
    </cfRule>
    <cfRule type="cellIs" dxfId="708" priority="732" operator="lessThan">
      <formula>0</formula>
    </cfRule>
  </conditionalFormatting>
  <conditionalFormatting sqref="AP10:AV10">
    <cfRule type="cellIs" dxfId="707" priority="9" stopIfTrue="1" operator="greaterThanOrEqual">
      <formula>0</formula>
    </cfRule>
  </conditionalFormatting>
  <conditionalFormatting sqref="AP11:AV11">
    <cfRule type="cellIs" dxfId="706" priority="733" stopIfTrue="1" operator="greaterThan">
      <formula>0</formula>
    </cfRule>
    <cfRule type="containsErrors" dxfId="705" priority="734">
      <formula>ISERROR(AP11)</formula>
    </cfRule>
    <cfRule type="cellIs" dxfId="704" priority="738" stopIfTrue="1" operator="lessThan">
      <formula>1</formula>
    </cfRule>
    <cfRule type="cellIs" dxfId="703" priority="2" stopIfTrue="1" operator="lessThanOrEqual">
      <formula>0</formula>
    </cfRule>
  </conditionalFormatting>
  <conditionalFormatting sqref="AP12:AV1011">
    <cfRule type="cellIs" dxfId="702" priority="3" operator="equal">
      <formula>0</formula>
    </cfRule>
  </conditionalFormatting>
  <conditionalFormatting sqref="AQ10">
    <cfRule type="cellIs" dxfId="701" priority="728" operator="between">
      <formula>1</formula>
      <formula>999999999999999</formula>
    </cfRule>
    <cfRule type="uniqueValues" dxfId="700" priority="693"/>
    <cfRule type="cellIs" dxfId="699" priority="692" operator="equal">
      <formula>0</formula>
    </cfRule>
    <cfRule type="duplicateValues" dxfId="698" priority="691"/>
    <cfRule type="uniqueValues" dxfId="697" priority="690"/>
    <cfRule type="cellIs" dxfId="696" priority="689" operator="lessThan">
      <formula>0</formula>
    </cfRule>
    <cfRule type="containsText" dxfId="695" priority="712" operator="containsText" text="#NUM!">
      <formula>NOT(ISERROR(SEARCH("#NUM!",AQ10)))</formula>
    </cfRule>
    <cfRule type="cellIs" dxfId="694" priority="688" operator="equal">
      <formula>0</formula>
    </cfRule>
    <cfRule type="cellIs" dxfId="693" priority="686" operator="lessThan">
      <formula>1</formula>
    </cfRule>
    <cfRule type="uniqueValues" dxfId="692" priority="723"/>
    <cfRule type="cellIs" dxfId="691" priority="685" operator="equal">
      <formula>0</formula>
    </cfRule>
    <cfRule type="containsText" dxfId="690" priority="729" operator="containsText" text="#NUM!">
      <formula>NOT(ISERROR(SEARCH("#NUM!",AQ10)))</formula>
    </cfRule>
    <cfRule type="uniqueValues" dxfId="689" priority="684"/>
    <cfRule type="uniqueValues" dxfId="688" priority="726"/>
    <cfRule type="cellIs" dxfId="687" priority="725" operator="equal">
      <formula>0</formula>
    </cfRule>
    <cfRule type="duplicateValues" dxfId="686" priority="724"/>
    <cfRule type="cellIs" dxfId="685" priority="704" operator="equal">
      <formula>0</formula>
    </cfRule>
    <cfRule type="uniqueValues" dxfId="684" priority="683"/>
    <cfRule type="cellIs" dxfId="683" priority="722" operator="lessThan">
      <formula>0</formula>
    </cfRule>
    <cfRule type="cellIs" dxfId="682" priority="721" operator="equal">
      <formula>0</formula>
    </cfRule>
    <cfRule type="containsText" dxfId="681" priority="720" operator="containsText" text="#NUM!">
      <formula>NOT(ISERROR(SEARCH("#NUM!",AQ10)))</formula>
    </cfRule>
    <cfRule type="cellIs" dxfId="680" priority="719" operator="lessThan">
      <formula>1</formula>
    </cfRule>
    <cfRule type="cellIs" dxfId="679" priority="718" operator="equal">
      <formula>0</formula>
    </cfRule>
    <cfRule type="uniqueValues" dxfId="678" priority="717"/>
    <cfRule type="uniqueValues" dxfId="677" priority="716"/>
    <cfRule type="cellIs" dxfId="676" priority="713" operator="greaterThan">
      <formula>0</formula>
    </cfRule>
    <cfRule type="containsText" dxfId="675" priority="687" operator="containsText" text="#NUM!">
      <formula>NOT(ISERROR(SEARCH("#NUM!",AQ10)))</formula>
    </cfRule>
    <cfRule type="cellIs" dxfId="674" priority="711" operator="between">
      <formula>1</formula>
      <formula>999999999999999</formula>
    </cfRule>
    <cfRule type="uniqueValues" dxfId="673" priority="709"/>
    <cfRule type="cellIs" dxfId="672" priority="708" operator="equal">
      <formula>0</formula>
    </cfRule>
    <cfRule type="duplicateValues" dxfId="671" priority="707"/>
    <cfRule type="uniqueValues" dxfId="670" priority="706"/>
    <cfRule type="cellIs" dxfId="669" priority="705" operator="lessThan">
      <formula>0</formula>
    </cfRule>
    <cfRule type="containsText" dxfId="668" priority="703" operator="containsText" text="#NUM!">
      <formula>NOT(ISERROR(SEARCH("#NUM!",AQ10)))</formula>
    </cfRule>
    <cfRule type="cellIs" dxfId="667" priority="702" operator="lessThan">
      <formula>1</formula>
    </cfRule>
    <cfRule type="cellIs" dxfId="666" priority="701" operator="equal">
      <formula>0</formula>
    </cfRule>
    <cfRule type="uniqueValues" dxfId="665" priority="700"/>
    <cfRule type="uniqueValues" dxfId="664" priority="699"/>
    <cfRule type="cellIs" dxfId="663" priority="697" operator="greaterThan">
      <formula>0</formula>
    </cfRule>
    <cfRule type="containsText" dxfId="662" priority="696" operator="containsText" text="#NUM!">
      <formula>NOT(ISERROR(SEARCH("#NUM!",AQ10)))</formula>
    </cfRule>
    <cfRule type="cellIs" dxfId="661" priority="695" operator="between">
      <formula>1</formula>
      <formula>999999999999999</formula>
    </cfRule>
  </conditionalFormatting>
  <conditionalFormatting sqref="AQ10:AR10">
    <cfRule type="cellIs" dxfId="660" priority="592" operator="lessThan">
      <formula>0</formula>
    </cfRule>
    <cfRule type="cellIs" dxfId="659" priority="583" operator="greaterThan">
      <formula>0</formula>
    </cfRule>
    <cfRule type="cellIs" dxfId="658" priority="595" operator="equal">
      <formula>0</formula>
    </cfRule>
  </conditionalFormatting>
  <conditionalFormatting sqref="AQ10:AU10">
    <cfRule type="containsText" dxfId="657" priority="156" operator="containsText" text="#div/0/!">
      <formula>NOT(ISERROR(SEARCH("#div/0/!",AQ10)))</formula>
    </cfRule>
    <cfRule type="containsText" dxfId="656" priority="155" operator="containsText" text="#DIV/0!">
      <formula>NOT(ISERROR(SEARCH("#DIV/0!",AQ10)))</formula>
    </cfRule>
    <cfRule type="containsText" dxfId="655" priority="154" operator="containsText" text="#DIV/0!">
      <formula>NOT(ISERROR(SEARCH("#DIV/0!",AQ10)))</formula>
    </cfRule>
    <cfRule type="cellIs" dxfId="654" priority="152" operator="lessThan">
      <formula>"&lt;0"</formula>
    </cfRule>
    <cfRule type="containsText" dxfId="653" priority="151" operator="containsText" text="#DIV/0!">
      <formula>NOT(ISERROR(SEARCH("#DIV/0!",AQ10)))</formula>
    </cfRule>
    <cfRule type="containsErrors" dxfId="652" priority="149">
      <formula>ISERROR(AQ10)</formula>
    </cfRule>
    <cfRule type="cellIs" dxfId="651" priority="147" operator="lessThan">
      <formula>0</formula>
    </cfRule>
    <cfRule type="cellIs" dxfId="650" priority="146" operator="equal">
      <formula>0</formula>
    </cfRule>
    <cfRule type="cellIs" dxfId="649" priority="145" stopIfTrue="1" operator="greaterThanOrEqual">
      <formula>0</formula>
    </cfRule>
    <cfRule type="cellIs" dxfId="648" priority="150" operator="lessThan">
      <formula>1</formula>
    </cfRule>
  </conditionalFormatting>
  <conditionalFormatting sqref="AR10">
    <cfRule type="containsText" dxfId="647" priority="599" operator="containsText" text="#NUM!">
      <formula>NOT(ISERROR(SEARCH("#NUM!",AR10)))</formula>
    </cfRule>
    <cfRule type="uniqueValues" dxfId="646" priority="563"/>
    <cfRule type="uniqueValues" dxfId="645" priority="553"/>
    <cfRule type="uniqueValues" dxfId="644" priority="554"/>
    <cfRule type="cellIs" dxfId="643" priority="555" operator="equal">
      <formula>0</formula>
    </cfRule>
    <cfRule type="cellIs" dxfId="642" priority="556" operator="lessThan">
      <formula>1</formula>
    </cfRule>
    <cfRule type="containsText" dxfId="641" priority="557" operator="containsText" text="#NUM!">
      <formula>NOT(ISERROR(SEARCH("#NUM!",AR10)))</formula>
    </cfRule>
    <cfRule type="cellIs" dxfId="640" priority="558" operator="equal">
      <formula>0</formula>
    </cfRule>
    <cfRule type="cellIs" dxfId="639" priority="559" operator="lessThan">
      <formula>0</formula>
    </cfRule>
    <cfRule type="uniqueValues" dxfId="638" priority="560"/>
    <cfRule type="duplicateValues" dxfId="637" priority="561"/>
    <cfRule type="cellIs" dxfId="636" priority="562" operator="equal">
      <formula>0</formula>
    </cfRule>
    <cfRule type="containsText" dxfId="635" priority="582" operator="containsText" text="#NUM!">
      <formula>NOT(ISERROR(SEARCH("#NUM!",AR10)))</formula>
    </cfRule>
    <cfRule type="cellIs" dxfId="634" priority="565" operator="between">
      <formula>1</formula>
      <formula>999999999999999</formula>
    </cfRule>
    <cfRule type="containsText" dxfId="633" priority="566" operator="containsText" text="#NUM!">
      <formula>NOT(ISERROR(SEARCH("#NUM!",AR10)))</formula>
    </cfRule>
    <cfRule type="cellIs" dxfId="632" priority="567" operator="greaterThan">
      <formula>0</formula>
    </cfRule>
    <cfRule type="uniqueValues" dxfId="631" priority="569"/>
    <cfRule type="uniqueValues" dxfId="630" priority="570"/>
    <cfRule type="cellIs" dxfId="629" priority="571" operator="equal">
      <formula>0</formula>
    </cfRule>
    <cfRule type="cellIs" dxfId="628" priority="572" operator="lessThan">
      <formula>1</formula>
    </cfRule>
    <cfRule type="containsText" dxfId="627" priority="573" operator="containsText" text="#NUM!">
      <formula>NOT(ISERROR(SEARCH("#NUM!",AR10)))</formula>
    </cfRule>
    <cfRule type="cellIs" dxfId="626" priority="574" operator="equal">
      <formula>0</formula>
    </cfRule>
    <cfRule type="cellIs" dxfId="625" priority="575" operator="lessThan">
      <formula>0</formula>
    </cfRule>
    <cfRule type="uniqueValues" dxfId="624" priority="576"/>
    <cfRule type="duplicateValues" dxfId="623" priority="577"/>
    <cfRule type="cellIs" dxfId="622" priority="578" operator="equal">
      <formula>0</formula>
    </cfRule>
    <cfRule type="uniqueValues" dxfId="621" priority="579"/>
    <cfRule type="cellIs" dxfId="620" priority="581" operator="between">
      <formula>1</formula>
      <formula>999999999999999</formula>
    </cfRule>
    <cfRule type="uniqueValues" dxfId="619" priority="586"/>
    <cfRule type="uniqueValues" dxfId="618" priority="587"/>
    <cfRule type="cellIs" dxfId="617" priority="588" operator="equal">
      <formula>0</formula>
    </cfRule>
    <cfRule type="cellIs" dxfId="616" priority="589" operator="lessThan">
      <formula>1</formula>
    </cfRule>
    <cfRule type="containsText" dxfId="615" priority="590" operator="containsText" text="#NUM!">
      <formula>NOT(ISERROR(SEARCH("#NUM!",AR10)))</formula>
    </cfRule>
    <cfRule type="cellIs" dxfId="614" priority="591" operator="equal">
      <formula>0</formula>
    </cfRule>
    <cfRule type="uniqueValues" dxfId="613" priority="593"/>
    <cfRule type="duplicateValues" dxfId="612" priority="594"/>
    <cfRule type="uniqueValues" dxfId="611" priority="596"/>
    <cfRule type="cellIs" dxfId="610" priority="598" operator="between">
      <formula>1</formula>
      <formula>999999999999999</formula>
    </cfRule>
  </conditionalFormatting>
  <conditionalFormatting sqref="AR10:AS10">
    <cfRule type="cellIs" dxfId="609" priority="453" operator="greaterThan">
      <formula>0</formula>
    </cfRule>
    <cfRule type="cellIs" dxfId="608" priority="462" operator="lessThan">
      <formula>0</formula>
    </cfRule>
    <cfRule type="cellIs" dxfId="607" priority="465" operator="equal">
      <formula>0</formula>
    </cfRule>
  </conditionalFormatting>
  <conditionalFormatting sqref="AS10">
    <cfRule type="uniqueValues" dxfId="606" priority="424"/>
    <cfRule type="cellIs" dxfId="605" priority="425" operator="equal">
      <formula>0</formula>
    </cfRule>
    <cfRule type="cellIs" dxfId="604" priority="468" operator="between">
      <formula>1</formula>
      <formula>999999999999999</formula>
    </cfRule>
    <cfRule type="uniqueValues" dxfId="603" priority="463"/>
    <cfRule type="containsText" dxfId="602" priority="469" operator="containsText" text="#NUM!">
      <formula>NOT(ISERROR(SEARCH("#NUM!",AS10)))</formula>
    </cfRule>
    <cfRule type="duplicateValues" dxfId="601" priority="464"/>
    <cfRule type="cellIs" dxfId="600" priority="461" operator="equal">
      <formula>0</formula>
    </cfRule>
    <cfRule type="containsText" dxfId="599" priority="460" operator="containsText" text="#NUM!">
      <formula>NOT(ISERROR(SEARCH("#NUM!",AS10)))</formula>
    </cfRule>
    <cfRule type="cellIs" dxfId="598" priority="459" operator="lessThan">
      <formula>1</formula>
    </cfRule>
    <cfRule type="cellIs" dxfId="597" priority="458" operator="equal">
      <formula>0</formula>
    </cfRule>
    <cfRule type="uniqueValues" dxfId="596" priority="457"/>
    <cfRule type="uniqueValues" dxfId="595" priority="456"/>
    <cfRule type="containsText" dxfId="594" priority="452" operator="containsText" text="#NUM!">
      <formula>NOT(ISERROR(SEARCH("#NUM!",AS10)))</formula>
    </cfRule>
    <cfRule type="cellIs" dxfId="593" priority="451" operator="between">
      <formula>1</formula>
      <formula>999999999999999</formula>
    </cfRule>
    <cfRule type="uniqueValues" dxfId="592" priority="449"/>
    <cfRule type="cellIs" dxfId="591" priority="448" operator="equal">
      <formula>0</formula>
    </cfRule>
    <cfRule type="duplicateValues" dxfId="590" priority="447"/>
    <cfRule type="uniqueValues" dxfId="589" priority="446"/>
    <cfRule type="cellIs" dxfId="588" priority="445" operator="lessThan">
      <formula>0</formula>
    </cfRule>
    <cfRule type="cellIs" dxfId="587" priority="444" operator="equal">
      <formula>0</formula>
    </cfRule>
    <cfRule type="containsText" dxfId="586" priority="443" operator="containsText" text="#NUM!">
      <formula>NOT(ISERROR(SEARCH("#NUM!",AS10)))</formula>
    </cfRule>
    <cfRule type="uniqueValues" dxfId="585" priority="423"/>
    <cfRule type="cellIs" dxfId="584" priority="442" operator="lessThan">
      <formula>1</formula>
    </cfRule>
    <cfRule type="cellIs" dxfId="583" priority="441" operator="equal">
      <formula>0</formula>
    </cfRule>
    <cfRule type="uniqueValues" dxfId="582" priority="440"/>
    <cfRule type="uniqueValues" dxfId="581" priority="439"/>
    <cfRule type="cellIs" dxfId="580" priority="437" operator="greaterThan">
      <formula>0</formula>
    </cfRule>
    <cfRule type="containsText" dxfId="579" priority="436" operator="containsText" text="#NUM!">
      <formula>NOT(ISERROR(SEARCH("#NUM!",AS10)))</formula>
    </cfRule>
    <cfRule type="cellIs" dxfId="578" priority="435" operator="between">
      <formula>1</formula>
      <formula>999999999999999</formula>
    </cfRule>
    <cfRule type="uniqueValues" dxfId="577" priority="433"/>
    <cfRule type="cellIs" dxfId="576" priority="432" operator="equal">
      <formula>0</formula>
    </cfRule>
    <cfRule type="duplicateValues" dxfId="575" priority="431"/>
    <cfRule type="uniqueValues" dxfId="574" priority="430"/>
    <cfRule type="cellIs" dxfId="573" priority="429" operator="lessThan">
      <formula>0</formula>
    </cfRule>
    <cfRule type="cellIs" dxfId="572" priority="428" operator="equal">
      <formula>0</formula>
    </cfRule>
    <cfRule type="containsText" dxfId="571" priority="427" operator="containsText" text="#NUM!">
      <formula>NOT(ISERROR(SEARCH("#NUM!",AS10)))</formula>
    </cfRule>
    <cfRule type="cellIs" dxfId="570" priority="426" operator="lessThan">
      <formula>1</formula>
    </cfRule>
    <cfRule type="uniqueValues" dxfId="569" priority="466"/>
  </conditionalFormatting>
  <conditionalFormatting sqref="AS10:AT10">
    <cfRule type="cellIs" dxfId="568" priority="335" operator="equal">
      <formula>0</formula>
    </cfRule>
    <cfRule type="cellIs" dxfId="567" priority="332" operator="lessThan">
      <formula>0</formula>
    </cfRule>
    <cfRule type="cellIs" dxfId="566" priority="323" operator="greaterThan">
      <formula>0</formula>
    </cfRule>
  </conditionalFormatting>
  <conditionalFormatting sqref="AT10">
    <cfRule type="cellIs" dxfId="565" priority="315" operator="lessThan">
      <formula>0</formula>
    </cfRule>
    <cfRule type="uniqueValues" dxfId="564" priority="293"/>
    <cfRule type="cellIs" dxfId="563" priority="314" operator="equal">
      <formula>0</formula>
    </cfRule>
    <cfRule type="containsText" dxfId="562" priority="313" operator="containsText" text="#NUM!">
      <formula>NOT(ISERROR(SEARCH("#NUM!",AT10)))</formula>
    </cfRule>
    <cfRule type="cellIs" dxfId="561" priority="312" operator="lessThan">
      <formula>1</formula>
    </cfRule>
    <cfRule type="cellIs" dxfId="560" priority="311" operator="equal">
      <formula>0</formula>
    </cfRule>
    <cfRule type="uniqueValues" dxfId="559" priority="310"/>
    <cfRule type="uniqueValues" dxfId="558" priority="309"/>
    <cfRule type="cellIs" dxfId="557" priority="307" operator="greaterThan">
      <formula>0</formula>
    </cfRule>
    <cfRule type="containsText" dxfId="556" priority="306" operator="containsText" text="#NUM!">
      <formula>NOT(ISERROR(SEARCH("#NUM!",AT10)))</formula>
    </cfRule>
    <cfRule type="containsText" dxfId="555" priority="339" operator="containsText" text="#NUM!">
      <formula>NOT(ISERROR(SEARCH("#NUM!",AT10)))</formula>
    </cfRule>
    <cfRule type="cellIs" dxfId="554" priority="305" operator="between">
      <formula>1</formula>
      <formula>999999999999999</formula>
    </cfRule>
    <cfRule type="uniqueValues" dxfId="553" priority="303"/>
    <cfRule type="cellIs" dxfId="552" priority="302" operator="equal">
      <formula>0</formula>
    </cfRule>
    <cfRule type="duplicateValues" dxfId="551" priority="301"/>
    <cfRule type="uniqueValues" dxfId="550" priority="300"/>
    <cfRule type="cellIs" dxfId="549" priority="299" operator="lessThan">
      <formula>0</formula>
    </cfRule>
    <cfRule type="cellIs" dxfId="548" priority="298" operator="equal">
      <formula>0</formula>
    </cfRule>
    <cfRule type="containsText" dxfId="547" priority="297" operator="containsText" text="#NUM!">
      <formula>NOT(ISERROR(SEARCH("#NUM!",AT10)))</formula>
    </cfRule>
    <cfRule type="cellIs" dxfId="546" priority="296" operator="lessThan">
      <formula>1</formula>
    </cfRule>
    <cfRule type="cellIs" dxfId="545" priority="295" operator="equal">
      <formula>0</formula>
    </cfRule>
    <cfRule type="cellIs" dxfId="544" priority="338" operator="between">
      <formula>1</formula>
      <formula>999999999999999</formula>
    </cfRule>
    <cfRule type="uniqueValues" dxfId="543" priority="336"/>
    <cfRule type="duplicateValues" dxfId="542" priority="334"/>
    <cfRule type="uniqueValues" dxfId="541" priority="333"/>
    <cfRule type="uniqueValues" dxfId="540" priority="294"/>
    <cfRule type="cellIs" dxfId="539" priority="331" operator="equal">
      <formula>0</formula>
    </cfRule>
    <cfRule type="containsText" dxfId="538" priority="330" operator="containsText" text="#NUM!">
      <formula>NOT(ISERROR(SEARCH("#NUM!",AT10)))</formula>
    </cfRule>
    <cfRule type="cellIs" dxfId="537" priority="329" operator="lessThan">
      <formula>1</formula>
    </cfRule>
    <cfRule type="cellIs" dxfId="536" priority="328" operator="equal">
      <formula>0</formula>
    </cfRule>
    <cfRule type="uniqueValues" dxfId="535" priority="327"/>
    <cfRule type="uniqueValues" dxfId="534" priority="326"/>
    <cfRule type="containsText" dxfId="533" priority="322" operator="containsText" text="#NUM!">
      <formula>NOT(ISERROR(SEARCH("#NUM!",AT10)))</formula>
    </cfRule>
    <cfRule type="cellIs" dxfId="532" priority="321" operator="between">
      <formula>1</formula>
      <formula>999999999999999</formula>
    </cfRule>
    <cfRule type="uniqueValues" dxfId="531" priority="319"/>
    <cfRule type="cellIs" dxfId="530" priority="318" operator="equal">
      <formula>0</formula>
    </cfRule>
    <cfRule type="duplicateValues" dxfId="529" priority="317"/>
    <cfRule type="uniqueValues" dxfId="528" priority="316"/>
  </conditionalFormatting>
  <conditionalFormatting sqref="AT10:AU10">
    <cfRule type="cellIs" dxfId="527" priority="202" operator="equal">
      <formula>0</formula>
    </cfRule>
    <cfRule type="cellIs" dxfId="526" priority="199" operator="lessThan">
      <formula>0</formula>
    </cfRule>
    <cfRule type="cellIs" dxfId="525" priority="190" operator="greaterThan">
      <formula>0</formula>
    </cfRule>
  </conditionalFormatting>
  <conditionalFormatting sqref="AU10">
    <cfRule type="uniqueValues" dxfId="524" priority="183"/>
    <cfRule type="cellIs" dxfId="523" priority="182" operator="lessThan">
      <formula>0</formula>
    </cfRule>
    <cfRule type="cellIs" dxfId="522" priority="181" operator="equal">
      <formula>0</formula>
    </cfRule>
    <cfRule type="containsText" dxfId="521" priority="180" operator="containsText" text="#NUM!">
      <formula>NOT(ISERROR(SEARCH("#NUM!",AU10)))</formula>
    </cfRule>
    <cfRule type="cellIs" dxfId="520" priority="153" operator="lessThan">
      <formula>0</formula>
    </cfRule>
    <cfRule type="cellIs" dxfId="519" priority="157" operator="equal">
      <formula>0</formula>
    </cfRule>
    <cfRule type="cellIs" dxfId="518" priority="158" operator="greaterThan">
      <formula>0</formula>
    </cfRule>
    <cfRule type="uniqueValues" dxfId="517" priority="160"/>
    <cfRule type="uniqueValues" dxfId="516" priority="161"/>
    <cfRule type="cellIs" dxfId="515" priority="162" operator="equal">
      <formula>0</formula>
    </cfRule>
    <cfRule type="containsText" dxfId="514" priority="164" operator="containsText" text="#NUM!">
      <formula>NOT(ISERROR(SEARCH("#NUM!",AU10)))</formula>
    </cfRule>
    <cfRule type="cellIs" dxfId="513" priority="165" operator="equal">
      <formula>0</formula>
    </cfRule>
    <cfRule type="cellIs" dxfId="512" priority="166" operator="lessThan">
      <formula>0</formula>
    </cfRule>
    <cfRule type="uniqueValues" dxfId="511" priority="167"/>
    <cfRule type="duplicateValues" dxfId="510" priority="168"/>
    <cfRule type="cellIs" dxfId="509" priority="169" operator="equal">
      <formula>0</formula>
    </cfRule>
    <cfRule type="cellIs" dxfId="508" priority="163" operator="lessThan">
      <formula>1</formula>
    </cfRule>
    <cfRule type="cellIs" dxfId="507" priority="195" operator="equal">
      <formula>0</formula>
    </cfRule>
    <cfRule type="uniqueValues" dxfId="506" priority="170"/>
    <cfRule type="cellIs" dxfId="505" priority="172" operator="between">
      <formula>1</formula>
      <formula>999999999999999</formula>
    </cfRule>
    <cfRule type="containsText" dxfId="504" priority="206" operator="containsText" text="#NUM!">
      <formula>NOT(ISERROR(SEARCH("#NUM!",AU10)))</formula>
    </cfRule>
    <cfRule type="cellIs" dxfId="503" priority="205" operator="between">
      <formula>1</formula>
      <formula>999999999999999</formula>
    </cfRule>
    <cfRule type="uniqueValues" dxfId="502" priority="203"/>
    <cfRule type="duplicateValues" dxfId="501" priority="201"/>
    <cfRule type="uniqueValues" dxfId="500" priority="200"/>
    <cfRule type="containsText" dxfId="499" priority="173" operator="containsText" text="#NUM!">
      <formula>NOT(ISERROR(SEARCH("#NUM!",AU10)))</formula>
    </cfRule>
    <cfRule type="cellIs" dxfId="498" priority="174" operator="greaterThan">
      <formula>0</formula>
    </cfRule>
    <cfRule type="uniqueValues" dxfId="497" priority="176"/>
    <cfRule type="uniqueValues" dxfId="496" priority="177"/>
    <cfRule type="cellIs" dxfId="495" priority="185" operator="equal">
      <formula>0</formula>
    </cfRule>
    <cfRule type="cellIs" dxfId="494" priority="198" operator="equal">
      <formula>0</formula>
    </cfRule>
    <cfRule type="containsText" dxfId="493" priority="197" operator="containsText" text="#NUM!">
      <formula>NOT(ISERROR(SEARCH("#NUM!",AU10)))</formula>
    </cfRule>
    <cfRule type="cellIs" dxfId="492" priority="178" operator="equal">
      <formula>0</formula>
    </cfRule>
    <cfRule type="cellIs" dxfId="491" priority="196" operator="lessThan">
      <formula>1</formula>
    </cfRule>
    <cfRule type="cellIs" dxfId="490" priority="179" operator="lessThan">
      <formula>1</formula>
    </cfRule>
    <cfRule type="uniqueValues" dxfId="489" priority="194"/>
    <cfRule type="uniqueValues" dxfId="488" priority="193"/>
    <cfRule type="duplicateValues" dxfId="487" priority="184"/>
    <cfRule type="containsText" dxfId="486" priority="189" operator="containsText" text="#NUM!">
      <formula>NOT(ISERROR(SEARCH("#NUM!",AU10)))</formula>
    </cfRule>
    <cfRule type="cellIs" dxfId="485" priority="188" operator="between">
      <formula>1</formula>
      <formula>999999999999999</formula>
    </cfRule>
    <cfRule type="uniqueValues" dxfId="484" priority="186"/>
  </conditionalFormatting>
  <conditionalFormatting sqref="AV10 AJ5:BI8">
    <cfRule type="cellIs" dxfId="483" priority="24" operator="equal">
      <formula>0</formula>
    </cfRule>
  </conditionalFormatting>
  <conditionalFormatting sqref="AV10">
    <cfRule type="cellIs" dxfId="482" priority="12" operator="lessThan">
      <formula>0</formula>
    </cfRule>
    <cfRule type="containsErrors" dxfId="481" priority="15">
      <formula>ISERROR(AV10)</formula>
    </cfRule>
    <cfRule type="cellIs" dxfId="480" priority="16" operator="lessThan">
      <formula>1</formula>
    </cfRule>
    <cfRule type="containsText" dxfId="479" priority="18" operator="containsText" text="#DIV/0!">
      <formula>NOT(ISERROR(SEARCH("#DIV/0!",AV10)))</formula>
    </cfRule>
    <cfRule type="cellIs" dxfId="478" priority="19" operator="lessThan">
      <formula>"&lt;0"</formula>
    </cfRule>
    <cfRule type="cellIs" dxfId="477" priority="20" operator="lessThan">
      <formula>0</formula>
    </cfRule>
    <cfRule type="containsText" dxfId="476" priority="21" operator="containsText" text="#DIV/0!">
      <formula>NOT(ISERROR(SEARCH("#DIV/0!",AV10)))</formula>
    </cfRule>
    <cfRule type="containsText" dxfId="475" priority="22" operator="containsText" text="#DIV/0!">
      <formula>NOT(ISERROR(SEARCH("#DIV/0!",AV10)))</formula>
    </cfRule>
    <cfRule type="containsText" dxfId="474" priority="23" operator="containsText" text="#div/0/!">
      <formula>NOT(ISERROR(SEARCH("#div/0/!",AV10)))</formula>
    </cfRule>
    <cfRule type="cellIs" dxfId="473" priority="25" operator="greaterThan">
      <formula>0</formula>
    </cfRule>
    <cfRule type="uniqueValues" dxfId="472" priority="27"/>
    <cfRule type="uniqueValues" dxfId="471" priority="28"/>
    <cfRule type="cellIs" dxfId="470" priority="29" operator="equal">
      <formula>0</formula>
    </cfRule>
    <cfRule type="cellIs" dxfId="469" priority="30" operator="lessThan">
      <formula>1</formula>
    </cfRule>
    <cfRule type="containsText" dxfId="468" priority="31" operator="containsText" text="#NUM!">
      <formula>NOT(ISERROR(SEARCH("#NUM!",AV10)))</formula>
    </cfRule>
    <cfRule type="cellIs" dxfId="467" priority="32" operator="equal">
      <formula>0</formula>
    </cfRule>
    <cfRule type="cellIs" dxfId="466" priority="33" operator="lessThan">
      <formula>0</formula>
    </cfRule>
    <cfRule type="uniqueValues" dxfId="465" priority="34"/>
    <cfRule type="uniqueValues" dxfId="464" priority="44"/>
    <cfRule type="uniqueValues" dxfId="463" priority="43"/>
    <cfRule type="cellIs" dxfId="462" priority="41" operator="greaterThan">
      <formula>0</formula>
    </cfRule>
    <cfRule type="containsText" dxfId="461" priority="40" operator="containsText" text="#NUM!">
      <formula>NOT(ISERROR(SEARCH("#NUM!",AV10)))</formula>
    </cfRule>
    <cfRule type="cellIs" dxfId="460" priority="39" operator="between">
      <formula>1</formula>
      <formula>999999999999999</formula>
    </cfRule>
    <cfRule type="uniqueValues" dxfId="459" priority="37"/>
    <cfRule type="cellIs" dxfId="458" priority="36" operator="equal">
      <formula>0</formula>
    </cfRule>
    <cfRule type="cellIs" dxfId="457" priority="11" operator="equal">
      <formula>0</formula>
    </cfRule>
    <cfRule type="duplicateValues" dxfId="456" priority="35"/>
    <cfRule type="cellIs" dxfId="455" priority="55" operator="between">
      <formula>1</formula>
      <formula>999999999999999</formula>
    </cfRule>
    <cfRule type="containsText" dxfId="454" priority="73" operator="containsText" text="#NUM!">
      <formula>NOT(ISERROR(SEARCH("#NUM!",AV10)))</formula>
    </cfRule>
    <cfRule type="cellIs" dxfId="453" priority="72" operator="between">
      <formula>1</formula>
      <formula>999999999999999</formula>
    </cfRule>
    <cfRule type="uniqueValues" dxfId="452" priority="70"/>
    <cfRule type="cellIs" dxfId="451" priority="69" operator="equal">
      <formula>0</formula>
    </cfRule>
    <cfRule type="duplicateValues" dxfId="450" priority="68"/>
    <cfRule type="uniqueValues" dxfId="449" priority="67"/>
    <cfRule type="cellIs" dxfId="448" priority="66" operator="lessThan">
      <formula>0</formula>
    </cfRule>
    <cfRule type="cellIs" dxfId="447" priority="65" operator="equal">
      <formula>0</formula>
    </cfRule>
    <cfRule type="containsText" dxfId="446" priority="64" operator="containsText" text="#NUM!">
      <formula>NOT(ISERROR(SEARCH("#NUM!",AV10)))</formula>
    </cfRule>
    <cfRule type="cellIs" dxfId="445" priority="63" operator="lessThan">
      <formula>1</formula>
    </cfRule>
    <cfRule type="cellIs" dxfId="444" priority="62" operator="equal">
      <formula>0</formula>
    </cfRule>
    <cfRule type="uniqueValues" dxfId="443" priority="61"/>
    <cfRule type="uniqueValues" dxfId="442" priority="60"/>
    <cfRule type="cellIs" dxfId="441" priority="57" operator="greaterThan">
      <formula>0</formula>
    </cfRule>
    <cfRule type="containsText" dxfId="440" priority="56" operator="containsText" text="#NUM!">
      <formula>NOT(ISERROR(SEARCH("#NUM!",AV10)))</formula>
    </cfRule>
    <cfRule type="uniqueValues" dxfId="439" priority="53"/>
    <cfRule type="cellIs" dxfId="438" priority="52" operator="equal">
      <formula>0</formula>
    </cfRule>
    <cfRule type="duplicateValues" dxfId="437" priority="51"/>
    <cfRule type="uniqueValues" dxfId="436" priority="50"/>
    <cfRule type="cellIs" dxfId="435" priority="49" operator="lessThan">
      <formula>0</formula>
    </cfRule>
    <cfRule type="cellIs" dxfId="434" priority="48" operator="equal">
      <formula>0</formula>
    </cfRule>
    <cfRule type="containsText" dxfId="433" priority="47" operator="containsText" text="#NUM!">
      <formula>NOT(ISERROR(SEARCH("#NUM!",AV10)))</formula>
    </cfRule>
    <cfRule type="cellIs" dxfId="432" priority="46" operator="lessThan">
      <formula>1</formula>
    </cfRule>
    <cfRule type="cellIs" dxfId="431" priority="45" operator="equal">
      <formula>0</formula>
    </cfRule>
  </conditionalFormatting>
  <conditionalFormatting sqref="AW10:AW11 AY10:BB11 BE10:BG11 BC10:BD10 BH10:BI10">
    <cfRule type="containsText" dxfId="430" priority="1099" operator="containsText" text="#DIV/0!">
      <formula>NOT(ISERROR(SEARCH("#DIV/0!",AW10)))</formula>
    </cfRule>
    <cfRule type="containsText" dxfId="429" priority="1102" operator="containsText" text="#DIV/0!">
      <formula>NOT(ISERROR(SEARCH("#DIV/0!",AW10)))</formula>
    </cfRule>
    <cfRule type="cellIs" dxfId="428" priority="1100" operator="lessThan">
      <formula>"&lt;0"</formula>
    </cfRule>
    <cfRule type="containsText" dxfId="427" priority="1104" operator="containsText" text="#div/0/!">
      <formula>NOT(ISERROR(SEARCH("#div/0/!",AW10)))</formula>
    </cfRule>
  </conditionalFormatting>
  <conditionalFormatting sqref="AW10:AW11 AY10:BB11 BE10:BG11 BH10:BI10">
    <cfRule type="cellIs" dxfId="426" priority="1101" operator="lessThan">
      <formula>0</formula>
    </cfRule>
  </conditionalFormatting>
  <conditionalFormatting sqref="AW10:AW11">
    <cfRule type="uniqueValues" dxfId="425" priority="1086"/>
    <cfRule type="cellIs" dxfId="424" priority="1088" operator="lessThan">
      <formula>1</formula>
    </cfRule>
    <cfRule type="containsText" dxfId="423" priority="1089" operator="containsText" text="#NUM!">
      <formula>NOT(ISERROR(SEARCH("#NUM!",AW10)))</formula>
    </cfRule>
    <cfRule type="cellIs" dxfId="422" priority="1087" operator="equal">
      <formula>0</formula>
    </cfRule>
    <cfRule type="cellIs" dxfId="421" priority="1091" operator="lessThan">
      <formula>0</formula>
    </cfRule>
    <cfRule type="uniqueValues" dxfId="420" priority="1092"/>
    <cfRule type="duplicateValues" dxfId="419" priority="1093"/>
    <cfRule type="containsText" dxfId="418" priority="1098" operator="containsText" text="#NUM!">
      <formula>NOT(ISERROR(SEARCH("#NUM!",AW10)))</formula>
    </cfRule>
    <cfRule type="cellIs" dxfId="417" priority="1090" operator="equal">
      <formula>0</formula>
    </cfRule>
    <cfRule type="cellIs" dxfId="416" priority="1097" operator="between">
      <formula>1</formula>
      <formula>999999999999999</formula>
    </cfRule>
    <cfRule type="uniqueValues" dxfId="415" priority="1095"/>
    <cfRule type="cellIs" dxfId="414" priority="1083" operator="greaterThan">
      <formula>0</formula>
    </cfRule>
    <cfRule type="uniqueValues" dxfId="413" priority="1085"/>
  </conditionalFormatting>
  <conditionalFormatting sqref="AW10:AW1011">
    <cfRule type="cellIs" dxfId="412" priority="1094" operator="equal">
      <formula>0</formula>
    </cfRule>
  </conditionalFormatting>
  <conditionalFormatting sqref="AW10:BI10">
    <cfRule type="cellIs" dxfId="411" priority="861" stopIfTrue="1" operator="greaterThanOrEqual">
      <formula>0</formula>
    </cfRule>
  </conditionalFormatting>
  <conditionalFormatting sqref="AW10:BI11">
    <cfRule type="cellIs" dxfId="410" priority="875" operator="equal">
      <formula>0</formula>
    </cfRule>
    <cfRule type="cellIs" dxfId="409" priority="877" operator="lessThan">
      <formula>0</formula>
    </cfRule>
  </conditionalFormatting>
  <conditionalFormatting sqref="AW11:BI11 V10:Y11">
    <cfRule type="cellIs" dxfId="408" priority="888" operator="greaterThanOrEqual">
      <formula>0</formula>
    </cfRule>
  </conditionalFormatting>
  <conditionalFormatting sqref="AY10:AZ11">
    <cfRule type="duplicateValues" dxfId="407" priority="1077"/>
    <cfRule type="cellIs" dxfId="406" priority="1078" operator="equal">
      <formula>0</formula>
    </cfRule>
    <cfRule type="uniqueValues" dxfId="405" priority="1079"/>
    <cfRule type="cellIs" dxfId="404" priority="1081" operator="between">
      <formula>1</formula>
      <formula>999999999999999</formula>
    </cfRule>
    <cfRule type="containsText" dxfId="403" priority="1082" operator="containsText" text="#NUM!">
      <formula>NOT(ISERROR(SEARCH("#NUM!",AY10)))</formula>
    </cfRule>
    <cfRule type="uniqueValues" dxfId="402" priority="1069"/>
    <cfRule type="uniqueValues" dxfId="401" priority="1070"/>
    <cfRule type="cellIs" dxfId="400" priority="1071" operator="equal">
      <formula>0</formula>
    </cfRule>
    <cfRule type="cellIs" dxfId="399" priority="1072" operator="lessThan">
      <formula>1</formula>
    </cfRule>
    <cfRule type="containsText" dxfId="398" priority="1073" operator="containsText" text="#NUM!">
      <formula>NOT(ISERROR(SEARCH("#NUM!",AY10)))</formula>
    </cfRule>
    <cfRule type="cellIs" dxfId="397" priority="1074" operator="equal">
      <formula>0</formula>
    </cfRule>
    <cfRule type="cellIs" dxfId="396" priority="1075" operator="lessThan">
      <formula>0</formula>
    </cfRule>
    <cfRule type="uniqueValues" dxfId="395" priority="1076"/>
  </conditionalFormatting>
  <conditionalFormatting sqref="AY10:BB11">
    <cfRule type="cellIs" dxfId="394" priority="955" operator="greaterThan">
      <formula>0</formula>
    </cfRule>
  </conditionalFormatting>
  <conditionalFormatting sqref="BA10">
    <cfRule type="cellIs" dxfId="393" priority="874" operator="greaterThan">
      <formula>0</formula>
    </cfRule>
    <cfRule type="cellIs" dxfId="392" priority="998" operator="equal">
      <formula>0</formula>
    </cfRule>
    <cfRule type="uniqueValues" dxfId="391" priority="999"/>
    <cfRule type="cellIs" dxfId="390" priority="1001" operator="between">
      <formula>1</formula>
      <formula>999999999999999</formula>
    </cfRule>
    <cfRule type="containsText" dxfId="389" priority="1002" operator="containsText" text="#NUM!">
      <formula>NOT(ISERROR(SEARCH("#NUM!",BA10)))</formula>
    </cfRule>
    <cfRule type="uniqueValues" dxfId="388" priority="989"/>
    <cfRule type="cellIs" dxfId="387" priority="994" operator="equal">
      <formula>0</formula>
    </cfRule>
    <cfRule type="uniqueValues" dxfId="386" priority="990"/>
    <cfRule type="cellIs" dxfId="385" priority="991" operator="equal">
      <formula>0</formula>
    </cfRule>
    <cfRule type="cellIs" dxfId="384" priority="992" operator="lessThan">
      <formula>1</formula>
    </cfRule>
    <cfRule type="containsText" dxfId="383" priority="993" operator="containsText" text="#NUM!">
      <formula>NOT(ISERROR(SEARCH("#NUM!",BA10)))</formula>
    </cfRule>
    <cfRule type="cellIs" dxfId="382" priority="995" operator="lessThan">
      <formula>0</formula>
    </cfRule>
    <cfRule type="uniqueValues" dxfId="381" priority="996"/>
    <cfRule type="duplicateValues" dxfId="380" priority="997"/>
  </conditionalFormatting>
  <conditionalFormatting sqref="BA11 BB10:BB11 BE10:BG11 BC10:BD10 BH10:BI10">
    <cfRule type="uniqueValues" dxfId="379" priority="1693"/>
    <cfRule type="uniqueValues" dxfId="378" priority="1683"/>
    <cfRule type="uniqueValues" dxfId="377" priority="1684"/>
    <cfRule type="uniqueValues" dxfId="376" priority="1690"/>
    <cfRule type="duplicateValues" dxfId="375" priority="1691"/>
  </conditionalFormatting>
  <conditionalFormatting sqref="BA11">
    <cfRule type="uniqueValues" dxfId="374" priority="1053"/>
    <cfRule type="uniqueValues" dxfId="373" priority="1060"/>
    <cfRule type="duplicateValues" dxfId="372" priority="1061"/>
    <cfRule type="cellIs" dxfId="371" priority="1062" operator="equal">
      <formula>0</formula>
    </cfRule>
    <cfRule type="uniqueValues" dxfId="370" priority="1063"/>
    <cfRule type="cellIs" dxfId="369" priority="1055" operator="equal">
      <formula>0</formula>
    </cfRule>
    <cfRule type="uniqueValues" dxfId="368" priority="1054"/>
    <cfRule type="cellIs" dxfId="367" priority="1058" operator="equal">
      <formula>0</formula>
    </cfRule>
    <cfRule type="containsText" dxfId="366" priority="1066" operator="containsText" text="#NUM!">
      <formula>NOT(ISERROR(SEARCH("#NUM!",BA11)))</formula>
    </cfRule>
    <cfRule type="containsText" dxfId="365" priority="1057" operator="containsText" text="#NUM!">
      <formula>NOT(ISERROR(SEARCH("#NUM!",BA11)))</formula>
    </cfRule>
    <cfRule type="cellIs" dxfId="364" priority="1056" operator="lessThan">
      <formula>1</formula>
    </cfRule>
    <cfRule type="cellIs" dxfId="363" priority="1065" operator="between">
      <formula>1</formula>
      <formula>999999999999999</formula>
    </cfRule>
    <cfRule type="cellIs" dxfId="362" priority="1059" operator="lessThan">
      <formula>0</formula>
    </cfRule>
  </conditionalFormatting>
  <conditionalFormatting sqref="BB10">
    <cfRule type="uniqueValues" dxfId="361" priority="980"/>
    <cfRule type="duplicateValues" dxfId="360" priority="981"/>
    <cfRule type="uniqueValues" dxfId="359" priority="973"/>
    <cfRule type="uniqueValues" dxfId="358" priority="983"/>
    <cfRule type="cellIs" dxfId="357" priority="985" operator="between">
      <formula>1</formula>
      <formula>999999999999999</formula>
    </cfRule>
    <cfRule type="containsText" dxfId="356" priority="986" operator="containsText" text="#NUM!">
      <formula>NOT(ISERROR(SEARCH("#NUM!",BB10)))</formula>
    </cfRule>
    <cfRule type="uniqueValues" dxfId="355" priority="974"/>
    <cfRule type="cellIs" dxfId="354" priority="975" operator="equal">
      <formula>0</formula>
    </cfRule>
    <cfRule type="containsText" dxfId="353" priority="977" operator="containsText" text="#NUM!">
      <formula>NOT(ISERROR(SEARCH("#NUM!",BB10)))</formula>
    </cfRule>
    <cfRule type="cellIs" dxfId="352" priority="978" operator="equal">
      <formula>0</formula>
    </cfRule>
    <cfRule type="cellIs" dxfId="351" priority="876" operator="equal">
      <formula>0</formula>
    </cfRule>
    <cfRule type="cellIs" dxfId="350" priority="976" operator="lessThan">
      <formula>1</formula>
    </cfRule>
  </conditionalFormatting>
  <conditionalFormatting sqref="BB10:BB11 BE10:BE11 BC10:BD10 BF10:BI10">
    <cfRule type="uniqueValues" dxfId="349" priority="1619"/>
    <cfRule type="uniqueValues" dxfId="348" priority="1620"/>
    <cfRule type="uniqueValues" dxfId="347" priority="1626"/>
    <cfRule type="duplicateValues" dxfId="346" priority="1627"/>
    <cfRule type="uniqueValues" dxfId="345" priority="1629"/>
  </conditionalFormatting>
  <conditionalFormatting sqref="BB11">
    <cfRule type="uniqueValues" dxfId="344" priority="957"/>
    <cfRule type="cellIs" dxfId="343" priority="959" operator="equal">
      <formula>0</formula>
    </cfRule>
    <cfRule type="cellIs" dxfId="342" priority="960" operator="lessThan">
      <formula>1</formula>
    </cfRule>
    <cfRule type="containsText" dxfId="341" priority="961" operator="containsText" text="#NUM!">
      <formula>NOT(ISERROR(SEARCH("#NUM!",BB11)))</formula>
    </cfRule>
    <cfRule type="cellIs" dxfId="340" priority="962" operator="equal">
      <formula>0</formula>
    </cfRule>
    <cfRule type="cellIs" dxfId="339" priority="963" operator="lessThan">
      <formula>0</formula>
    </cfRule>
    <cfRule type="uniqueValues" dxfId="338" priority="964"/>
    <cfRule type="duplicateValues" dxfId="337" priority="965"/>
    <cfRule type="cellIs" dxfId="336" priority="966" operator="equal">
      <formula>0</formula>
    </cfRule>
    <cfRule type="uniqueValues" dxfId="335" priority="967"/>
    <cfRule type="cellIs" dxfId="334" priority="969" operator="between">
      <formula>1</formula>
      <formula>999999999999999</formula>
    </cfRule>
    <cfRule type="containsText" dxfId="333" priority="970" operator="containsText" text="#NUM!">
      <formula>NOT(ISERROR(SEARCH("#NUM!",BB11)))</formula>
    </cfRule>
    <cfRule type="uniqueValues" dxfId="332" priority="958"/>
  </conditionalFormatting>
  <conditionalFormatting sqref="BB10:BD10">
    <cfRule type="cellIs" dxfId="331" priority="982" operator="equal">
      <formula>0</formula>
    </cfRule>
    <cfRule type="cellIs" dxfId="330" priority="979" operator="lessThan">
      <formula>0</formula>
    </cfRule>
  </conditionalFormatting>
  <conditionalFormatting sqref="BC10:BD10 BF10:BI10 BB10:BB11 BE10:BE11">
    <cfRule type="cellIs" dxfId="329" priority="1617" operator="greaterThan">
      <formula>0</formula>
    </cfRule>
    <cfRule type="cellIs" dxfId="328" priority="1621" operator="equal">
      <formula>0</formula>
    </cfRule>
    <cfRule type="cellIs" dxfId="327" priority="1622" operator="lessThan">
      <formula>1</formula>
    </cfRule>
    <cfRule type="containsText" dxfId="326" priority="1632" operator="containsText" text="#NUM!">
      <formula>NOT(ISERROR(SEARCH("#NUM!",BB10)))</formula>
    </cfRule>
    <cfRule type="cellIs" dxfId="325" priority="1631" operator="between">
      <formula>1</formula>
      <formula>999999999999999</formula>
    </cfRule>
    <cfRule type="cellIs" dxfId="324" priority="1628" operator="equal">
      <formula>0</formula>
    </cfRule>
    <cfRule type="cellIs" dxfId="323" priority="1625" operator="lessThan">
      <formula>0</formula>
    </cfRule>
    <cfRule type="cellIs" dxfId="322" priority="1624" operator="equal">
      <formula>0</formula>
    </cfRule>
    <cfRule type="containsText" dxfId="321" priority="1623" operator="containsText" text="#NUM!">
      <formula>NOT(ISERROR(SEARCH("#NUM!",BB10)))</formula>
    </cfRule>
  </conditionalFormatting>
  <conditionalFormatting sqref="BC10:BD10 BH10:BI10 AW10:AW11 AY10:BB11 BE10:BG11">
    <cfRule type="containsText" dxfId="320" priority="1103" operator="containsText" text="#DIV/0!">
      <formula>NOT(ISERROR(SEARCH("#DIV/0!",AW10)))</formula>
    </cfRule>
  </conditionalFormatting>
  <conditionalFormatting sqref="BC10:BD10 BH10:BI10 BB10:BB11 BE10:BG11 BA11">
    <cfRule type="cellIs" dxfId="319" priority="1688" operator="equal">
      <formula>0</formula>
    </cfRule>
    <cfRule type="cellIs" dxfId="318" priority="1689" operator="lessThan">
      <formula>0</formula>
    </cfRule>
    <cfRule type="cellIs" dxfId="317" priority="1692" operator="equal">
      <formula>0</formula>
    </cfRule>
    <cfRule type="cellIs" dxfId="316" priority="1681" operator="greaterThan">
      <formula>0</formula>
    </cfRule>
    <cfRule type="containsText" dxfId="315" priority="1687" operator="containsText" text="#NUM!">
      <formula>NOT(ISERROR(SEARCH("#NUM!",BA10)))</formula>
    </cfRule>
    <cfRule type="cellIs" dxfId="314" priority="1686" operator="lessThan">
      <formula>1</formula>
    </cfRule>
    <cfRule type="cellIs" dxfId="313" priority="1685" operator="equal">
      <formula>0</formula>
    </cfRule>
    <cfRule type="containsText" dxfId="312" priority="1696" operator="containsText" text="#NUM!">
      <formula>NOT(ISERROR(SEARCH("#NUM!",BA10)))</formula>
    </cfRule>
    <cfRule type="cellIs" dxfId="311" priority="1695" operator="between">
      <formula>1</formula>
      <formula>999999999999999</formula>
    </cfRule>
  </conditionalFormatting>
  <conditionalFormatting sqref="BC10:BI10">
    <cfRule type="containsText" dxfId="310" priority="1777" operator="containsText" text="#NUM!">
      <formula>NOT(ISERROR(SEARCH("#NUM!",BC10)))</formula>
    </cfRule>
    <cfRule type="uniqueValues" dxfId="309" priority="1774"/>
    <cfRule type="cellIs" dxfId="308" priority="1776" operator="between">
      <formula>1</formula>
      <formula>999999999999999</formula>
    </cfRule>
    <cfRule type="cellIs" dxfId="307" priority="1769" operator="equal">
      <formula>0</formula>
    </cfRule>
    <cfRule type="cellIs" dxfId="306" priority="1767" operator="lessThan">
      <formula>1</formula>
    </cfRule>
    <cfRule type="cellIs" dxfId="305" priority="1761" operator="greaterThan">
      <formula>0</formula>
    </cfRule>
    <cfRule type="uniqueValues" dxfId="304" priority="1764"/>
    <cfRule type="uniqueValues" dxfId="303" priority="1765"/>
    <cfRule type="cellIs" dxfId="302" priority="1766" operator="equal">
      <formula>0</formula>
    </cfRule>
    <cfRule type="containsText" dxfId="301" priority="1768" operator="containsText" text="#NUM!">
      <formula>NOT(ISERROR(SEARCH("#NUM!",BC10)))</formula>
    </cfRule>
    <cfRule type="cellIs" dxfId="300" priority="1770" operator="lessThan">
      <formula>0</formula>
    </cfRule>
    <cfRule type="uniqueValues" dxfId="299" priority="1771"/>
    <cfRule type="duplicateValues" dxfId="298" priority="1772"/>
    <cfRule type="cellIs" dxfId="297" priority="1773" operator="equal">
      <formula>0</formula>
    </cfRule>
  </conditionalFormatting>
  <conditionalFormatting sqref="BD10">
    <cfRule type="cellIs" dxfId="296" priority="860" stopIfTrue="1" operator="lessThan">
      <formula>0</formula>
    </cfRule>
  </conditionalFormatting>
  <conditionalFormatting sqref="BE10">
    <cfRule type="uniqueValues" dxfId="295" priority="924"/>
    <cfRule type="duplicateValues" dxfId="294" priority="932"/>
    <cfRule type="uniqueValues" dxfId="293" priority="931"/>
    <cfRule type="cellIs" dxfId="292" priority="930" operator="lessThan">
      <formula>0</formula>
    </cfRule>
    <cfRule type="cellIs" dxfId="291" priority="936" operator="between">
      <formula>1</formula>
      <formula>999999999999999</formula>
    </cfRule>
    <cfRule type="containsText" dxfId="290" priority="928" operator="containsText" text="#NUM!">
      <formula>NOT(ISERROR(SEARCH("#NUM!",BE10)))</formula>
    </cfRule>
    <cfRule type="uniqueValues" dxfId="289" priority="934"/>
    <cfRule type="cellIs" dxfId="288" priority="927" operator="lessThan">
      <formula>1</formula>
    </cfRule>
    <cfRule type="cellIs" dxfId="287" priority="926" operator="equal">
      <formula>0</formula>
    </cfRule>
    <cfRule type="cellIs" dxfId="286" priority="933" operator="equal">
      <formula>0</formula>
    </cfRule>
    <cfRule type="containsText" dxfId="285" priority="937" operator="containsText" text="#NUM!">
      <formula>NOT(ISERROR(SEARCH("#NUM!",BE10)))</formula>
    </cfRule>
    <cfRule type="cellIs" dxfId="284" priority="929" operator="equal">
      <formula>0</formula>
    </cfRule>
    <cfRule type="uniqueValues" dxfId="283" priority="925"/>
  </conditionalFormatting>
  <conditionalFormatting sqref="BE11">
    <cfRule type="uniqueValues" dxfId="282" priority="908"/>
    <cfRule type="containsText" dxfId="281" priority="921" operator="containsText" text="#NUM!">
      <formula>NOT(ISERROR(SEARCH("#NUM!",BE11)))</formula>
    </cfRule>
    <cfRule type="cellIs" dxfId="280" priority="913" operator="equal">
      <formula>0</formula>
    </cfRule>
    <cfRule type="cellIs" dxfId="279" priority="920" operator="between">
      <formula>1</formula>
      <formula>999999999999999</formula>
    </cfRule>
    <cfRule type="uniqueValues" dxfId="278" priority="918"/>
    <cfRule type="cellIs" dxfId="277" priority="917" operator="equal">
      <formula>0</formula>
    </cfRule>
    <cfRule type="duplicateValues" dxfId="276" priority="916"/>
    <cfRule type="uniqueValues" dxfId="275" priority="915"/>
    <cfRule type="cellIs" dxfId="274" priority="914" operator="lessThan">
      <formula>0</formula>
    </cfRule>
    <cfRule type="cellIs" dxfId="273" priority="911" operator="lessThan">
      <formula>1</formula>
    </cfRule>
    <cfRule type="cellIs" dxfId="272" priority="910" operator="equal">
      <formula>0</formula>
    </cfRule>
    <cfRule type="containsText" dxfId="271" priority="912" operator="containsText" text="#NUM!">
      <formula>NOT(ISERROR(SEARCH("#NUM!",BE11)))</formula>
    </cfRule>
    <cfRule type="uniqueValues" dxfId="270" priority="909"/>
  </conditionalFormatting>
  <conditionalFormatting sqref="BE10:BG11">
    <cfRule type="cellIs" dxfId="269" priority="906" operator="greaterThan">
      <formula>0</formula>
    </cfRule>
  </conditionalFormatting>
  <conditionalFormatting sqref="BF10:BG11">
    <cfRule type="cellIs" dxfId="268" priority="1049" operator="between">
      <formula>1</formula>
      <formula>999999999999999</formula>
    </cfRule>
    <cfRule type="containsText" dxfId="267" priority="1041" operator="containsText" text="#NUM!">
      <formula>NOT(ISERROR(SEARCH("#NUM!",BF10)))</formula>
    </cfRule>
    <cfRule type="cellIs" dxfId="266" priority="1040" operator="lessThan">
      <formula>1</formula>
    </cfRule>
    <cfRule type="uniqueValues" dxfId="265" priority="1038"/>
    <cfRule type="cellIs" dxfId="264" priority="1039" operator="equal">
      <formula>0</formula>
    </cfRule>
    <cfRule type="uniqueValues" dxfId="263" priority="1037"/>
    <cfRule type="duplicateValues" dxfId="262" priority="1045"/>
    <cfRule type="cellIs" dxfId="261" priority="1046" operator="equal">
      <formula>0</formula>
    </cfRule>
    <cfRule type="uniqueValues" dxfId="260" priority="1044"/>
    <cfRule type="cellIs" dxfId="259" priority="1043" operator="lessThan">
      <formula>0</formula>
    </cfRule>
    <cfRule type="cellIs" dxfId="258" priority="1042" operator="equal">
      <formula>0</formula>
    </cfRule>
    <cfRule type="containsText" dxfId="257" priority="1050" operator="containsText" text="#NUM!">
      <formula>NOT(ISERROR(SEARCH("#NUM!",BF10)))</formula>
    </cfRule>
    <cfRule type="uniqueValues" dxfId="256" priority="1047"/>
  </conditionalFormatting>
  <conditionalFormatting sqref="F12:F15">
    <cfRule type="cellIs" dxfId="0" priority="1" operator="greaterThan">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C10"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2"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74" hidden="1" customWidth="1"/>
    <col min="54" max="54" width="0.28515625" customWidth="1"/>
    <col min="55" max="55" width="62.42578125" hidden="1" customWidth="1"/>
    <col min="56" max="56" width="68.85546875" hidden="1" customWidth="1"/>
    <col min="57" max="57" width="74.140625" hidden="1" customWidth="1"/>
    <col min="58" max="58" width="71.42578125" hidden="1" customWidth="1"/>
    <col min="59" max="59" width="82.5703125" hidden="1" customWidth="1"/>
    <col min="60" max="60" width="75" hidden="1" customWidth="1"/>
    <col min="61" max="61" width="62.28515625" hidden="1" customWidth="1"/>
    <col min="62" max="62" width="59.140625" hidden="1" customWidth="1"/>
    <col min="63" max="63" width="2.85546875" hidden="1" customWidth="1"/>
    <col min="64" max="64" width="66.5703125" hidden="1" customWidth="1"/>
    <col min="65" max="65" width="83.42578125" hidden="1" customWidth="1"/>
    <col min="66" max="66" width="84.140625" hidden="1" customWidth="1"/>
    <col min="67" max="67" width="5.85546875" hidden="1" customWidth="1"/>
    <col min="68" max="68" width="76" hidden="1" customWidth="1"/>
    <col min="69" max="69" width="74.7109375" hidden="1" customWidth="1"/>
    <col min="70" max="70" width="79.140625" hidden="1" customWidth="1"/>
    <col min="71" max="71" width="66" hidden="1" customWidth="1"/>
    <col min="72" max="72" width="2.85546875" hidden="1" customWidth="1"/>
    <col min="73" max="73" width="0.28515625" hidden="1" customWidth="1"/>
    <col min="74" max="74" width="79.42578125" hidden="1" customWidth="1"/>
    <col min="75" max="75" width="75.7109375" hidden="1" customWidth="1"/>
    <col min="76" max="76" width="0.7109375" hidden="1" customWidth="1"/>
    <col min="77" max="77" width="27" hidden="1" customWidth="1"/>
    <col min="78" max="78" width="36.28515625" hidden="1" customWidth="1"/>
    <col min="79" max="79" width="42.85546875" hidden="1" customWidth="1"/>
    <col min="80" max="80" width="37.85546875" hidden="1" customWidth="1"/>
    <col min="81" max="81" width="36.140625" hidden="1" customWidth="1"/>
    <col min="82" max="82" width="53" hidden="1" customWidth="1"/>
    <col min="83" max="83" width="0.5703125" customWidth="1"/>
    <col min="84" max="84" width="53.7109375" customWidth="1"/>
    <col min="85" max="85" width="28.7109375" customWidth="1"/>
    <col min="86" max="86" width="39" customWidth="1"/>
    <col min="87" max="87" width="35.42578125" customWidth="1"/>
    <col min="88" max="88" width="47.5703125" customWidth="1"/>
    <col min="89" max="89" width="42.28515625" customWidth="1"/>
    <col min="90" max="90" width="42.140625" customWidth="1"/>
    <col min="91" max="92" width="35.28515625" customWidth="1"/>
    <col min="93" max="93" width="45.5703125" customWidth="1"/>
    <col min="94" max="94" width="31" customWidth="1"/>
    <col min="95" max="95" width="27.7109375" customWidth="1"/>
    <col min="96" max="96" width="44.7109375" customWidth="1"/>
    <col min="97" max="97" width="36.5703125" customWidth="1"/>
    <col min="98" max="98" width="51.7109375" customWidth="1"/>
    <col min="99" max="99" width="34.85546875" customWidth="1"/>
    <col min="100" max="100" width="50" customWidth="1"/>
    <col min="101" max="101" width="42.7109375" customWidth="1"/>
    <col min="102" max="102" width="38.140625" customWidth="1"/>
    <col min="103" max="104" width="37.28515625" customWidth="1"/>
    <col min="105" max="105" width="34.7109375" customWidth="1"/>
    <col min="106" max="106" width="3.7109375" customWidth="1"/>
    <col min="107" max="107" width="32.140625" hidden="1" customWidth="1"/>
    <col min="108" max="108" width="40" hidden="1" customWidth="1"/>
    <col min="109" max="109" width="37.85546875" hidden="1" customWidth="1"/>
    <col min="110" max="110" width="36.140625" hidden="1" customWidth="1"/>
    <col min="111" max="111" width="26.5703125" hidden="1" customWidth="1"/>
    <col min="112" max="112" width="8.140625" hidden="1" customWidth="1"/>
    <col min="113" max="113" width="41.85546875" hidden="1" customWidth="1"/>
    <col min="114" max="114" width="41.7109375" hidden="1" customWidth="1"/>
    <col min="115" max="115" width="47.28515625" hidden="1" customWidth="1"/>
    <col min="116" max="116" width="44.28515625" hidden="1" customWidth="1"/>
    <col min="117" max="117" width="34.85546875" hidden="1" customWidth="1"/>
    <col min="118" max="118" width="45.85546875" hidden="1" customWidth="1"/>
    <col min="119" max="119" width="39.7109375" hidden="1" customWidth="1"/>
    <col min="120" max="120" width="0.140625" hidden="1" customWidth="1"/>
    <col min="121" max="121" width="41.42578125" hidden="1" customWidth="1"/>
    <col min="122" max="122" width="34.28515625" hidden="1" customWidth="1"/>
    <col min="123" max="123" width="36" hidden="1" customWidth="1"/>
    <col min="124" max="124" width="49.5703125" hidden="1" customWidth="1"/>
    <col min="125" max="125" width="26.5703125" hidden="1" customWidth="1"/>
    <col min="126" max="126" width="44.28515625" hidden="1" customWidth="1"/>
    <col min="127" max="127" width="14" hidden="1" customWidth="1"/>
    <col min="128" max="128" width="35.140625" hidden="1" customWidth="1"/>
    <col min="129" max="129" width="32.5703125" hidden="1" customWidth="1"/>
    <col min="130" max="130" width="26" hidden="1" customWidth="1"/>
    <col min="131" max="131" width="42.28515625" hidden="1" customWidth="1"/>
    <col min="132" max="132" width="39.85546875" style="1" hidden="1" customWidth="1"/>
    <col min="133" max="133" width="40.7109375" style="1" hidden="1" customWidth="1"/>
    <col min="134" max="134" width="20.28515625" style="1" hidden="1" customWidth="1"/>
    <col min="135" max="135" width="43.28515625" style="1" hidden="1" customWidth="1"/>
    <col min="136" max="136" width="33.42578125" style="1" hidden="1" customWidth="1"/>
    <col min="137" max="137" width="36.28515625" style="1" hidden="1" customWidth="1"/>
    <col min="138" max="138" width="36.7109375" style="1" hidden="1" customWidth="1"/>
    <col min="139" max="139" width="77.28515625" style="1" hidden="1" customWidth="1"/>
    <col min="140" max="140" width="32" style="1" hidden="1" customWidth="1"/>
    <col min="141" max="141" width="10" style="1" hidden="1" customWidth="1"/>
    <col min="142" max="142" width="37.5703125" style="1" hidden="1" customWidth="1"/>
    <col min="143" max="143" width="41.42578125" style="1" hidden="1" customWidth="1"/>
    <col min="144" max="144" width="42.28515625" style="1" hidden="1" customWidth="1"/>
    <col min="145" max="145" width="37.140625" style="1" hidden="1" customWidth="1"/>
    <col min="146" max="146" width="43.7109375" style="1" hidden="1" customWidth="1"/>
    <col min="147" max="147" width="29" style="1" hidden="1" customWidth="1"/>
    <col min="148" max="148" width="47.42578125" style="1" hidden="1" customWidth="1"/>
    <col min="149" max="149" width="48.28515625" style="1" hidden="1" customWidth="1"/>
    <col min="150" max="150" width="55.5703125" style="1" hidden="1" customWidth="1"/>
    <col min="151" max="151" width="43" style="1" hidden="1" customWidth="1"/>
    <col min="152" max="152" width="44.5703125" style="1" hidden="1" customWidth="1"/>
    <col min="153" max="153" width="15.7109375" style="1" hidden="1" customWidth="1"/>
    <col min="154" max="154" width="40.85546875" style="1" hidden="1" customWidth="1"/>
    <col min="155" max="155" width="72.140625" style="1" hidden="1" customWidth="1"/>
    <col min="156" max="156" width="56" style="1" hidden="1" customWidth="1"/>
    <col min="157" max="157" width="51.28515625" style="1" hidden="1" customWidth="1"/>
    <col min="158" max="158" width="21.28515625" style="1" hidden="1" customWidth="1"/>
    <col min="159" max="159" width="50.28515625" style="1" hidden="1" customWidth="1"/>
    <col min="160" max="160" width="26.28515625" style="1" hidden="1" customWidth="1"/>
    <col min="161" max="161" width="36.28515625" style="1" hidden="1" customWidth="1"/>
    <col min="162" max="162" width="45.42578125" style="1" hidden="1" customWidth="1"/>
    <col min="163" max="163" width="31.28515625" style="1" hidden="1" customWidth="1"/>
    <col min="164" max="164" width="24.28515625" style="1" hidden="1" customWidth="1"/>
    <col min="165" max="165" width="40.28515625" style="1" hidden="1" customWidth="1"/>
    <col min="166" max="166" width="54.5703125" style="1" hidden="1" customWidth="1"/>
    <col min="167" max="167" width="41.85546875" style="1" hidden="1" customWidth="1"/>
    <col min="168" max="168" width="42" style="1" hidden="1" customWidth="1"/>
    <col min="169" max="169" width="43.5703125" style="1" hidden="1" customWidth="1"/>
    <col min="170" max="170" width="12.7109375" style="1" hidden="1" customWidth="1"/>
    <col min="171" max="171" width="47.28515625" style="1" hidden="1" customWidth="1"/>
    <col min="172" max="172" width="86.5703125" style="1" hidden="1" customWidth="1"/>
    <col min="173" max="173" width="50.7109375" style="1" hidden="1" customWidth="1"/>
    <col min="174" max="174" width="9.140625" style="1" customWidth="1"/>
    <col min="175" max="220" width="9.140625" style="1"/>
  </cols>
  <sheetData>
    <row r="1" spans="1:220" ht="74.25" customHeight="1" thickTop="1" x14ac:dyDescent="0.25">
      <c r="A1" s="222" t="s">
        <v>0</v>
      </c>
      <c r="B1" s="223" t="s">
        <v>1</v>
      </c>
      <c r="C1" s="682" t="s">
        <v>3430</v>
      </c>
      <c r="D1" s="683"/>
      <c r="E1" s="683"/>
      <c r="F1" s="684"/>
      <c r="G1" s="684"/>
      <c r="H1" s="684"/>
      <c r="I1" s="670"/>
      <c r="J1" s="685"/>
      <c r="K1" s="652" t="s">
        <v>3</v>
      </c>
      <c r="L1" s="653"/>
      <c r="M1" s="654" t="s">
        <v>4</v>
      </c>
      <c r="N1" s="655"/>
      <c r="O1" s="656"/>
      <c r="P1" s="656"/>
      <c r="Q1" s="656"/>
      <c r="R1" s="656"/>
      <c r="S1" s="656"/>
      <c r="T1" s="656"/>
      <c r="U1" s="657"/>
      <c r="V1" s="658" t="s">
        <v>5</v>
      </c>
      <c r="W1" s="659"/>
      <c r="X1" s="659"/>
      <c r="Y1" s="659"/>
      <c r="Z1" s="659"/>
      <c r="AA1" s="659"/>
      <c r="AB1" s="659"/>
      <c r="AC1" s="659"/>
      <c r="AD1" s="659"/>
      <c r="AE1" s="660"/>
      <c r="AF1" s="661" t="s">
        <v>6</v>
      </c>
      <c r="AG1" s="662"/>
      <c r="AH1" s="669" t="s">
        <v>7</v>
      </c>
      <c r="AI1" s="670"/>
      <c r="AJ1" s="670"/>
      <c r="AK1" s="670"/>
      <c r="AL1" s="669" t="s">
        <v>8</v>
      </c>
      <c r="AM1" s="670"/>
      <c r="AN1" s="670"/>
      <c r="AO1" s="670"/>
      <c r="AP1" s="641" t="s">
        <v>10</v>
      </c>
      <c r="AQ1" s="696"/>
      <c r="AR1" s="696"/>
      <c r="AS1" s="697"/>
      <c r="AT1" s="644" t="s">
        <v>11</v>
      </c>
      <c r="AU1" s="645"/>
      <c r="AV1" s="645"/>
      <c r="AW1" s="645"/>
      <c r="AX1" s="645"/>
      <c r="AY1" s="645"/>
      <c r="AZ1" s="645"/>
      <c r="BA1" s="646"/>
    </row>
    <row r="2" spans="1:220" ht="15.75" x14ac:dyDescent="0.25">
      <c r="A2" s="224" t="s">
        <v>12</v>
      </c>
      <c r="B2" s="225" t="s">
        <v>13</v>
      </c>
      <c r="C2" s="226" t="s">
        <v>14</v>
      </c>
      <c r="D2" s="326" t="s">
        <v>15</v>
      </c>
      <c r="E2" s="227" t="s">
        <v>16</v>
      </c>
      <c r="F2" s="228" t="s">
        <v>17</v>
      </c>
      <c r="G2" s="229" t="s">
        <v>18</v>
      </c>
      <c r="H2" s="230" t="s">
        <v>19</v>
      </c>
      <c r="I2" s="231" t="s">
        <v>20</v>
      </c>
      <c r="J2" s="232" t="s">
        <v>21</v>
      </c>
      <c r="K2" s="233" t="s">
        <v>22</v>
      </c>
      <c r="L2" s="234" t="s">
        <v>23</v>
      </c>
      <c r="M2" s="235" t="s">
        <v>24</v>
      </c>
      <c r="N2" s="235" t="s">
        <v>25</v>
      </c>
      <c r="O2" s="236" t="s">
        <v>26</v>
      </c>
      <c r="P2" s="236" t="s">
        <v>27</v>
      </c>
      <c r="Q2" s="236" t="s">
        <v>28</v>
      </c>
      <c r="R2" s="236" t="s">
        <v>29</v>
      </c>
      <c r="S2" s="236" t="s">
        <v>30</v>
      </c>
      <c r="T2" s="236" t="s">
        <v>31</v>
      </c>
      <c r="U2" s="237" t="s">
        <v>32</v>
      </c>
      <c r="V2" s="238" t="s">
        <v>33</v>
      </c>
      <c r="W2" s="239" t="s">
        <v>34</v>
      </c>
      <c r="X2" s="239" t="s">
        <v>35</v>
      </c>
      <c r="Y2" s="239" t="s">
        <v>36</v>
      </c>
      <c r="Z2" s="239" t="s">
        <v>37</v>
      </c>
      <c r="AA2" s="239" t="s">
        <v>38</v>
      </c>
      <c r="AB2" s="239" t="s">
        <v>39</v>
      </c>
      <c r="AC2" s="239" t="s">
        <v>40</v>
      </c>
      <c r="AD2" s="239" t="s">
        <v>41</v>
      </c>
      <c r="AE2" s="240" t="s">
        <v>42</v>
      </c>
      <c r="AF2" s="241" t="s">
        <v>43</v>
      </c>
      <c r="AG2" s="242" t="s">
        <v>44</v>
      </c>
      <c r="AH2" s="243" t="s">
        <v>45</v>
      </c>
      <c r="AI2" s="244" t="s">
        <v>46</v>
      </c>
      <c r="AJ2" s="244" t="s">
        <v>47</v>
      </c>
      <c r="AK2" s="245" t="s">
        <v>48</v>
      </c>
      <c r="AL2" s="246" t="s">
        <v>49</v>
      </c>
      <c r="AM2" s="246" t="s">
        <v>50</v>
      </c>
      <c r="AN2" s="246" t="s">
        <v>51</v>
      </c>
      <c r="AO2" s="247" t="s">
        <v>52</v>
      </c>
      <c r="AP2" s="248" t="s">
        <v>53</v>
      </c>
      <c r="AQ2" s="246" t="s">
        <v>54</v>
      </c>
      <c r="AR2" s="249" t="s">
        <v>55</v>
      </c>
      <c r="AS2" s="250" t="s">
        <v>56</v>
      </c>
      <c r="AT2" s="251" t="s">
        <v>57</v>
      </c>
      <c r="AU2" s="246" t="s">
        <v>58</v>
      </c>
      <c r="AV2" s="252" t="s">
        <v>59</v>
      </c>
      <c r="AW2" s="253" t="s">
        <v>60</v>
      </c>
      <c r="AX2" s="251" t="s">
        <v>61</v>
      </c>
      <c r="AY2" s="254" t="s">
        <v>62</v>
      </c>
      <c r="AZ2" s="255" t="s">
        <v>63</v>
      </c>
      <c r="BA2" s="256" t="s">
        <v>64</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4">
      <c r="A3" s="293"/>
      <c r="B3" s="294"/>
      <c r="C3" s="341" t="s">
        <v>72</v>
      </c>
      <c r="D3" s="327" t="s">
        <v>73</v>
      </c>
      <c r="E3" s="257" t="s">
        <v>74</v>
      </c>
      <c r="F3" s="258" t="s">
        <v>75</v>
      </c>
      <c r="G3" s="259" t="s">
        <v>76</v>
      </c>
      <c r="H3" s="260" t="s">
        <v>77</v>
      </c>
      <c r="I3" s="261" t="s">
        <v>78</v>
      </c>
      <c r="J3" s="262" t="s">
        <v>79</v>
      </c>
      <c r="K3" s="263" t="s">
        <v>80</v>
      </c>
      <c r="L3" s="264" t="s">
        <v>81</v>
      </c>
      <c r="M3" s="265" t="s">
        <v>82</v>
      </c>
      <c r="N3" s="266" t="s">
        <v>83</v>
      </c>
      <c r="O3" s="267" t="s">
        <v>84</v>
      </c>
      <c r="P3" s="267" t="s">
        <v>85</v>
      </c>
      <c r="Q3" s="267" t="s">
        <v>86</v>
      </c>
      <c r="R3" s="267" t="s">
        <v>87</v>
      </c>
      <c r="S3" s="267" t="s">
        <v>88</v>
      </c>
      <c r="T3" s="268" t="s">
        <v>89</v>
      </c>
      <c r="U3" s="269" t="s">
        <v>90</v>
      </c>
      <c r="V3" s="270" t="s">
        <v>91</v>
      </c>
      <c r="W3" s="271" t="s">
        <v>92</v>
      </c>
      <c r="X3" s="271" t="s">
        <v>93</v>
      </c>
      <c r="Y3" s="271" t="s">
        <v>94</v>
      </c>
      <c r="Z3" s="272" t="s">
        <v>95</v>
      </c>
      <c r="AA3" s="272" t="s">
        <v>96</v>
      </c>
      <c r="AB3" s="273" t="s">
        <v>97</v>
      </c>
      <c r="AC3" s="350" t="s">
        <v>98</v>
      </c>
      <c r="AD3" s="274" t="s">
        <v>99</v>
      </c>
      <c r="AE3" s="275" t="s">
        <v>100</v>
      </c>
      <c r="AF3" s="276" t="s">
        <v>101</v>
      </c>
      <c r="AG3" s="277" t="s">
        <v>102</v>
      </c>
      <c r="AH3" s="278" t="s">
        <v>103</v>
      </c>
      <c r="AI3" s="279" t="s">
        <v>104</v>
      </c>
      <c r="AJ3" s="280" t="s">
        <v>105</v>
      </c>
      <c r="AK3" s="281" t="s">
        <v>106</v>
      </c>
      <c r="AL3" s="282" t="s">
        <v>107</v>
      </c>
      <c r="AM3" s="282" t="s">
        <v>108</v>
      </c>
      <c r="AN3" s="282" t="s">
        <v>109</v>
      </c>
      <c r="AO3" s="283" t="s">
        <v>110</v>
      </c>
      <c r="AP3" s="284" t="s">
        <v>118</v>
      </c>
      <c r="AQ3" s="285" t="s">
        <v>119</v>
      </c>
      <c r="AR3" s="286" t="s">
        <v>120</v>
      </c>
      <c r="AS3" s="287" t="s">
        <v>121</v>
      </c>
      <c r="AT3" s="284" t="s">
        <v>122</v>
      </c>
      <c r="AU3" s="285" t="s">
        <v>123</v>
      </c>
      <c r="AV3" s="288" t="s">
        <v>124</v>
      </c>
      <c r="AW3" s="289" t="s">
        <v>125</v>
      </c>
      <c r="AX3" s="284" t="s">
        <v>126</v>
      </c>
      <c r="AY3" s="290" t="s">
        <v>127</v>
      </c>
      <c r="AZ3" s="291" t="s">
        <v>128</v>
      </c>
      <c r="BA3" s="292" t="s">
        <v>129</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35">
      <c r="A4" s="357" t="s">
        <v>131</v>
      </c>
      <c r="B4" s="344" t="s">
        <v>132</v>
      </c>
      <c r="C4" s="355"/>
      <c r="D4" s="351" t="s">
        <v>3431</v>
      </c>
      <c r="E4" s="336" t="s">
        <v>134</v>
      </c>
      <c r="F4" s="337" t="s">
        <v>135</v>
      </c>
      <c r="G4" s="623" t="s">
        <v>136</v>
      </c>
      <c r="H4" s="624"/>
      <c r="I4" s="625" t="s">
        <v>137</v>
      </c>
      <c r="J4" s="626"/>
      <c r="K4" s="627"/>
      <c r="L4" s="628"/>
      <c r="M4" s="338" t="s">
        <v>138</v>
      </c>
      <c r="N4" s="221" t="s">
        <v>139</v>
      </c>
      <c r="O4" s="629" t="s">
        <v>140</v>
      </c>
      <c r="P4" s="630"/>
      <c r="Q4" s="630"/>
      <c r="R4" s="630"/>
      <c r="S4" s="630"/>
      <c r="T4" s="630"/>
      <c r="U4" s="631"/>
      <c r="V4" s="632" t="s">
        <v>3432</v>
      </c>
      <c r="W4" s="633"/>
      <c r="X4" s="633"/>
      <c r="Y4" s="663" t="s">
        <v>142</v>
      </c>
      <c r="Z4" s="664"/>
      <c r="AA4" s="339" t="s">
        <v>143</v>
      </c>
      <c r="AB4" s="665" t="s">
        <v>144</v>
      </c>
      <c r="AC4" s="666"/>
      <c r="AD4" s="680" t="s">
        <v>145</v>
      </c>
      <c r="AE4" s="681"/>
      <c r="AF4" s="378" t="s">
        <v>146</v>
      </c>
      <c r="AG4" s="379" t="s">
        <v>147</v>
      </c>
      <c r="AH4" s="340" t="s">
        <v>148</v>
      </c>
      <c r="AI4" s="690" t="s">
        <v>149</v>
      </c>
      <c r="AJ4" s="691"/>
      <c r="AK4" s="692"/>
      <c r="AL4" s="693" t="s">
        <v>149</v>
      </c>
      <c r="AM4" s="694"/>
      <c r="AN4" s="694"/>
      <c r="AO4" s="695"/>
      <c r="AP4" s="686" t="s">
        <v>149</v>
      </c>
      <c r="AQ4" s="687"/>
      <c r="AR4" s="687"/>
      <c r="AS4" s="688"/>
      <c r="AT4" s="686" t="s">
        <v>149</v>
      </c>
      <c r="AU4" s="687"/>
      <c r="AV4" s="687"/>
      <c r="AW4" s="687"/>
      <c r="AX4" s="687"/>
      <c r="AY4" s="687"/>
      <c r="AZ4" s="687"/>
      <c r="BA4" s="689"/>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15" customHeight="1" thickTop="1" x14ac:dyDescent="0.3">
      <c r="A5" s="201"/>
      <c r="B5" s="200"/>
      <c r="C5" s="456" t="s">
        <v>150</v>
      </c>
      <c r="D5" s="352" t="s">
        <v>151</v>
      </c>
      <c r="E5" s="33" t="s">
        <v>39</v>
      </c>
      <c r="F5" s="33"/>
      <c r="G5" s="116">
        <v>40925</v>
      </c>
      <c r="H5" s="63"/>
      <c r="I5" s="63" t="s">
        <v>152</v>
      </c>
      <c r="J5" s="65"/>
      <c r="K5" s="75"/>
      <c r="L5" s="104"/>
      <c r="M5" s="110">
        <v>40925</v>
      </c>
      <c r="N5" s="405">
        <f>IF((NETWORKDAYS(G5,M5)&gt;0),(NETWORKDAYS(G5,M5)),"")</f>
        <v>1</v>
      </c>
      <c r="O5" s="79" t="s">
        <v>152</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15" customHeight="1" x14ac:dyDescent="0.4">
      <c r="A6" s="502" t="s">
        <v>3433</v>
      </c>
      <c r="B6" s="202"/>
      <c r="C6" s="457" t="s">
        <v>153</v>
      </c>
      <c r="D6" s="380" t="s">
        <v>154</v>
      </c>
      <c r="E6" s="38" t="s">
        <v>39</v>
      </c>
      <c r="F6" s="38" t="s">
        <v>152</v>
      </c>
      <c r="G6" s="117">
        <v>40926</v>
      </c>
      <c r="H6" s="64">
        <v>40949</v>
      </c>
      <c r="I6" s="64"/>
      <c r="J6" s="66"/>
      <c r="K6" s="76"/>
      <c r="L6" s="105"/>
      <c r="M6" s="111">
        <v>40949</v>
      </c>
      <c r="N6" s="406">
        <f t="shared" ref="N6:N8" si="3">IF((NETWORKDAYS(G6,M6)&gt;0),(NETWORKDAYS(G6,M6)),"")</f>
        <v>18</v>
      </c>
      <c r="O6" s="80"/>
      <c r="P6" s="80" t="s">
        <v>152</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15" customHeight="1" x14ac:dyDescent="0.3">
      <c r="A7" s="201"/>
      <c r="B7" s="202"/>
      <c r="C7" s="458" t="s">
        <v>155</v>
      </c>
      <c r="D7" s="353" t="s">
        <v>156</v>
      </c>
      <c r="E7" s="42" t="s">
        <v>39</v>
      </c>
      <c r="F7" s="42"/>
      <c r="G7" s="118">
        <v>40927</v>
      </c>
      <c r="H7" s="114">
        <v>40930</v>
      </c>
      <c r="I7" s="43" t="s">
        <v>152</v>
      </c>
      <c r="J7" s="61"/>
      <c r="K7" s="77"/>
      <c r="L7" s="106"/>
      <c r="M7" s="112">
        <v>40956</v>
      </c>
      <c r="N7" s="407">
        <f t="shared" si="3"/>
        <v>22</v>
      </c>
      <c r="O7" s="81"/>
      <c r="P7" s="81"/>
      <c r="Q7" s="81"/>
      <c r="R7" s="81"/>
      <c r="S7" s="81"/>
      <c r="T7" s="88" t="s">
        <v>152</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15" customHeight="1" thickBot="1" x14ac:dyDescent="0.35">
      <c r="A8" s="201"/>
      <c r="B8" s="202"/>
      <c r="C8" s="457" t="s">
        <v>157</v>
      </c>
      <c r="D8" s="382" t="s">
        <v>158</v>
      </c>
      <c r="E8" s="47" t="s">
        <v>159</v>
      </c>
      <c r="F8" s="47"/>
      <c r="G8" s="119">
        <v>40931</v>
      </c>
      <c r="H8" s="115">
        <v>40956</v>
      </c>
      <c r="I8" s="48" t="s">
        <v>152</v>
      </c>
      <c r="J8" s="62" t="s">
        <v>152</v>
      </c>
      <c r="K8" s="78" t="s">
        <v>152</v>
      </c>
      <c r="L8" s="107" t="s">
        <v>152</v>
      </c>
      <c r="M8" s="113">
        <v>41046</v>
      </c>
      <c r="N8" s="408">
        <f t="shared" si="3"/>
        <v>84</v>
      </c>
      <c r="O8" s="82"/>
      <c r="P8" s="83"/>
      <c r="Q8" s="83" t="s">
        <v>152</v>
      </c>
      <c r="R8" s="83"/>
      <c r="S8" s="83"/>
      <c r="T8" s="90"/>
      <c r="U8" s="91" t="s">
        <v>152</v>
      </c>
      <c r="V8" s="98">
        <v>95</v>
      </c>
      <c r="W8" s="99">
        <v>20.5</v>
      </c>
      <c r="X8" s="99">
        <v>15.5</v>
      </c>
      <c r="Y8" s="396">
        <f>V8+W8+X8</f>
        <v>131</v>
      </c>
      <c r="Z8" s="397">
        <f>(V8*10)+(W8*20)</f>
        <v>1360</v>
      </c>
      <c r="AA8" s="103">
        <v>5000</v>
      </c>
      <c r="AB8" s="389">
        <f t="shared" si="4"/>
        <v>0</v>
      </c>
      <c r="AC8" s="386" t="s">
        <v>152</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
      <c r="A9" s="676" t="s">
        <v>3434</v>
      </c>
      <c r="B9" s="677"/>
      <c r="C9" s="459" t="s">
        <v>161</v>
      </c>
      <c r="D9" s="460" t="s">
        <v>162</v>
      </c>
      <c r="E9" s="461"/>
      <c r="F9" s="461" t="s">
        <v>163</v>
      </c>
      <c r="G9" s="461" t="s">
        <v>164</v>
      </c>
      <c r="H9" s="462" t="s">
        <v>165</v>
      </c>
      <c r="I9" s="461" t="s">
        <v>166</v>
      </c>
      <c r="J9" s="463" t="s">
        <v>167</v>
      </c>
      <c r="K9" s="459" t="s">
        <v>168</v>
      </c>
      <c r="L9" s="462" t="s">
        <v>169</v>
      </c>
      <c r="M9" s="459" t="s">
        <v>170</v>
      </c>
      <c r="N9" s="461" t="s">
        <v>171</v>
      </c>
      <c r="O9" s="461" t="s">
        <v>172</v>
      </c>
      <c r="P9" s="461" t="s">
        <v>173</v>
      </c>
      <c r="Q9" s="461" t="s">
        <v>174</v>
      </c>
      <c r="R9" s="461" t="s">
        <v>175</v>
      </c>
      <c r="S9" s="461" t="s">
        <v>176</v>
      </c>
      <c r="T9" s="462" t="s">
        <v>177</v>
      </c>
      <c r="U9" s="464" t="s">
        <v>178</v>
      </c>
      <c r="V9" s="459" t="s">
        <v>179</v>
      </c>
      <c r="W9" s="461" t="s">
        <v>180</v>
      </c>
      <c r="X9" s="461" t="s">
        <v>181</v>
      </c>
      <c r="Y9" s="461" t="s">
        <v>182</v>
      </c>
      <c r="Z9" s="461" t="s">
        <v>183</v>
      </c>
      <c r="AA9" s="461" t="s">
        <v>184</v>
      </c>
      <c r="AB9" s="461" t="s">
        <v>3435</v>
      </c>
      <c r="AC9" s="461" t="s">
        <v>3436</v>
      </c>
      <c r="AD9" s="465" t="s">
        <v>187</v>
      </c>
      <c r="AE9" s="466" t="s">
        <v>188</v>
      </c>
      <c r="AF9" s="459" t="s">
        <v>189</v>
      </c>
      <c r="AG9" s="464" t="s">
        <v>190</v>
      </c>
      <c r="AH9" s="467" t="s">
        <v>191</v>
      </c>
      <c r="AI9" s="461" t="s">
        <v>192</v>
      </c>
      <c r="AJ9" s="462" t="s">
        <v>193</v>
      </c>
      <c r="AK9" s="462" t="s">
        <v>194</v>
      </c>
      <c r="AL9" s="468" t="s">
        <v>195</v>
      </c>
      <c r="AM9" s="462" t="s">
        <v>196</v>
      </c>
      <c r="AN9" s="462" t="s">
        <v>197</v>
      </c>
      <c r="AO9" s="464" t="s">
        <v>198</v>
      </c>
      <c r="AP9" s="465" t="s">
        <v>200</v>
      </c>
      <c r="AQ9" s="465" t="s">
        <v>201</v>
      </c>
      <c r="AR9" s="462" t="s">
        <v>202</v>
      </c>
      <c r="AS9" s="464" t="s">
        <v>203</v>
      </c>
      <c r="AT9" s="459" t="s">
        <v>204</v>
      </c>
      <c r="AU9" s="462" t="s">
        <v>205</v>
      </c>
      <c r="AV9" s="462" t="s">
        <v>206</v>
      </c>
      <c r="AW9" s="469" t="s">
        <v>207</v>
      </c>
      <c r="AX9" s="470" t="s">
        <v>208</v>
      </c>
      <c r="AY9" s="465" t="s">
        <v>209</v>
      </c>
      <c r="AZ9" s="461" t="s">
        <v>210</v>
      </c>
      <c r="BA9" s="471" t="s">
        <v>211</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75" thickTop="1" thickBot="1" x14ac:dyDescent="0.3">
      <c r="A10" s="678" t="s">
        <v>3437</v>
      </c>
      <c r="B10" s="679"/>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75" thickTop="1" thickBot="1" x14ac:dyDescent="0.3">
      <c r="A11" s="621" t="s">
        <v>213</v>
      </c>
      <c r="B11" s="622"/>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5" thickTop="1" x14ac:dyDescent="0.3">
      <c r="A12" s="203"/>
      <c r="B12" s="204"/>
      <c r="C12" s="196">
        <v>1</v>
      </c>
      <c r="D12" s="187" t="s">
        <v>3438</v>
      </c>
      <c r="E12" s="166" t="s">
        <v>39</v>
      </c>
      <c r="F12" s="30"/>
      <c r="G12" s="120">
        <v>40925</v>
      </c>
      <c r="H12" s="125"/>
      <c r="I12" s="129" t="s">
        <v>152</v>
      </c>
      <c r="J12" s="67"/>
      <c r="K12" s="133"/>
      <c r="L12" s="108"/>
      <c r="M12" s="371">
        <v>40925</v>
      </c>
      <c r="N12" s="147">
        <v>1</v>
      </c>
      <c r="O12" s="295" t="s">
        <v>152</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214</v>
      </c>
      <c r="BC12" s="55" t="s">
        <v>215</v>
      </c>
      <c r="BD12" s="55" t="s">
        <v>216</v>
      </c>
      <c r="BE12" s="55" t="s">
        <v>217</v>
      </c>
      <c r="BF12" s="55" t="s">
        <v>218</v>
      </c>
      <c r="BG12" s="55" t="s">
        <v>219</v>
      </c>
      <c r="BH12" s="55" t="s">
        <v>220</v>
      </c>
      <c r="BI12" s="55" t="s">
        <v>221</v>
      </c>
      <c r="BJ12" s="55" t="s">
        <v>222</v>
      </c>
      <c r="BK12" s="55" t="s">
        <v>223</v>
      </c>
      <c r="BL12" s="55" t="s">
        <v>224</v>
      </c>
      <c r="BM12" s="55" t="s">
        <v>225</v>
      </c>
      <c r="BN12" s="55" t="s">
        <v>226</v>
      </c>
      <c r="BO12" s="55" t="s">
        <v>227</v>
      </c>
      <c r="BP12" s="55" t="s">
        <v>228</v>
      </c>
      <c r="BQ12" s="55" t="s">
        <v>229</v>
      </c>
      <c r="BR12" s="55" t="s">
        <v>230</v>
      </c>
      <c r="BS12" s="55" t="s">
        <v>231</v>
      </c>
      <c r="BT12" s="55" t="s">
        <v>232</v>
      </c>
      <c r="BU12" s="55" t="s">
        <v>233</v>
      </c>
      <c r="BV12" s="55" t="s">
        <v>234</v>
      </c>
      <c r="BW12" s="55" t="s">
        <v>235</v>
      </c>
      <c r="BX12" s="55" t="s">
        <v>236</v>
      </c>
      <c r="BY12" s="330" t="s">
        <v>237</v>
      </c>
      <c r="BZ12" s="330" t="s">
        <v>238</v>
      </c>
      <c r="CA12" s="330" t="s">
        <v>239</v>
      </c>
      <c r="CB12" s="330" t="s">
        <v>240</v>
      </c>
      <c r="CC12" s="330" t="s">
        <v>241</v>
      </c>
      <c r="CD12" s="330" t="s">
        <v>242</v>
      </c>
      <c r="CE12" s="330" t="s">
        <v>243</v>
      </c>
      <c r="CF12" s="330" t="s">
        <v>244</v>
      </c>
      <c r="CG12" s="330" t="s">
        <v>245</v>
      </c>
      <c r="CH12" s="330" t="s">
        <v>246</v>
      </c>
      <c r="CI12" s="330" t="s">
        <v>247</v>
      </c>
      <c r="CJ12" s="330" t="s">
        <v>248</v>
      </c>
      <c r="CK12" s="330" t="s">
        <v>249</v>
      </c>
      <c r="CL12" s="330" t="s">
        <v>250</v>
      </c>
      <c r="CM12" s="330" t="s">
        <v>251</v>
      </c>
      <c r="CN12" s="330" t="s">
        <v>252</v>
      </c>
      <c r="CO12" s="330" t="s">
        <v>253</v>
      </c>
      <c r="CP12" s="330" t="s">
        <v>254</v>
      </c>
      <c r="CQ12" s="330" t="s">
        <v>255</v>
      </c>
      <c r="CR12" s="330" t="s">
        <v>256</v>
      </c>
      <c r="CS12" s="330" t="s">
        <v>257</v>
      </c>
      <c r="CT12" s="330" t="s">
        <v>258</v>
      </c>
      <c r="CU12" s="330" t="s">
        <v>259</v>
      </c>
      <c r="CV12" s="330" t="s">
        <v>260</v>
      </c>
      <c r="CW12" s="330" t="s">
        <v>261</v>
      </c>
      <c r="CX12" s="330" t="s">
        <v>262</v>
      </c>
      <c r="CY12" s="330" t="s">
        <v>263</v>
      </c>
      <c r="CZ12" s="330" t="s">
        <v>264</v>
      </c>
      <c r="DA12" s="330" t="s">
        <v>265</v>
      </c>
      <c r="DB12" s="330" t="s">
        <v>266</v>
      </c>
      <c r="DC12" s="330" t="s">
        <v>267</v>
      </c>
      <c r="DD12" s="330" t="s">
        <v>268</v>
      </c>
      <c r="DE12" s="330" t="s">
        <v>269</v>
      </c>
      <c r="DF12" s="330" t="s">
        <v>270</v>
      </c>
      <c r="DG12" s="330" t="s">
        <v>271</v>
      </c>
      <c r="DH12" s="330" t="s">
        <v>272</v>
      </c>
      <c r="DI12" s="330" t="s">
        <v>273</v>
      </c>
      <c r="DJ12" s="330" t="s">
        <v>274</v>
      </c>
      <c r="DK12" s="330" t="s">
        <v>275</v>
      </c>
      <c r="DL12" s="330" t="s">
        <v>276</v>
      </c>
      <c r="DM12" s="330" t="s">
        <v>277</v>
      </c>
      <c r="DN12" s="330" t="s">
        <v>278</v>
      </c>
      <c r="DO12" s="330" t="s">
        <v>279</v>
      </c>
      <c r="DP12" s="330" t="s">
        <v>281</v>
      </c>
      <c r="DQ12" s="330" t="s">
        <v>282</v>
      </c>
      <c r="DR12" s="330" t="s">
        <v>283</v>
      </c>
      <c r="DS12" s="330" t="s">
        <v>284</v>
      </c>
      <c r="DT12" s="330" t="s">
        <v>285</v>
      </c>
      <c r="DU12" s="330" t="s">
        <v>286</v>
      </c>
      <c r="DV12" s="330" t="s">
        <v>287</v>
      </c>
      <c r="DW12" s="330" t="s">
        <v>288</v>
      </c>
      <c r="DX12" s="330" t="s">
        <v>289</v>
      </c>
      <c r="DY12" s="330" t="s">
        <v>290</v>
      </c>
      <c r="DZ12" s="330" t="s">
        <v>291</v>
      </c>
      <c r="EA12" s="330" t="s">
        <v>292</v>
      </c>
      <c r="EB12" s="330" t="s">
        <v>293</v>
      </c>
      <c r="EC12" s="330" t="s">
        <v>294</v>
      </c>
      <c r="ED12" s="330" t="s">
        <v>295</v>
      </c>
      <c r="EE12" s="330" t="s">
        <v>296</v>
      </c>
      <c r="EF12" s="330" t="s">
        <v>297</v>
      </c>
      <c r="EG12" s="330" t="s">
        <v>298</v>
      </c>
      <c r="EH12" s="330" t="s">
        <v>299</v>
      </c>
      <c r="EI12" s="330" t="s">
        <v>300</v>
      </c>
      <c r="EJ12" s="330" t="s">
        <v>301</v>
      </c>
      <c r="EK12" s="330" t="s">
        <v>302</v>
      </c>
      <c r="EL12" s="330" t="s">
        <v>303</v>
      </c>
      <c r="EM12" s="330" t="s">
        <v>304</v>
      </c>
      <c r="EN12" s="330" t="s">
        <v>305</v>
      </c>
      <c r="EO12" s="330" t="s">
        <v>306</v>
      </c>
      <c r="EP12" s="330" t="s">
        <v>307</v>
      </c>
      <c r="EQ12" s="330" t="s">
        <v>308</v>
      </c>
      <c r="ER12" s="330" t="s">
        <v>309</v>
      </c>
      <c r="ES12" s="330" t="s">
        <v>310</v>
      </c>
      <c r="ET12" s="330" t="s">
        <v>311</v>
      </c>
      <c r="EU12" s="330" t="s">
        <v>312</v>
      </c>
      <c r="EV12" s="330" t="s">
        <v>313</v>
      </c>
      <c r="EW12" s="330" t="s">
        <v>314</v>
      </c>
      <c r="EX12" s="330" t="s">
        <v>315</v>
      </c>
      <c r="EY12" s="330" t="s">
        <v>316</v>
      </c>
      <c r="EZ12" s="330" t="s">
        <v>317</v>
      </c>
      <c r="FA12" s="330" t="s">
        <v>318</v>
      </c>
      <c r="FB12" s="330" t="s">
        <v>319</v>
      </c>
      <c r="FC12" s="330" t="s">
        <v>320</v>
      </c>
      <c r="FD12" s="330" t="s">
        <v>321</v>
      </c>
      <c r="FE12" s="330" t="s">
        <v>322</v>
      </c>
      <c r="FF12" s="330" t="s">
        <v>323</v>
      </c>
      <c r="FG12" s="330" t="s">
        <v>324</v>
      </c>
      <c r="FH12" s="330" t="s">
        <v>325</v>
      </c>
      <c r="FI12" s="330" t="s">
        <v>326</v>
      </c>
      <c r="FJ12" s="330" t="s">
        <v>327</v>
      </c>
      <c r="FK12" s="330" t="s">
        <v>328</v>
      </c>
      <c r="FL12" s="330" t="s">
        <v>329</v>
      </c>
      <c r="FM12" s="330" t="s">
        <v>330</v>
      </c>
      <c r="FN12" s="330" t="s">
        <v>331</v>
      </c>
      <c r="FO12" s="330" t="s">
        <v>332</v>
      </c>
      <c r="FP12" s="330" t="s">
        <v>333</v>
      </c>
      <c r="FQ12" s="342" t="s">
        <v>334</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25" x14ac:dyDescent="0.4">
      <c r="A13" s="503" t="s">
        <v>3439</v>
      </c>
      <c r="B13" s="204"/>
      <c r="C13" s="197">
        <v>2</v>
      </c>
      <c r="D13" s="188" t="s">
        <v>3440</v>
      </c>
      <c r="E13" s="70" t="s">
        <v>39</v>
      </c>
      <c r="F13" s="30" t="s">
        <v>152</v>
      </c>
      <c r="G13" s="120">
        <v>40926</v>
      </c>
      <c r="H13" s="121">
        <v>40949</v>
      </c>
      <c r="I13" s="129"/>
      <c r="J13" s="67"/>
      <c r="K13" s="133"/>
      <c r="L13" s="108"/>
      <c r="M13" s="372">
        <v>40949</v>
      </c>
      <c r="N13" s="147">
        <f t="shared" ref="N13:N76" si="32">IF((NETWORKDAYS(G13,M13)&gt;0),(NETWORKDAYS(G13,M13)),"")</f>
        <v>18</v>
      </c>
      <c r="O13" s="295"/>
      <c r="P13" s="295" t="s">
        <v>152</v>
      </c>
      <c r="Q13" s="295"/>
      <c r="R13" s="295" t="s">
        <v>152</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335</v>
      </c>
      <c r="BC13" s="52" t="s">
        <v>336</v>
      </c>
      <c r="BD13" s="52" t="s">
        <v>337</v>
      </c>
      <c r="BE13" s="52" t="s">
        <v>338</v>
      </c>
      <c r="BF13" s="59" t="s">
        <v>339</v>
      </c>
      <c r="BG13" s="52" t="s">
        <v>340</v>
      </c>
      <c r="BH13" s="52" t="s">
        <v>341</v>
      </c>
      <c r="BI13" s="52" t="s">
        <v>342</v>
      </c>
      <c r="BJ13" s="52" t="s">
        <v>343</v>
      </c>
      <c r="BK13" s="52" t="s">
        <v>344</v>
      </c>
      <c r="BL13" s="332" t="s">
        <v>345</v>
      </c>
      <c r="BM13" s="52" t="s">
        <v>346</v>
      </c>
      <c r="BN13" s="52" t="s">
        <v>347</v>
      </c>
      <c r="BO13" s="52" t="s">
        <v>348</v>
      </c>
      <c r="BP13" s="52" t="s">
        <v>349</v>
      </c>
      <c r="BQ13" s="52" t="s">
        <v>350</v>
      </c>
      <c r="BR13" s="52" t="s">
        <v>351</v>
      </c>
      <c r="BS13" s="52" t="s">
        <v>352</v>
      </c>
      <c r="BT13" s="52" t="s">
        <v>353</v>
      </c>
      <c r="BU13" s="52" t="s">
        <v>354</v>
      </c>
      <c r="BV13" s="52" t="s">
        <v>355</v>
      </c>
      <c r="BW13" s="52" t="s">
        <v>356</v>
      </c>
      <c r="BX13" s="52" t="s">
        <v>357</v>
      </c>
      <c r="BY13" s="331" t="s">
        <v>358</v>
      </c>
      <c r="BZ13" s="331" t="s">
        <v>359</v>
      </c>
      <c r="CA13" s="331" t="s">
        <v>360</v>
      </c>
      <c r="CB13" s="331" t="s">
        <v>361</v>
      </c>
      <c r="CC13" s="331" t="s">
        <v>362</v>
      </c>
      <c r="CD13" s="331" t="s">
        <v>363</v>
      </c>
      <c r="CE13" s="331" t="s">
        <v>364</v>
      </c>
      <c r="CF13" s="331" t="s">
        <v>365</v>
      </c>
      <c r="CG13" s="331" t="s">
        <v>366</v>
      </c>
      <c r="CH13" s="331" t="s">
        <v>367</v>
      </c>
      <c r="CI13" s="331" t="s">
        <v>368</v>
      </c>
      <c r="CJ13" s="331" t="s">
        <v>369</v>
      </c>
      <c r="CK13" s="331" t="s">
        <v>370</v>
      </c>
      <c r="CL13" s="331" t="s">
        <v>371</v>
      </c>
      <c r="CM13" s="331" t="s">
        <v>372</v>
      </c>
      <c r="CN13" s="331" t="s">
        <v>373</v>
      </c>
      <c r="CO13" s="331" t="s">
        <v>374</v>
      </c>
      <c r="CP13" s="331" t="s">
        <v>375</v>
      </c>
      <c r="CQ13" s="331" t="s">
        <v>376</v>
      </c>
      <c r="CR13" s="331" t="s">
        <v>377</v>
      </c>
      <c r="CS13" s="331" t="s">
        <v>378</v>
      </c>
      <c r="CT13" s="331" t="s">
        <v>379</v>
      </c>
      <c r="CU13" s="331" t="s">
        <v>380</v>
      </c>
      <c r="CV13" s="331" t="s">
        <v>381</v>
      </c>
      <c r="CW13" s="331" t="s">
        <v>382</v>
      </c>
      <c r="CX13" s="331" t="s">
        <v>383</v>
      </c>
      <c r="CY13" s="331" t="s">
        <v>384</v>
      </c>
      <c r="CZ13" s="331" t="s">
        <v>385</v>
      </c>
      <c r="DA13" s="331" t="s">
        <v>386</v>
      </c>
      <c r="DB13" s="331" t="s">
        <v>387</v>
      </c>
      <c r="DC13" s="331" t="s">
        <v>388</v>
      </c>
      <c r="DD13" s="331" t="s">
        <v>389</v>
      </c>
      <c r="DE13" s="331" t="s">
        <v>390</v>
      </c>
      <c r="DF13" s="331" t="s">
        <v>391</v>
      </c>
      <c r="DG13" s="331" t="s">
        <v>392</v>
      </c>
      <c r="DH13" s="331" t="s">
        <v>393</v>
      </c>
      <c r="DI13" s="331" t="s">
        <v>394</v>
      </c>
      <c r="DJ13" s="331" t="s">
        <v>395</v>
      </c>
      <c r="DK13" s="331" t="s">
        <v>396</v>
      </c>
      <c r="DL13" s="331" t="s">
        <v>397</v>
      </c>
      <c r="DM13" s="331" t="s">
        <v>398</v>
      </c>
      <c r="DN13" s="331" t="s">
        <v>399</v>
      </c>
      <c r="DO13" s="331" t="s">
        <v>400</v>
      </c>
      <c r="DP13" s="331" t="s">
        <v>402</v>
      </c>
      <c r="DQ13" s="331" t="s">
        <v>403</v>
      </c>
      <c r="DR13" s="331" t="s">
        <v>404</v>
      </c>
      <c r="DS13" s="331" t="s">
        <v>405</v>
      </c>
      <c r="DT13" s="331" t="s">
        <v>406</v>
      </c>
      <c r="DU13" s="331" t="s">
        <v>407</v>
      </c>
      <c r="DV13" s="331" t="s">
        <v>408</v>
      </c>
      <c r="DW13" s="331" t="s">
        <v>409</v>
      </c>
      <c r="DX13" s="331" t="s">
        <v>410</v>
      </c>
      <c r="DY13" s="331" t="s">
        <v>411</v>
      </c>
      <c r="DZ13" s="331" t="s">
        <v>412</v>
      </c>
      <c r="EA13" s="331" t="s">
        <v>413</v>
      </c>
      <c r="EB13" s="331" t="s">
        <v>414</v>
      </c>
      <c r="EC13" s="331" t="s">
        <v>415</v>
      </c>
      <c r="ED13" s="331" t="s">
        <v>416</v>
      </c>
      <c r="EE13" s="331" t="s">
        <v>416</v>
      </c>
      <c r="EF13" s="331" t="s">
        <v>417</v>
      </c>
      <c r="EG13" s="331" t="s">
        <v>418</v>
      </c>
      <c r="EH13" s="331" t="s">
        <v>419</v>
      </c>
      <c r="EI13" s="331" t="s">
        <v>420</v>
      </c>
      <c r="EJ13" s="331" t="s">
        <v>421</v>
      </c>
      <c r="EK13" s="331" t="s">
        <v>422</v>
      </c>
      <c r="EL13" s="331" t="s">
        <v>423</v>
      </c>
      <c r="EM13" s="331" t="s">
        <v>424</v>
      </c>
      <c r="EN13" s="331" t="s">
        <v>425</v>
      </c>
      <c r="EO13" s="331" t="s">
        <v>426</v>
      </c>
      <c r="EP13" s="331" t="s">
        <v>427</v>
      </c>
      <c r="EQ13" s="331" t="s">
        <v>428</v>
      </c>
      <c r="ER13" s="331" t="s">
        <v>429</v>
      </c>
      <c r="ES13" s="331" t="s">
        <v>430</v>
      </c>
      <c r="ET13" s="331" t="s">
        <v>431</v>
      </c>
      <c r="EU13" s="331" t="s">
        <v>432</v>
      </c>
      <c r="EV13" s="331" t="s">
        <v>433</v>
      </c>
      <c r="EW13" s="331" t="s">
        <v>434</v>
      </c>
      <c r="EX13" s="331" t="s">
        <v>435</v>
      </c>
      <c r="EY13" s="331" t="s">
        <v>436</v>
      </c>
      <c r="EZ13" s="331" t="s">
        <v>437</v>
      </c>
      <c r="FA13" s="331" t="s">
        <v>438</v>
      </c>
      <c r="FB13" s="331" t="s">
        <v>439</v>
      </c>
      <c r="FC13" s="331" t="s">
        <v>440</v>
      </c>
      <c r="FD13" s="331" t="s">
        <v>441</v>
      </c>
      <c r="FE13" s="331" t="s">
        <v>442</v>
      </c>
      <c r="FF13" s="331" t="s">
        <v>443</v>
      </c>
      <c r="FG13" s="331" t="s">
        <v>444</v>
      </c>
      <c r="FH13" s="331" t="s">
        <v>445</v>
      </c>
      <c r="FI13" s="331" t="s">
        <v>446</v>
      </c>
      <c r="FJ13" s="331" t="s">
        <v>447</v>
      </c>
      <c r="FK13" s="331" t="s">
        <v>448</v>
      </c>
      <c r="FL13" s="331" t="s">
        <v>449</v>
      </c>
      <c r="FM13" s="331" t="s">
        <v>450</v>
      </c>
      <c r="FN13" s="331" t="s">
        <v>451</v>
      </c>
      <c r="FO13" s="331" t="s">
        <v>452</v>
      </c>
      <c r="FP13" s="331" t="s">
        <v>453</v>
      </c>
      <c r="FQ13" s="343" t="s">
        <v>454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75" x14ac:dyDescent="0.3">
      <c r="A14" s="203"/>
      <c r="B14" s="204"/>
      <c r="C14" s="197">
        <v>3</v>
      </c>
      <c r="D14" s="188" t="s">
        <v>3441</v>
      </c>
      <c r="E14" s="70" t="s">
        <v>39</v>
      </c>
      <c r="F14" s="30" t="s">
        <v>3442</v>
      </c>
      <c r="G14" s="123">
        <v>40927</v>
      </c>
      <c r="H14" s="124">
        <v>40930</v>
      </c>
      <c r="I14" s="130" t="s">
        <v>3443</v>
      </c>
      <c r="J14" s="158" t="s">
        <v>3444</v>
      </c>
      <c r="K14" s="134"/>
      <c r="L14" s="24"/>
      <c r="M14" s="375">
        <v>40956</v>
      </c>
      <c r="N14" s="147">
        <f t="shared" si="32"/>
        <v>22</v>
      </c>
      <c r="O14" s="295"/>
      <c r="P14" s="295"/>
      <c r="Q14" s="295"/>
      <c r="R14" s="295"/>
      <c r="S14" s="295"/>
      <c r="T14" s="108" t="s">
        <v>3445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456</v>
      </c>
      <c r="BC14" s="52" t="s">
        <v>457</v>
      </c>
      <c r="BD14" s="52" t="s">
        <v>458</v>
      </c>
      <c r="BE14" s="52" t="s">
        <v>459</v>
      </c>
      <c r="BF14" s="59" t="s">
        <v>460</v>
      </c>
      <c r="BG14" s="52" t="s">
        <v>461</v>
      </c>
      <c r="BH14" s="52" t="s">
        <v>462</v>
      </c>
      <c r="BI14" s="52" t="s">
        <v>463</v>
      </c>
      <c r="BJ14" s="52" t="s">
        <v>464</v>
      </c>
      <c r="BK14" s="52" t="s">
        <v>465</v>
      </c>
      <c r="BL14" s="333" t="s">
        <v>466</v>
      </c>
      <c r="BM14" s="52" t="s">
        <v>467</v>
      </c>
      <c r="BN14" s="52" t="s">
        <v>468</v>
      </c>
      <c r="BO14" s="52" t="s">
        <v>469</v>
      </c>
      <c r="BP14" s="52" t="s">
        <v>470</v>
      </c>
      <c r="BQ14" s="52" t="s">
        <v>471</v>
      </c>
      <c r="BR14" s="52" t="s">
        <v>472</v>
      </c>
      <c r="BS14" s="52" t="s">
        <v>473</v>
      </c>
      <c r="BT14" s="52" t="s">
        <v>474</v>
      </c>
      <c r="BU14" s="52" t="s">
        <v>475</v>
      </c>
      <c r="BV14" s="52" t="s">
        <v>476</v>
      </c>
      <c r="BW14" s="52"/>
      <c r="BX14" s="52" t="s">
        <v>477</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478</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479</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75" x14ac:dyDescent="0.3">
      <c r="A15" s="203"/>
      <c r="B15" s="204"/>
      <c r="C15" s="197">
        <v>4</v>
      </c>
      <c r="D15" s="189" t="s">
        <v>3446</v>
      </c>
      <c r="E15" s="29" t="s">
        <v>159</v>
      </c>
      <c r="F15" s="30"/>
      <c r="G15" s="123">
        <v>40931</v>
      </c>
      <c r="H15" s="124">
        <v>40956</v>
      </c>
      <c r="I15" s="131" t="s">
        <v>152</v>
      </c>
      <c r="J15" s="68" t="s">
        <v>152</v>
      </c>
      <c r="K15" s="134" t="s">
        <v>152</v>
      </c>
      <c r="L15" s="24">
        <v>3</v>
      </c>
      <c r="M15" s="372">
        <v>41046</v>
      </c>
      <c r="N15" s="147">
        <f t="shared" si="32"/>
        <v>84</v>
      </c>
      <c r="O15" s="125"/>
      <c r="P15" s="125"/>
      <c r="Q15" s="125" t="s">
        <v>152</v>
      </c>
      <c r="R15" s="125"/>
      <c r="S15" s="125"/>
      <c r="T15" s="122"/>
      <c r="U15" s="298" t="s">
        <v>152</v>
      </c>
      <c r="V15" s="28">
        <v>95</v>
      </c>
      <c r="W15" s="296">
        <v>20.5</v>
      </c>
      <c r="X15" s="296" t="s">
        <v>3447</v>
      </c>
      <c r="Y15" s="149" t="e">
        <f t="shared" si="25"/>
        <v>#VALUE!</v>
      </c>
      <c r="Z15" s="148">
        <f t="shared" si="26"/>
        <v>1360</v>
      </c>
      <c r="AA15" s="305">
        <v>5000</v>
      </c>
      <c r="AB15" s="377">
        <f t="shared" si="49"/>
        <v>0</v>
      </c>
      <c r="AC15" s="347" t="s">
        <v>152</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480</v>
      </c>
      <c r="BC15" s="52" t="s">
        <v>481</v>
      </c>
      <c r="BD15" s="52" t="s">
        <v>482</v>
      </c>
      <c r="BE15" s="52" t="s">
        <v>483</v>
      </c>
      <c r="BF15" s="59" t="s">
        <v>3448</v>
      </c>
      <c r="BG15" s="52" t="s">
        <v>485</v>
      </c>
      <c r="BH15" s="52" t="s">
        <v>486</v>
      </c>
      <c r="BI15" s="52" t="s">
        <v>487</v>
      </c>
      <c r="BJ15" s="52" t="s">
        <v>488</v>
      </c>
      <c r="BK15" s="52" t="s">
        <v>489</v>
      </c>
      <c r="BL15" s="333" t="s">
        <v>490</v>
      </c>
      <c r="BM15" s="52" t="s">
        <v>491</v>
      </c>
      <c r="BN15" s="52" t="s">
        <v>492</v>
      </c>
      <c r="BO15" s="52" t="s">
        <v>493</v>
      </c>
      <c r="BP15" s="52" t="s">
        <v>494</v>
      </c>
      <c r="BQ15" s="52" t="s">
        <v>495</v>
      </c>
      <c r="BR15" s="52" t="s">
        <v>3449</v>
      </c>
      <c r="BS15" s="52" t="s">
        <v>496</v>
      </c>
      <c r="BT15" s="52" t="s">
        <v>497</v>
      </c>
      <c r="BU15" s="52" t="s">
        <v>498</v>
      </c>
      <c r="BV15" s="52" t="s">
        <v>499</v>
      </c>
      <c r="BW15" s="52"/>
      <c r="BX15" s="52" t="s">
        <v>500</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501</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502</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75" x14ac:dyDescent="0.3">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503</v>
      </c>
      <c r="BC16" s="52" t="s">
        <v>504</v>
      </c>
      <c r="BD16" s="52" t="s">
        <v>505</v>
      </c>
      <c r="BE16" s="52" t="s">
        <v>506</v>
      </c>
      <c r="BF16" s="59" t="s">
        <v>507</v>
      </c>
      <c r="BG16" s="52" t="s">
        <v>508</v>
      </c>
      <c r="BH16" s="52" t="s">
        <v>509</v>
      </c>
      <c r="BI16" s="52" t="s">
        <v>510</v>
      </c>
      <c r="BJ16" s="52" t="s">
        <v>511</v>
      </c>
      <c r="BK16" s="52" t="s">
        <v>512</v>
      </c>
      <c r="BL16" s="333" t="s">
        <v>513</v>
      </c>
      <c r="BM16" s="52" t="s">
        <v>514</v>
      </c>
      <c r="BN16" s="52" t="s">
        <v>515</v>
      </c>
      <c r="BO16" s="52" t="s">
        <v>516</v>
      </c>
      <c r="BP16" s="52" t="s">
        <v>517</v>
      </c>
      <c r="BQ16" s="52" t="s">
        <v>518</v>
      </c>
      <c r="BR16" s="57"/>
      <c r="BS16" s="52" t="s">
        <v>519</v>
      </c>
      <c r="BT16" s="52" t="s">
        <v>520</v>
      </c>
      <c r="BU16" s="52" t="s">
        <v>521</v>
      </c>
      <c r="BV16" s="52" t="s">
        <v>522</v>
      </c>
      <c r="BW16" s="52"/>
      <c r="BX16" s="52" t="s">
        <v>523</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524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525</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75" x14ac:dyDescent="0.3">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526</v>
      </c>
      <c r="BC17" s="52" t="s">
        <v>527</v>
      </c>
      <c r="BD17" s="52" t="s">
        <v>528</v>
      </c>
      <c r="BE17" s="52" t="s">
        <v>529</v>
      </c>
      <c r="BF17" s="59" t="s">
        <v>530</v>
      </c>
      <c r="BG17" s="52" t="s">
        <v>531</v>
      </c>
      <c r="BH17" s="52" t="s">
        <v>532</v>
      </c>
      <c r="BI17" s="52" t="s">
        <v>533</v>
      </c>
      <c r="BJ17" s="52" t="s">
        <v>534</v>
      </c>
      <c r="BK17" s="52" t="s">
        <v>535</v>
      </c>
      <c r="BL17" s="333" t="s">
        <v>536</v>
      </c>
      <c r="BM17" s="52" t="s">
        <v>537</v>
      </c>
      <c r="BN17" s="52" t="s">
        <v>538</v>
      </c>
      <c r="BO17" s="52" t="s">
        <v>539</v>
      </c>
      <c r="BP17" s="52" t="s">
        <v>540</v>
      </c>
      <c r="BQ17" s="52" t="s">
        <v>541</v>
      </c>
      <c r="BR17" s="57"/>
      <c r="BS17" s="52" t="s">
        <v>542</v>
      </c>
      <c r="BT17" s="52" t="s">
        <v>543</v>
      </c>
      <c r="BU17" s="52" t="s">
        <v>544</v>
      </c>
      <c r="BV17" s="52" t="s">
        <v>545</v>
      </c>
      <c r="BW17" s="52"/>
      <c r="BX17" s="52" t="s">
        <v>546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547</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548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75" x14ac:dyDescent="0.3">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549</v>
      </c>
      <c r="BC18" s="52" t="s">
        <v>550</v>
      </c>
      <c r="BD18" s="52" t="s">
        <v>551</v>
      </c>
      <c r="BE18" s="52" t="s">
        <v>552</v>
      </c>
      <c r="BF18" s="59" t="s">
        <v>553</v>
      </c>
      <c r="BG18" s="52" t="s">
        <v>554</v>
      </c>
      <c r="BH18" s="52" t="s">
        <v>555</v>
      </c>
      <c r="BI18" s="52" t="s">
        <v>556</v>
      </c>
      <c r="BJ18" s="52" t="s">
        <v>557</v>
      </c>
      <c r="BK18" s="52" t="s">
        <v>558</v>
      </c>
      <c r="BL18" s="333" t="s">
        <v>559</v>
      </c>
      <c r="BM18" s="52" t="s">
        <v>560</v>
      </c>
      <c r="BN18" s="52" t="s">
        <v>561</v>
      </c>
      <c r="BO18" s="52" t="s">
        <v>562</v>
      </c>
      <c r="BP18" s="52" t="s">
        <v>563</v>
      </c>
      <c r="BQ18" s="52" t="s">
        <v>564</v>
      </c>
      <c r="BR18" s="57"/>
      <c r="BS18" s="52" t="s">
        <v>565</v>
      </c>
      <c r="BT18" s="52" t="s">
        <v>566</v>
      </c>
      <c r="BU18" s="52" t="s">
        <v>567</v>
      </c>
      <c r="BV18" s="52" t="s">
        <v>568</v>
      </c>
      <c r="BW18" s="52"/>
      <c r="BX18" s="52" t="s">
        <v>569</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570</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571</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75" x14ac:dyDescent="0.3">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572</v>
      </c>
      <c r="BC19" s="52" t="s">
        <v>573</v>
      </c>
      <c r="BD19" s="52" t="s">
        <v>574</v>
      </c>
      <c r="BE19" s="52" t="s">
        <v>552</v>
      </c>
      <c r="BF19" s="59" t="s">
        <v>575</v>
      </c>
      <c r="BG19" s="52" t="s">
        <v>576</v>
      </c>
      <c r="BH19" s="52" t="s">
        <v>577</v>
      </c>
      <c r="BI19" s="52" t="s">
        <v>578</v>
      </c>
      <c r="BJ19" s="52" t="s">
        <v>579</v>
      </c>
      <c r="BK19" s="52" t="s">
        <v>580</v>
      </c>
      <c r="BL19" s="334" t="s">
        <v>581</v>
      </c>
      <c r="BM19" s="52" t="s">
        <v>582</v>
      </c>
      <c r="BN19" s="52" t="s">
        <v>583</v>
      </c>
      <c r="BO19" s="52" t="s">
        <v>584</v>
      </c>
      <c r="BP19" s="52" t="s">
        <v>585</v>
      </c>
      <c r="BQ19" s="52" t="s">
        <v>586</v>
      </c>
      <c r="BR19" s="57"/>
      <c r="BS19" s="52" t="s">
        <v>587</v>
      </c>
      <c r="BT19" s="52" t="s">
        <v>588</v>
      </c>
      <c r="BU19" s="52" t="s">
        <v>589</v>
      </c>
      <c r="BV19" s="52" t="s">
        <v>590</v>
      </c>
      <c r="BW19" s="52"/>
      <c r="BX19" s="52" t="s">
        <v>591</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592</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75" x14ac:dyDescent="0.3">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593</v>
      </c>
      <c r="BC20" s="52" t="s">
        <v>594</v>
      </c>
      <c r="BD20" s="52" t="s">
        <v>595</v>
      </c>
      <c r="BE20" s="52" t="s">
        <v>596</v>
      </c>
      <c r="BF20" s="59" t="s">
        <v>597</v>
      </c>
      <c r="BG20" s="52" t="s">
        <v>598</v>
      </c>
      <c r="BH20" s="52" t="s">
        <v>599</v>
      </c>
      <c r="BI20" s="52" t="s">
        <v>600</v>
      </c>
      <c r="BJ20" s="52" t="s">
        <v>601</v>
      </c>
      <c r="BK20" s="52" t="s">
        <v>602</v>
      </c>
      <c r="BL20" s="333" t="s">
        <v>603</v>
      </c>
      <c r="BM20" s="52" t="s">
        <v>604</v>
      </c>
      <c r="BN20" s="52" t="s">
        <v>605</v>
      </c>
      <c r="BO20" s="52" t="s">
        <v>606</v>
      </c>
      <c r="BP20" s="52" t="s">
        <v>607</v>
      </c>
      <c r="BQ20" s="52" t="s">
        <v>608</v>
      </c>
      <c r="BR20" s="57"/>
      <c r="BS20" s="52" t="s">
        <v>609</v>
      </c>
      <c r="BT20" s="52" t="s">
        <v>610</v>
      </c>
      <c r="BU20" s="52" t="s">
        <v>611</v>
      </c>
      <c r="BV20" s="52" t="s">
        <v>612</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613</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75" x14ac:dyDescent="0.3">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614</v>
      </c>
      <c r="BC21" s="52" t="s">
        <v>615</v>
      </c>
      <c r="BD21" s="52" t="s">
        <v>616</v>
      </c>
      <c r="BE21" s="52" t="s">
        <v>617</v>
      </c>
      <c r="BF21" s="59" t="s">
        <v>618</v>
      </c>
      <c r="BG21" s="52" t="s">
        <v>619</v>
      </c>
      <c r="BH21" s="52" t="s">
        <v>620</v>
      </c>
      <c r="BI21" s="52" t="s">
        <v>621</v>
      </c>
      <c r="BJ21" s="52" t="s">
        <v>622</v>
      </c>
      <c r="BK21" s="52" t="s">
        <v>623</v>
      </c>
      <c r="BL21" s="333" t="s">
        <v>624</v>
      </c>
      <c r="BM21" s="52" t="s">
        <v>625</v>
      </c>
      <c r="BN21" s="52" t="s">
        <v>626</v>
      </c>
      <c r="BO21" s="52" t="s">
        <v>627</v>
      </c>
      <c r="BP21" s="52" t="s">
        <v>628</v>
      </c>
      <c r="BQ21" s="52" t="s">
        <v>629</v>
      </c>
      <c r="BR21" s="57"/>
      <c r="BS21" s="52" t="s">
        <v>630</v>
      </c>
      <c r="BT21" s="52" t="s">
        <v>631</v>
      </c>
      <c r="BU21" s="52" t="s">
        <v>632</v>
      </c>
      <c r="BV21" s="52" t="s">
        <v>633</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634</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75" x14ac:dyDescent="0.3">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635</v>
      </c>
      <c r="BC22" s="52" t="s">
        <v>636</v>
      </c>
      <c r="BD22" s="52" t="s">
        <v>637</v>
      </c>
      <c r="BE22" s="52" t="s">
        <v>638</v>
      </c>
      <c r="BF22" s="59" t="s">
        <v>639</v>
      </c>
      <c r="BG22" s="52" t="s">
        <v>640</v>
      </c>
      <c r="BH22" s="52" t="s">
        <v>641</v>
      </c>
      <c r="BI22" s="52" t="s">
        <v>642</v>
      </c>
      <c r="BJ22" s="52" t="s">
        <v>643</v>
      </c>
      <c r="BK22" s="52" t="s">
        <v>644</v>
      </c>
      <c r="BL22" s="333" t="s">
        <v>645</v>
      </c>
      <c r="BM22" s="52" t="s">
        <v>646</v>
      </c>
      <c r="BN22" s="52" t="s">
        <v>647</v>
      </c>
      <c r="BO22" s="52" t="s">
        <v>648</v>
      </c>
      <c r="BP22" s="52" t="s">
        <v>649</v>
      </c>
      <c r="BQ22" s="52" t="s">
        <v>650</v>
      </c>
      <c r="BR22" s="57"/>
      <c r="BS22" s="52" t="s">
        <v>651</v>
      </c>
      <c r="BT22" s="52" t="s">
        <v>652</v>
      </c>
      <c r="BU22" s="52" t="s">
        <v>653</v>
      </c>
      <c r="BV22" s="52" t="s">
        <v>654</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655</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75" x14ac:dyDescent="0.3">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656</v>
      </c>
      <c r="BC23" s="52" t="s">
        <v>3450</v>
      </c>
      <c r="BD23" s="52" t="s">
        <v>657</v>
      </c>
      <c r="BE23" s="52" t="s">
        <v>658</v>
      </c>
      <c r="BF23" s="59" t="s">
        <v>659</v>
      </c>
      <c r="BG23" s="52" t="s">
        <v>660</v>
      </c>
      <c r="BH23" s="52" t="s">
        <v>661</v>
      </c>
      <c r="BI23" s="52" t="s">
        <v>662</v>
      </c>
      <c r="BJ23" s="52" t="s">
        <v>663</v>
      </c>
      <c r="BK23" s="52" t="s">
        <v>664</v>
      </c>
      <c r="BL23" s="333" t="s">
        <v>665</v>
      </c>
      <c r="BM23" s="57"/>
      <c r="BN23" s="52" t="s">
        <v>666</v>
      </c>
      <c r="BO23" s="52" t="s">
        <v>667</v>
      </c>
      <c r="BP23" s="52" t="s">
        <v>668</v>
      </c>
      <c r="BQ23" s="52" t="s">
        <v>669</v>
      </c>
      <c r="BR23" s="57"/>
      <c r="BS23" s="52" t="s">
        <v>670</v>
      </c>
      <c r="BT23" s="52" t="s">
        <v>671</v>
      </c>
      <c r="BU23" s="52" t="s">
        <v>672</v>
      </c>
      <c r="BV23" s="52" t="s">
        <v>673</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75" x14ac:dyDescent="0.3">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674</v>
      </c>
      <c r="BC24" s="52" t="s">
        <v>675</v>
      </c>
      <c r="BD24" s="52" t="s">
        <v>676</v>
      </c>
      <c r="BE24" s="52" t="s">
        <v>677</v>
      </c>
      <c r="BF24" s="59" t="s">
        <v>678</v>
      </c>
      <c r="BG24" s="52" t="s">
        <v>679</v>
      </c>
      <c r="BH24" s="52" t="s">
        <v>680</v>
      </c>
      <c r="BI24" s="52" t="s">
        <v>681</v>
      </c>
      <c r="BJ24" s="52" t="s">
        <v>682</v>
      </c>
      <c r="BK24" s="52" t="s">
        <v>683</v>
      </c>
      <c r="BL24" s="333" t="s">
        <v>684</v>
      </c>
      <c r="BM24" s="57"/>
      <c r="BN24" s="52" t="s">
        <v>685</v>
      </c>
      <c r="BO24" s="52" t="s">
        <v>686</v>
      </c>
      <c r="BP24" s="52" t="s">
        <v>687</v>
      </c>
      <c r="BQ24" s="52" t="s">
        <v>688</v>
      </c>
      <c r="BR24" s="57"/>
      <c r="BS24" s="52" t="s">
        <v>689</v>
      </c>
      <c r="BT24" s="52" t="s">
        <v>690</v>
      </c>
      <c r="BU24" s="52" t="s">
        <v>691</v>
      </c>
      <c r="BV24" s="52" t="s">
        <v>692</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75" x14ac:dyDescent="0.3">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693</v>
      </c>
      <c r="BC25" s="52" t="s">
        <v>694</v>
      </c>
      <c r="BD25" s="52" t="s">
        <v>695</v>
      </c>
      <c r="BE25" s="52" t="s">
        <v>696</v>
      </c>
      <c r="BF25" s="59" t="s">
        <v>697</v>
      </c>
      <c r="BG25" s="52" t="s">
        <v>698</v>
      </c>
      <c r="BH25" s="52" t="s">
        <v>699</v>
      </c>
      <c r="BI25" s="52" t="s">
        <v>700</v>
      </c>
      <c r="BJ25" s="52" t="s">
        <v>701</v>
      </c>
      <c r="BK25" s="52" t="s">
        <v>702</v>
      </c>
      <c r="BL25" s="333" t="s">
        <v>703</v>
      </c>
      <c r="BM25" s="57"/>
      <c r="BN25" s="52" t="s">
        <v>704</v>
      </c>
      <c r="BO25" s="52" t="s">
        <v>705</v>
      </c>
      <c r="BP25" s="52" t="s">
        <v>706</v>
      </c>
      <c r="BQ25" s="52" t="s">
        <v>707</v>
      </c>
      <c r="BR25" s="57"/>
      <c r="BS25" s="52" t="s">
        <v>708</v>
      </c>
      <c r="BT25" s="52" t="s">
        <v>709</v>
      </c>
      <c r="BU25" s="52" t="s">
        <v>710</v>
      </c>
      <c r="BV25" s="52" t="s">
        <v>711</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75" x14ac:dyDescent="0.3">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712</v>
      </c>
      <c r="BC26" s="52" t="s">
        <v>713</v>
      </c>
      <c r="BD26" s="52" t="s">
        <v>714</v>
      </c>
      <c r="BE26" s="52" t="s">
        <v>715</v>
      </c>
      <c r="BF26" s="59" t="s">
        <v>716</v>
      </c>
      <c r="BG26" s="52" t="s">
        <v>717</v>
      </c>
      <c r="BH26" s="52" t="s">
        <v>718</v>
      </c>
      <c r="BI26" s="52" t="s">
        <v>719</v>
      </c>
      <c r="BJ26" s="56"/>
      <c r="BK26" s="52" t="s">
        <v>720</v>
      </c>
      <c r="BL26" s="333" t="s">
        <v>721</v>
      </c>
      <c r="BM26" s="57"/>
      <c r="BN26" s="52" t="s">
        <v>722</v>
      </c>
      <c r="BO26" s="52" t="s">
        <v>723</v>
      </c>
      <c r="BP26" s="52" t="s">
        <v>724</v>
      </c>
      <c r="BQ26" s="52" t="s">
        <v>725</v>
      </c>
      <c r="BR26" s="57"/>
      <c r="BS26" s="52" t="s">
        <v>726</v>
      </c>
      <c r="BT26" s="52" t="s">
        <v>727</v>
      </c>
      <c r="BU26" s="52" t="s">
        <v>728</v>
      </c>
      <c r="BV26" s="52" t="s">
        <v>729</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75" x14ac:dyDescent="0.3">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730</v>
      </c>
      <c r="BC27" s="52" t="s">
        <v>731</v>
      </c>
      <c r="BD27" s="52" t="s">
        <v>732</v>
      </c>
      <c r="BE27" s="52" t="s">
        <v>733</v>
      </c>
      <c r="BF27" s="59" t="s">
        <v>734</v>
      </c>
      <c r="BG27" s="52" t="s">
        <v>735</v>
      </c>
      <c r="BH27" s="52" t="s">
        <v>736</v>
      </c>
      <c r="BI27" s="52" t="s">
        <v>737</v>
      </c>
      <c r="BJ27" s="57"/>
      <c r="BK27" s="52" t="s">
        <v>738</v>
      </c>
      <c r="BL27" s="333" t="s">
        <v>739</v>
      </c>
      <c r="BM27" s="57"/>
      <c r="BN27" s="52" t="s">
        <v>740</v>
      </c>
      <c r="BO27" s="52" t="s">
        <v>741</v>
      </c>
      <c r="BP27" s="52" t="s">
        <v>742</v>
      </c>
      <c r="BQ27" s="52" t="s">
        <v>743</v>
      </c>
      <c r="BR27" s="57"/>
      <c r="BS27" s="52" t="s">
        <v>744</v>
      </c>
      <c r="BT27" s="52" t="s">
        <v>745</v>
      </c>
      <c r="BU27" s="52" t="s">
        <v>746</v>
      </c>
      <c r="BV27" s="52" t="s">
        <v>747</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75" x14ac:dyDescent="0.3">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748</v>
      </c>
      <c r="BC28" s="52" t="s">
        <v>749</v>
      </c>
      <c r="BD28" s="52" t="s">
        <v>750</v>
      </c>
      <c r="BE28" s="52" t="s">
        <v>733</v>
      </c>
      <c r="BF28" s="59" t="s">
        <v>751</v>
      </c>
      <c r="BG28" s="52" t="s">
        <v>752</v>
      </c>
      <c r="BH28" s="52" t="s">
        <v>753</v>
      </c>
      <c r="BI28" s="52" t="s">
        <v>754</v>
      </c>
      <c r="BJ28" s="57"/>
      <c r="BK28" s="52" t="s">
        <v>755</v>
      </c>
      <c r="BL28" s="333" t="s">
        <v>756</v>
      </c>
      <c r="BM28" s="57"/>
      <c r="BN28" s="52" t="s">
        <v>757</v>
      </c>
      <c r="BO28" s="52" t="s">
        <v>758</v>
      </c>
      <c r="BP28" s="52" t="s">
        <v>759</v>
      </c>
      <c r="BQ28" s="52" t="s">
        <v>760</v>
      </c>
      <c r="BR28" s="57"/>
      <c r="BS28" s="52" t="s">
        <v>761</v>
      </c>
      <c r="BT28" s="52" t="s">
        <v>762</v>
      </c>
      <c r="BU28" s="52" t="s">
        <v>763</v>
      </c>
      <c r="BV28" s="52" t="s">
        <v>764</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75" x14ac:dyDescent="0.3">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765</v>
      </c>
      <c r="BC29" s="52" t="s">
        <v>766</v>
      </c>
      <c r="BD29" s="52" t="s">
        <v>767</v>
      </c>
      <c r="BE29" s="52" t="s">
        <v>768</v>
      </c>
      <c r="BF29" s="59" t="s">
        <v>769</v>
      </c>
      <c r="BG29" s="52" t="s">
        <v>770</v>
      </c>
      <c r="BH29" s="52" t="s">
        <v>771</v>
      </c>
      <c r="BI29" s="52" t="s">
        <v>772</v>
      </c>
      <c r="BJ29" s="57"/>
      <c r="BK29" s="52" t="s">
        <v>773</v>
      </c>
      <c r="BL29" s="333" t="s">
        <v>774</v>
      </c>
      <c r="BM29" s="57"/>
      <c r="BN29" s="52" t="s">
        <v>775</v>
      </c>
      <c r="BO29" s="52" t="s">
        <v>776</v>
      </c>
      <c r="BP29" s="52" t="s">
        <v>777</v>
      </c>
      <c r="BQ29" s="52" t="s">
        <v>778</v>
      </c>
      <c r="BR29" s="57"/>
      <c r="BS29" s="52" t="s">
        <v>779</v>
      </c>
      <c r="BT29" s="52" t="s">
        <v>780</v>
      </c>
      <c r="BU29" s="52" t="s">
        <v>781</v>
      </c>
      <c r="BV29" s="52" t="s">
        <v>782</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75" x14ac:dyDescent="0.3">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783</v>
      </c>
      <c r="BC30" s="52" t="s">
        <v>784</v>
      </c>
      <c r="BD30" s="52" t="s">
        <v>785</v>
      </c>
      <c r="BE30" s="52" t="s">
        <v>786</v>
      </c>
      <c r="BF30" s="59" t="s">
        <v>787</v>
      </c>
      <c r="BG30" s="52" t="s">
        <v>788</v>
      </c>
      <c r="BH30" s="52" t="s">
        <v>789</v>
      </c>
      <c r="BI30" s="52" t="s">
        <v>790</v>
      </c>
      <c r="BJ30" s="57"/>
      <c r="BK30" s="52" t="s">
        <v>791</v>
      </c>
      <c r="BL30" s="333" t="s">
        <v>792</v>
      </c>
      <c r="BM30" s="57"/>
      <c r="BN30" s="52" t="s">
        <v>793</v>
      </c>
      <c r="BO30" s="52" t="s">
        <v>794</v>
      </c>
      <c r="BP30" s="52" t="s">
        <v>795</v>
      </c>
      <c r="BQ30" s="52" t="s">
        <v>796</v>
      </c>
      <c r="BR30" s="57"/>
      <c r="BS30" s="52" t="s">
        <v>797</v>
      </c>
      <c r="BT30" s="52" t="s">
        <v>798</v>
      </c>
      <c r="BU30" s="52" t="s">
        <v>799</v>
      </c>
      <c r="BV30" s="52" t="s">
        <v>800</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75" x14ac:dyDescent="0.3">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801</v>
      </c>
      <c r="BC31" s="52" t="s">
        <v>802</v>
      </c>
      <c r="BD31" s="52" t="s">
        <v>803</v>
      </c>
      <c r="BE31" s="52" t="s">
        <v>804</v>
      </c>
      <c r="BF31" s="59" t="s">
        <v>805</v>
      </c>
      <c r="BG31" s="52" t="s">
        <v>806</v>
      </c>
      <c r="BH31" s="52" t="s">
        <v>807</v>
      </c>
      <c r="BI31" s="52" t="s">
        <v>808</v>
      </c>
      <c r="BJ31" s="57"/>
      <c r="BK31" s="52" t="s">
        <v>809</v>
      </c>
      <c r="BL31" s="333" t="s">
        <v>810</v>
      </c>
      <c r="BM31" s="57"/>
      <c r="BN31" s="52" t="s">
        <v>811</v>
      </c>
      <c r="BO31" s="52" t="s">
        <v>812</v>
      </c>
      <c r="BP31" s="52" t="s">
        <v>813</v>
      </c>
      <c r="BQ31" s="52" t="s">
        <v>814</v>
      </c>
      <c r="BR31" s="57"/>
      <c r="BS31" s="52" t="s">
        <v>815</v>
      </c>
      <c r="BT31" s="52" t="s">
        <v>816</v>
      </c>
      <c r="BU31" s="52" t="s">
        <v>817</v>
      </c>
      <c r="BV31" s="52" t="s">
        <v>818</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75" x14ac:dyDescent="0.3">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819</v>
      </c>
      <c r="BC32" s="52" t="s">
        <v>820</v>
      </c>
      <c r="BD32" s="52" t="s">
        <v>821</v>
      </c>
      <c r="BE32" s="52" t="s">
        <v>822</v>
      </c>
      <c r="BF32" s="59" t="s">
        <v>823</v>
      </c>
      <c r="BG32" s="52" t="s">
        <v>824</v>
      </c>
      <c r="BH32" s="52" t="s">
        <v>825</v>
      </c>
      <c r="BI32" s="52" t="s">
        <v>826</v>
      </c>
      <c r="BJ32" s="57"/>
      <c r="BK32" s="52" t="s">
        <v>827</v>
      </c>
      <c r="BL32" s="333" t="s">
        <v>828</v>
      </c>
      <c r="BM32" s="57"/>
      <c r="BN32" s="52" t="s">
        <v>829</v>
      </c>
      <c r="BO32" s="52" t="s">
        <v>830</v>
      </c>
      <c r="BP32" s="52" t="s">
        <v>831</v>
      </c>
      <c r="BQ32" s="52" t="s">
        <v>832</v>
      </c>
      <c r="BR32" s="57"/>
      <c r="BS32" s="52" t="s">
        <v>833</v>
      </c>
      <c r="BT32" s="52" t="s">
        <v>834</v>
      </c>
      <c r="BU32" s="52" t="s">
        <v>835</v>
      </c>
      <c r="BV32" s="52" t="s">
        <v>836</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75" x14ac:dyDescent="0.3">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837</v>
      </c>
      <c r="BC33" s="52" t="s">
        <v>838</v>
      </c>
      <c r="BD33" s="52" t="s">
        <v>839</v>
      </c>
      <c r="BE33" s="52" t="s">
        <v>840</v>
      </c>
      <c r="BF33" s="59" t="s">
        <v>841</v>
      </c>
      <c r="BG33" s="52" t="s">
        <v>842</v>
      </c>
      <c r="BH33" s="52" t="s">
        <v>843</v>
      </c>
      <c r="BI33" s="52" t="s">
        <v>844</v>
      </c>
      <c r="BJ33" s="57"/>
      <c r="BK33" s="52" t="s">
        <v>845</v>
      </c>
      <c r="BL33" s="333" t="s">
        <v>846</v>
      </c>
      <c r="BM33" s="57"/>
      <c r="BN33" s="52" t="s">
        <v>847</v>
      </c>
      <c r="BO33" s="52" t="s">
        <v>848</v>
      </c>
      <c r="BP33" s="52" t="s">
        <v>849</v>
      </c>
      <c r="BQ33" s="52" t="s">
        <v>850</v>
      </c>
      <c r="BR33" s="57"/>
      <c r="BS33" s="52" t="s">
        <v>851</v>
      </c>
      <c r="BT33" s="52" t="s">
        <v>852</v>
      </c>
      <c r="BU33" s="52" t="s">
        <v>853</v>
      </c>
      <c r="BV33" s="52" t="s">
        <v>854</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75" x14ac:dyDescent="0.3">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855</v>
      </c>
      <c r="BC34" s="52" t="s">
        <v>856</v>
      </c>
      <c r="BD34" s="52" t="s">
        <v>857</v>
      </c>
      <c r="BE34" s="52" t="s">
        <v>858</v>
      </c>
      <c r="BF34" s="59" t="s">
        <v>859</v>
      </c>
      <c r="BG34" s="52" t="s">
        <v>860</v>
      </c>
      <c r="BH34" s="52" t="s">
        <v>861</v>
      </c>
      <c r="BI34" s="52" t="s">
        <v>862</v>
      </c>
      <c r="BJ34" s="57"/>
      <c r="BK34" s="52" t="s">
        <v>863</v>
      </c>
      <c r="BL34" s="333" t="s">
        <v>864</v>
      </c>
      <c r="BM34" s="57"/>
      <c r="BN34" s="52" t="s">
        <v>865</v>
      </c>
      <c r="BO34" s="52" t="s">
        <v>866</v>
      </c>
      <c r="BP34" s="52" t="s">
        <v>831</v>
      </c>
      <c r="BQ34" s="52" t="s">
        <v>867</v>
      </c>
      <c r="BR34" s="57"/>
      <c r="BS34" s="52" t="s">
        <v>868</v>
      </c>
      <c r="BT34" s="52" t="s">
        <v>869</v>
      </c>
      <c r="BU34" s="52" t="s">
        <v>870</v>
      </c>
      <c r="BV34" s="52" t="s">
        <v>871</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75" x14ac:dyDescent="0.3">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872</v>
      </c>
      <c r="BC35" s="52" t="s">
        <v>873</v>
      </c>
      <c r="BD35" s="52" t="s">
        <v>874</v>
      </c>
      <c r="BE35" s="52" t="s">
        <v>875</v>
      </c>
      <c r="BF35" s="59" t="s">
        <v>876</v>
      </c>
      <c r="BG35" s="52" t="s">
        <v>877</v>
      </c>
      <c r="BH35" s="52" t="s">
        <v>878</v>
      </c>
      <c r="BI35" s="52" t="s">
        <v>879</v>
      </c>
      <c r="BJ35" s="57"/>
      <c r="BK35" s="52" t="s">
        <v>880</v>
      </c>
      <c r="BL35" s="333" t="s">
        <v>881</v>
      </c>
      <c r="BM35" s="57"/>
      <c r="BN35" s="52" t="s">
        <v>882</v>
      </c>
      <c r="BO35" s="52" t="s">
        <v>883</v>
      </c>
      <c r="BP35" s="52" t="s">
        <v>884</v>
      </c>
      <c r="BQ35" s="52" t="s">
        <v>885</v>
      </c>
      <c r="BR35" s="57"/>
      <c r="BS35" s="52" t="s">
        <v>886</v>
      </c>
      <c r="BT35" s="52" t="s">
        <v>887</v>
      </c>
      <c r="BU35" s="52" t="s">
        <v>888</v>
      </c>
      <c r="BV35" s="52" t="s">
        <v>889</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75" x14ac:dyDescent="0.3">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890</v>
      </c>
      <c r="BC36" s="52" t="s">
        <v>891</v>
      </c>
      <c r="BD36" s="52" t="s">
        <v>892</v>
      </c>
      <c r="BE36" s="52" t="s">
        <v>893</v>
      </c>
      <c r="BF36" s="59" t="s">
        <v>894</v>
      </c>
      <c r="BG36" s="52" t="s">
        <v>895</v>
      </c>
      <c r="BH36" s="52" t="s">
        <v>896</v>
      </c>
      <c r="BI36" s="52" t="s">
        <v>897</v>
      </c>
      <c r="BJ36" s="57"/>
      <c r="BK36" s="52" t="s">
        <v>898</v>
      </c>
      <c r="BL36" s="333" t="s">
        <v>899</v>
      </c>
      <c r="BM36" s="57"/>
      <c r="BN36" s="52" t="s">
        <v>900</v>
      </c>
      <c r="BO36" s="52" t="s">
        <v>901</v>
      </c>
      <c r="BP36" s="52" t="s">
        <v>831</v>
      </c>
      <c r="BQ36" s="52" t="s">
        <v>902</v>
      </c>
      <c r="BR36" s="57"/>
      <c r="BS36" s="52" t="s">
        <v>903</v>
      </c>
      <c r="BT36" s="52" t="s">
        <v>887</v>
      </c>
      <c r="BU36" s="52" t="s">
        <v>904</v>
      </c>
      <c r="BV36" s="52" t="s">
        <v>905</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75" x14ac:dyDescent="0.3">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906</v>
      </c>
      <c r="BC37" s="52" t="s">
        <v>907</v>
      </c>
      <c r="BD37" s="52" t="s">
        <v>908</v>
      </c>
      <c r="BE37" s="52" t="s">
        <v>909</v>
      </c>
      <c r="BF37" s="59" t="s">
        <v>910</v>
      </c>
      <c r="BG37" s="52" t="s">
        <v>911</v>
      </c>
      <c r="BH37" s="52" t="s">
        <v>912</v>
      </c>
      <c r="BI37" s="52" t="s">
        <v>913</v>
      </c>
      <c r="BJ37" s="57"/>
      <c r="BK37" s="52" t="s">
        <v>914</v>
      </c>
      <c r="BL37" s="333" t="s">
        <v>915</v>
      </c>
      <c r="BM37" s="57"/>
      <c r="BN37" s="52" t="s">
        <v>916</v>
      </c>
      <c r="BO37" s="52" t="s">
        <v>917</v>
      </c>
      <c r="BP37" s="52" t="s">
        <v>918</v>
      </c>
      <c r="BQ37" s="52" t="s">
        <v>919</v>
      </c>
      <c r="BR37" s="57"/>
      <c r="BS37" s="52" t="s">
        <v>920</v>
      </c>
      <c r="BT37" s="52" t="s">
        <v>921</v>
      </c>
      <c r="BU37" s="52" t="s">
        <v>922</v>
      </c>
      <c r="BV37" s="52" t="s">
        <v>923</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75" x14ac:dyDescent="0.3">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924</v>
      </c>
      <c r="BC38" s="52" t="s">
        <v>925</v>
      </c>
      <c r="BD38" s="52" t="s">
        <v>926</v>
      </c>
      <c r="BE38" s="52" t="s">
        <v>927</v>
      </c>
      <c r="BF38" s="59" t="s">
        <v>928</v>
      </c>
      <c r="BG38" s="52" t="s">
        <v>929</v>
      </c>
      <c r="BH38" s="52" t="s">
        <v>930</v>
      </c>
      <c r="BI38" s="52" t="s">
        <v>931</v>
      </c>
      <c r="BJ38" s="57"/>
      <c r="BK38" s="52" t="s">
        <v>932</v>
      </c>
      <c r="BL38" s="333" t="s">
        <v>933</v>
      </c>
      <c r="BM38" s="57"/>
      <c r="BN38" s="52" t="s">
        <v>934</v>
      </c>
      <c r="BO38" s="52" t="s">
        <v>935</v>
      </c>
      <c r="BP38" s="52" t="s">
        <v>831</v>
      </c>
      <c r="BQ38" s="52" t="s">
        <v>936</v>
      </c>
      <c r="BR38" s="57"/>
      <c r="BS38" s="52" t="s">
        <v>937</v>
      </c>
      <c r="BT38" s="52" t="s">
        <v>938</v>
      </c>
      <c r="BU38" s="52" t="s">
        <v>939</v>
      </c>
      <c r="BV38" s="52" t="s">
        <v>940</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75" x14ac:dyDescent="0.3">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941</v>
      </c>
      <c r="BC39" s="52" t="s">
        <v>942</v>
      </c>
      <c r="BD39" s="52" t="s">
        <v>943</v>
      </c>
      <c r="BE39" s="52" t="s">
        <v>944</v>
      </c>
      <c r="BF39" s="59" t="s">
        <v>945</v>
      </c>
      <c r="BG39" s="52" t="s">
        <v>946</v>
      </c>
      <c r="BH39" s="52" t="s">
        <v>947</v>
      </c>
      <c r="BI39" s="52" t="s">
        <v>948</v>
      </c>
      <c r="BJ39" s="57"/>
      <c r="BK39" s="52" t="s">
        <v>949</v>
      </c>
      <c r="BL39" s="333" t="s">
        <v>3451</v>
      </c>
      <c r="BM39" s="57"/>
      <c r="BN39" s="52" t="s">
        <v>951</v>
      </c>
      <c r="BO39" s="52" t="s">
        <v>952</v>
      </c>
      <c r="BP39" s="52" t="s">
        <v>953</v>
      </c>
      <c r="BQ39" s="52" t="s">
        <v>954</v>
      </c>
      <c r="BR39" s="57"/>
      <c r="BS39" s="52" t="s">
        <v>955</v>
      </c>
      <c r="BT39" s="52" t="s">
        <v>956</v>
      </c>
      <c r="BU39" s="52" t="s">
        <v>957</v>
      </c>
      <c r="BV39" s="52" t="s">
        <v>958</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75" x14ac:dyDescent="0.3">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959</v>
      </c>
      <c r="BC40" s="52" t="s">
        <v>960</v>
      </c>
      <c r="BD40" s="52" t="s">
        <v>961</v>
      </c>
      <c r="BE40" s="52" t="s">
        <v>962</v>
      </c>
      <c r="BF40" s="59" t="s">
        <v>963</v>
      </c>
      <c r="BG40" s="52" t="s">
        <v>964</v>
      </c>
      <c r="BH40" s="52" t="s">
        <v>965</v>
      </c>
      <c r="BI40" s="52" t="s">
        <v>966</v>
      </c>
      <c r="BJ40" s="57"/>
      <c r="BK40" s="52" t="s">
        <v>967</v>
      </c>
      <c r="BL40" s="333" t="s">
        <v>968</v>
      </c>
      <c r="BM40" s="57"/>
      <c r="BN40" s="52" t="s">
        <v>969</v>
      </c>
      <c r="BO40" s="52" t="s">
        <v>970</v>
      </c>
      <c r="BP40" s="52" t="s">
        <v>971</v>
      </c>
      <c r="BQ40" s="52" t="s">
        <v>972</v>
      </c>
      <c r="BR40" s="57"/>
      <c r="BS40" s="52" t="s">
        <v>973</v>
      </c>
      <c r="BT40" s="52" t="s">
        <v>974</v>
      </c>
      <c r="BU40" s="52" t="s">
        <v>975</v>
      </c>
      <c r="BV40" s="52" t="s">
        <v>976</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75" x14ac:dyDescent="0.3">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977</v>
      </c>
      <c r="BC41" s="52" t="s">
        <v>978</v>
      </c>
      <c r="BD41" s="52" t="s">
        <v>979</v>
      </c>
      <c r="BE41" s="52" t="s">
        <v>980</v>
      </c>
      <c r="BF41" s="59" t="s">
        <v>981</v>
      </c>
      <c r="BG41" s="52" t="s">
        <v>982</v>
      </c>
      <c r="BH41" s="52" t="s">
        <v>983</v>
      </c>
      <c r="BI41" s="52" t="s">
        <v>984</v>
      </c>
      <c r="BJ41" s="57"/>
      <c r="BK41" s="52" t="s">
        <v>985</v>
      </c>
      <c r="BL41" s="333" t="s">
        <v>986</v>
      </c>
      <c r="BM41" s="57"/>
      <c r="BN41" s="52" t="s">
        <v>987</v>
      </c>
      <c r="BO41" s="52" t="s">
        <v>988</v>
      </c>
      <c r="BP41" s="52" t="s">
        <v>989</v>
      </c>
      <c r="BQ41" s="52" t="s">
        <v>990</v>
      </c>
      <c r="BR41" s="57"/>
      <c r="BS41" s="52" t="s">
        <v>991</v>
      </c>
      <c r="BT41" s="52" t="s">
        <v>992</v>
      </c>
      <c r="BU41" s="52" t="s">
        <v>993</v>
      </c>
      <c r="BV41" s="52" t="s">
        <v>994</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75" x14ac:dyDescent="0.3">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995</v>
      </c>
      <c r="BC42" s="52" t="s">
        <v>996</v>
      </c>
      <c r="BD42" s="52" t="s">
        <v>997</v>
      </c>
      <c r="BE42" s="52" t="s">
        <v>998</v>
      </c>
      <c r="BF42" s="59" t="s">
        <v>999</v>
      </c>
      <c r="BG42" s="52" t="s">
        <v>1000</v>
      </c>
      <c r="BH42" s="52" t="s">
        <v>1001</v>
      </c>
      <c r="BI42" s="52" t="s">
        <v>1002</v>
      </c>
      <c r="BJ42" s="57"/>
      <c r="BK42" s="52" t="s">
        <v>773</v>
      </c>
      <c r="BL42" s="333" t="s">
        <v>1003</v>
      </c>
      <c r="BM42" s="57"/>
      <c r="BN42" s="52" t="s">
        <v>1004</v>
      </c>
      <c r="BO42" s="52" t="s">
        <v>1005</v>
      </c>
      <c r="BP42" s="52" t="s">
        <v>1006</v>
      </c>
      <c r="BQ42" s="52" t="s">
        <v>1007</v>
      </c>
      <c r="BR42" s="57"/>
      <c r="BS42" s="52" t="s">
        <v>1008</v>
      </c>
      <c r="BT42" s="52" t="s">
        <v>956</v>
      </c>
      <c r="BU42" s="52" t="s">
        <v>1009</v>
      </c>
      <c r="BV42" s="52" t="s">
        <v>1010</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75" x14ac:dyDescent="0.3">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1011</v>
      </c>
      <c r="BC43" s="52" t="s">
        <v>1012</v>
      </c>
      <c r="BD43" s="52" t="s">
        <v>1013</v>
      </c>
      <c r="BE43" s="52" t="s">
        <v>1014</v>
      </c>
      <c r="BF43" s="59" t="s">
        <v>1015</v>
      </c>
      <c r="BG43" s="52" t="s">
        <v>1016</v>
      </c>
      <c r="BH43" s="52" t="s">
        <v>1017</v>
      </c>
      <c r="BI43" s="52" t="s">
        <v>1018</v>
      </c>
      <c r="BJ43" s="57"/>
      <c r="BK43" s="52" t="s">
        <v>1019</v>
      </c>
      <c r="BL43" s="333" t="s">
        <v>1020</v>
      </c>
      <c r="BM43" s="57"/>
      <c r="BN43" s="52" t="s">
        <v>1021</v>
      </c>
      <c r="BO43" s="52" t="s">
        <v>1022</v>
      </c>
      <c r="BP43" s="52" t="s">
        <v>1023</v>
      </c>
      <c r="BQ43" s="52" t="s">
        <v>1024</v>
      </c>
      <c r="BR43" s="57"/>
      <c r="BS43" s="52" t="s">
        <v>1025</v>
      </c>
      <c r="BT43" s="52" t="s">
        <v>974</v>
      </c>
      <c r="BU43" s="52" t="s">
        <v>1026</v>
      </c>
      <c r="BV43" s="52" t="s">
        <v>1027</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75" x14ac:dyDescent="0.3">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1028</v>
      </c>
      <c r="BC44" s="52" t="s">
        <v>1029</v>
      </c>
      <c r="BD44" s="52" t="s">
        <v>1030</v>
      </c>
      <c r="BE44" s="52" t="s">
        <v>1031</v>
      </c>
      <c r="BF44" s="59" t="s">
        <v>1032</v>
      </c>
      <c r="BG44" s="52" t="s">
        <v>1033</v>
      </c>
      <c r="BH44" s="52" t="s">
        <v>1034</v>
      </c>
      <c r="BI44" s="52" t="s">
        <v>1035</v>
      </c>
      <c r="BJ44" s="57"/>
      <c r="BK44" s="52" t="s">
        <v>1036</v>
      </c>
      <c r="BL44" s="333" t="s">
        <v>1037</v>
      </c>
      <c r="BM44" s="57"/>
      <c r="BN44" s="52" t="s">
        <v>1038</v>
      </c>
      <c r="BO44" s="52" t="s">
        <v>812</v>
      </c>
      <c r="BP44" s="52" t="s">
        <v>1039</v>
      </c>
      <c r="BQ44" s="52" t="s">
        <v>1040</v>
      </c>
      <c r="BR44" s="57"/>
      <c r="BS44" s="52" t="s">
        <v>1041</v>
      </c>
      <c r="BT44" s="52" t="s">
        <v>1042</v>
      </c>
      <c r="BU44" s="52" t="s">
        <v>1043</v>
      </c>
      <c r="BV44" s="52" t="s">
        <v>1044</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75" x14ac:dyDescent="0.3">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1045</v>
      </c>
      <c r="BC45" s="52" t="s">
        <v>1046</v>
      </c>
      <c r="BD45" s="52" t="s">
        <v>1047</v>
      </c>
      <c r="BE45" s="52" t="s">
        <v>1048</v>
      </c>
      <c r="BF45" s="59" t="s">
        <v>1049</v>
      </c>
      <c r="BG45" s="52" t="s">
        <v>1050</v>
      </c>
      <c r="BH45" s="52" t="s">
        <v>1051</v>
      </c>
      <c r="BI45" s="52" t="s">
        <v>1052</v>
      </c>
      <c r="BJ45" s="57"/>
      <c r="BK45" s="52" t="s">
        <v>1053</v>
      </c>
      <c r="BL45" s="333" t="s">
        <v>1054</v>
      </c>
      <c r="BM45" s="57"/>
      <c r="BN45" s="52" t="s">
        <v>1055</v>
      </c>
      <c r="BO45" s="52" t="s">
        <v>1056</v>
      </c>
      <c r="BP45" s="52" t="s">
        <v>1057</v>
      </c>
      <c r="BQ45" s="52" t="s">
        <v>1058</v>
      </c>
      <c r="BR45" s="57"/>
      <c r="BS45" s="52" t="s">
        <v>1059</v>
      </c>
      <c r="BT45" s="52" t="s">
        <v>1060</v>
      </c>
      <c r="BU45" s="52" t="s">
        <v>1061</v>
      </c>
      <c r="BV45" s="52" t="s">
        <v>1062</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75" x14ac:dyDescent="0.3">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1063</v>
      </c>
      <c r="BC46" s="52" t="s">
        <v>1064</v>
      </c>
      <c r="BD46" s="52" t="s">
        <v>1065</v>
      </c>
      <c r="BE46" s="52" t="s">
        <v>1066</v>
      </c>
      <c r="BF46" s="59" t="s">
        <v>1067</v>
      </c>
      <c r="BG46" s="52" t="s">
        <v>1068</v>
      </c>
      <c r="BH46" s="52" t="s">
        <v>1069</v>
      </c>
      <c r="BI46" s="52" t="s">
        <v>1070</v>
      </c>
      <c r="BJ46" s="57"/>
      <c r="BK46" s="52" t="s">
        <v>1071</v>
      </c>
      <c r="BL46" s="333" t="s">
        <v>1072</v>
      </c>
      <c r="BM46" s="57"/>
      <c r="BN46" s="52" t="s">
        <v>1073</v>
      </c>
      <c r="BO46" s="52" t="s">
        <v>1074</v>
      </c>
      <c r="BP46" s="52" t="s">
        <v>1075</v>
      </c>
      <c r="BQ46" s="52" t="s">
        <v>1076</v>
      </c>
      <c r="BR46" s="57"/>
      <c r="BS46" s="52" t="s">
        <v>1077</v>
      </c>
      <c r="BT46" s="52" t="s">
        <v>956</v>
      </c>
      <c r="BU46" s="52" t="s">
        <v>1078</v>
      </c>
      <c r="BV46" s="52" t="s">
        <v>1079</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75" x14ac:dyDescent="0.3">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1080</v>
      </c>
      <c r="BC47" s="52" t="s">
        <v>1081</v>
      </c>
      <c r="BD47" s="52" t="s">
        <v>1082</v>
      </c>
      <c r="BE47" s="52" t="s">
        <v>1083</v>
      </c>
      <c r="BF47" s="59" t="s">
        <v>1084</v>
      </c>
      <c r="BG47" s="52" t="s">
        <v>1085</v>
      </c>
      <c r="BH47" s="52" t="s">
        <v>1086</v>
      </c>
      <c r="BI47" s="52" t="s">
        <v>1087</v>
      </c>
      <c r="BJ47" s="57"/>
      <c r="BK47" s="52" t="s">
        <v>1088</v>
      </c>
      <c r="BL47" s="335" t="s">
        <v>1089</v>
      </c>
      <c r="BM47" s="57"/>
      <c r="BN47" s="52" t="s">
        <v>1090</v>
      </c>
      <c r="BO47" s="52" t="s">
        <v>1091</v>
      </c>
      <c r="BP47" s="52" t="s">
        <v>1092</v>
      </c>
      <c r="BQ47" s="52" t="s">
        <v>1093</v>
      </c>
      <c r="BR47" s="57"/>
      <c r="BS47" s="52" t="s">
        <v>1094</v>
      </c>
      <c r="BT47" s="52" t="s">
        <v>974</v>
      </c>
      <c r="BU47" s="52" t="s">
        <v>1095</v>
      </c>
      <c r="BV47" s="52" t="s">
        <v>1096</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75" x14ac:dyDescent="0.3">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1097</v>
      </c>
      <c r="BC48" s="52" t="s">
        <v>1098</v>
      </c>
      <c r="BD48" s="52" t="s">
        <v>1099</v>
      </c>
      <c r="BE48" s="52" t="s">
        <v>1100</v>
      </c>
      <c r="BF48" s="59" t="s">
        <v>1101</v>
      </c>
      <c r="BG48" s="52" t="s">
        <v>1102</v>
      </c>
      <c r="BH48" s="52" t="s">
        <v>1103</v>
      </c>
      <c r="BI48" s="52" t="s">
        <v>1104</v>
      </c>
      <c r="BJ48" s="57"/>
      <c r="BK48" s="52" t="s">
        <v>1105</v>
      </c>
      <c r="BL48" s="333" t="s">
        <v>1106</v>
      </c>
      <c r="BM48" s="57"/>
      <c r="BN48" s="52" t="s">
        <v>1107</v>
      </c>
      <c r="BO48" s="52" t="s">
        <v>1108</v>
      </c>
      <c r="BP48" s="52" t="s">
        <v>1109</v>
      </c>
      <c r="BQ48" s="52" t="s">
        <v>1110</v>
      </c>
      <c r="BR48" s="57"/>
      <c r="BS48" s="52" t="s">
        <v>1111</v>
      </c>
      <c r="BT48" s="52" t="s">
        <v>1112</v>
      </c>
      <c r="BU48" s="52" t="s">
        <v>1113</v>
      </c>
      <c r="BV48" s="52" t="s">
        <v>1114</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75" x14ac:dyDescent="0.3">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1115</v>
      </c>
      <c r="BC49" s="52" t="s">
        <v>1116</v>
      </c>
      <c r="BD49" s="52" t="s">
        <v>1117</v>
      </c>
      <c r="BE49" s="52" t="s">
        <v>1118</v>
      </c>
      <c r="BF49" s="59" t="s">
        <v>1119</v>
      </c>
      <c r="BG49" s="52" t="s">
        <v>1120</v>
      </c>
      <c r="BH49" s="52" t="s">
        <v>1121</v>
      </c>
      <c r="BI49" s="52" t="s">
        <v>1122</v>
      </c>
      <c r="BJ49" s="57"/>
      <c r="BK49" s="52" t="s">
        <v>1123</v>
      </c>
      <c r="BL49" s="333" t="s">
        <v>1124</v>
      </c>
      <c r="BM49" s="57"/>
      <c r="BN49" s="52" t="s">
        <v>1125</v>
      </c>
      <c r="BO49" s="52" t="s">
        <v>1126</v>
      </c>
      <c r="BP49" s="52" t="s">
        <v>1127</v>
      </c>
      <c r="BQ49" s="52" t="s">
        <v>1128</v>
      </c>
      <c r="BR49" s="57"/>
      <c r="BS49" s="52" t="s">
        <v>1129</v>
      </c>
      <c r="BT49" s="52" t="s">
        <v>1130</v>
      </c>
      <c r="BU49" s="52" t="s">
        <v>1131</v>
      </c>
      <c r="BV49" s="52" t="s">
        <v>1132</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75" x14ac:dyDescent="0.3">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1133</v>
      </c>
      <c r="BC50" s="52" t="s">
        <v>1134</v>
      </c>
      <c r="BD50" s="52" t="s">
        <v>1135</v>
      </c>
      <c r="BE50" s="52" t="s">
        <v>1136</v>
      </c>
      <c r="BF50" s="59" t="s">
        <v>1137</v>
      </c>
      <c r="BG50" s="52" t="s">
        <v>1138</v>
      </c>
      <c r="BH50" s="52" t="s">
        <v>1139</v>
      </c>
      <c r="BI50" s="52" t="s">
        <v>1140</v>
      </c>
      <c r="BJ50" s="57"/>
      <c r="BK50" s="52" t="s">
        <v>1141</v>
      </c>
      <c r="BL50" s="333" t="s">
        <v>1142</v>
      </c>
      <c r="BM50" s="57"/>
      <c r="BN50" s="52" t="s">
        <v>1143</v>
      </c>
      <c r="BO50" s="52" t="s">
        <v>1144</v>
      </c>
      <c r="BP50" s="52" t="s">
        <v>1145</v>
      </c>
      <c r="BQ50" s="52" t="s">
        <v>1146</v>
      </c>
      <c r="BR50" s="57"/>
      <c r="BS50" s="52" t="s">
        <v>1147</v>
      </c>
      <c r="BT50" s="52" t="s">
        <v>1148</v>
      </c>
      <c r="BU50" s="52" t="s">
        <v>1149</v>
      </c>
      <c r="BV50" s="52" t="s">
        <v>1150</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75" x14ac:dyDescent="0.3">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1151</v>
      </c>
      <c r="BC51" s="52" t="s">
        <v>1152</v>
      </c>
      <c r="BD51" s="52" t="s">
        <v>1153</v>
      </c>
      <c r="BE51" s="52" t="s">
        <v>1154</v>
      </c>
      <c r="BF51" s="59" t="s">
        <v>1155</v>
      </c>
      <c r="BG51" s="52" t="s">
        <v>1156</v>
      </c>
      <c r="BH51" s="52" t="s">
        <v>1157</v>
      </c>
      <c r="BI51" s="52" t="s">
        <v>1158</v>
      </c>
      <c r="BJ51" s="57"/>
      <c r="BK51" s="52" t="s">
        <v>773</v>
      </c>
      <c r="BL51" s="333" t="s">
        <v>1159</v>
      </c>
      <c r="BM51" s="57"/>
      <c r="BN51" s="52" t="s">
        <v>1160</v>
      </c>
      <c r="BO51" s="52" t="s">
        <v>1161</v>
      </c>
      <c r="BP51" s="52" t="s">
        <v>1162</v>
      </c>
      <c r="BQ51" s="52" t="s">
        <v>1163</v>
      </c>
      <c r="BR51" s="57"/>
      <c r="BS51" s="52" t="s">
        <v>1164</v>
      </c>
      <c r="BT51" s="52" t="s">
        <v>1165</v>
      </c>
      <c r="BU51" s="52" t="s">
        <v>1166</v>
      </c>
      <c r="BV51" s="52" t="s">
        <v>1167</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75" x14ac:dyDescent="0.3">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1168</v>
      </c>
      <c r="BC52" s="52" t="s">
        <v>1169</v>
      </c>
      <c r="BD52" s="52" t="s">
        <v>1170</v>
      </c>
      <c r="BE52" s="52" t="s">
        <v>1171</v>
      </c>
      <c r="BF52" s="59" t="s">
        <v>1172</v>
      </c>
      <c r="BG52" s="52" t="s">
        <v>1173</v>
      </c>
      <c r="BH52" s="52" t="s">
        <v>1174</v>
      </c>
      <c r="BI52" s="52" t="s">
        <v>1175</v>
      </c>
      <c r="BJ52" s="57"/>
      <c r="BK52" s="57"/>
      <c r="BL52" s="333" t="s">
        <v>1176</v>
      </c>
      <c r="BM52" s="57"/>
      <c r="BN52" s="52" t="s">
        <v>1177</v>
      </c>
      <c r="BO52" s="52" t="s">
        <v>1178</v>
      </c>
      <c r="BP52" s="52" t="s">
        <v>1179</v>
      </c>
      <c r="BQ52" s="52" t="s">
        <v>1180</v>
      </c>
      <c r="BR52" s="57"/>
      <c r="BS52" s="52" t="s">
        <v>1181</v>
      </c>
      <c r="BT52" s="52" t="s">
        <v>1182</v>
      </c>
      <c r="BU52" s="52" t="s">
        <v>1183</v>
      </c>
      <c r="BV52" s="52" t="s">
        <v>1184</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75" x14ac:dyDescent="0.3">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1185</v>
      </c>
      <c r="BC53" s="52" t="s">
        <v>1186</v>
      </c>
      <c r="BD53" s="52" t="s">
        <v>1187</v>
      </c>
      <c r="BE53" s="52" t="s">
        <v>1188</v>
      </c>
      <c r="BF53" s="59" t="s">
        <v>1189</v>
      </c>
      <c r="BG53" s="52" t="s">
        <v>1190</v>
      </c>
      <c r="BH53" s="52" t="s">
        <v>1191</v>
      </c>
      <c r="BI53" s="52" t="s">
        <v>1192</v>
      </c>
      <c r="BJ53" s="57"/>
      <c r="BK53" s="57"/>
      <c r="BL53" s="333" t="s">
        <v>1193</v>
      </c>
      <c r="BM53" s="57"/>
      <c r="BN53" s="52" t="s">
        <v>1194</v>
      </c>
      <c r="BO53" s="52" t="s">
        <v>1195</v>
      </c>
      <c r="BP53" s="52" t="s">
        <v>1196</v>
      </c>
      <c r="BQ53" s="52" t="s">
        <v>1197</v>
      </c>
      <c r="BR53" s="57"/>
      <c r="BS53" s="52" t="s">
        <v>1198</v>
      </c>
      <c r="BT53" s="52" t="s">
        <v>1199</v>
      </c>
      <c r="BU53" s="52" t="s">
        <v>1200</v>
      </c>
      <c r="BV53" s="52" t="s">
        <v>1201</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75" x14ac:dyDescent="0.3">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1202</v>
      </c>
      <c r="BC54" s="52" t="s">
        <v>1203</v>
      </c>
      <c r="BD54" s="52" t="s">
        <v>1204</v>
      </c>
      <c r="BE54" s="52" t="s">
        <v>1205</v>
      </c>
      <c r="BF54" s="59" t="s">
        <v>1206</v>
      </c>
      <c r="BG54" s="52" t="s">
        <v>1207</v>
      </c>
      <c r="BH54" s="52" t="s">
        <v>1208</v>
      </c>
      <c r="BI54" s="52" t="s">
        <v>1209</v>
      </c>
      <c r="BJ54" s="57"/>
      <c r="BK54" s="57"/>
      <c r="BL54" s="333" t="s">
        <v>1210</v>
      </c>
      <c r="BM54" s="57"/>
      <c r="BN54" s="52" t="s">
        <v>1211</v>
      </c>
      <c r="BO54" s="52" t="s">
        <v>1212</v>
      </c>
      <c r="BP54" s="52" t="s">
        <v>1213</v>
      </c>
      <c r="BQ54" s="52" t="s">
        <v>1214</v>
      </c>
      <c r="BR54" s="57"/>
      <c r="BS54" s="52" t="s">
        <v>1215</v>
      </c>
      <c r="BT54" s="52" t="s">
        <v>1216</v>
      </c>
      <c r="BU54" s="52" t="s">
        <v>1217</v>
      </c>
      <c r="BV54" s="52" t="s">
        <v>1218</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75" x14ac:dyDescent="0.3">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1219</v>
      </c>
      <c r="BC55" s="52" t="s">
        <v>1220</v>
      </c>
      <c r="BD55" s="52" t="s">
        <v>1221</v>
      </c>
      <c r="BE55" s="52" t="s">
        <v>1222</v>
      </c>
      <c r="BF55" s="59" t="s">
        <v>1223</v>
      </c>
      <c r="BG55" s="52" t="s">
        <v>1224</v>
      </c>
      <c r="BH55" s="52" t="s">
        <v>1225</v>
      </c>
      <c r="BI55" s="52" t="s">
        <v>1226</v>
      </c>
      <c r="BJ55" s="57"/>
      <c r="BK55" s="57"/>
      <c r="BL55" s="333" t="s">
        <v>1227</v>
      </c>
      <c r="BM55" s="57"/>
      <c r="BN55" s="52" t="s">
        <v>1228</v>
      </c>
      <c r="BO55" s="52" t="s">
        <v>1229</v>
      </c>
      <c r="BP55" s="52" t="s">
        <v>1230</v>
      </c>
      <c r="BQ55" s="52" t="s">
        <v>1231</v>
      </c>
      <c r="BR55" s="57"/>
      <c r="BS55" s="52" t="s">
        <v>1232</v>
      </c>
      <c r="BT55" s="52" t="s">
        <v>1233</v>
      </c>
      <c r="BU55" s="52" t="s">
        <v>1234</v>
      </c>
      <c r="BV55" s="52" t="s">
        <v>1235</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75" x14ac:dyDescent="0.3">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1236</v>
      </c>
      <c r="BC56" s="52" t="s">
        <v>1237</v>
      </c>
      <c r="BD56" s="52" t="s">
        <v>1238</v>
      </c>
      <c r="BE56" s="52" t="s">
        <v>1239</v>
      </c>
      <c r="BF56" s="59" t="s">
        <v>1240</v>
      </c>
      <c r="BG56" s="52" t="s">
        <v>1241</v>
      </c>
      <c r="BH56" s="52" t="s">
        <v>1225</v>
      </c>
      <c r="BI56" s="52" t="s">
        <v>1242</v>
      </c>
      <c r="BJ56" s="57"/>
      <c r="BK56" s="57"/>
      <c r="BL56" s="333" t="s">
        <v>1243</v>
      </c>
      <c r="BM56" s="57"/>
      <c r="BN56" s="52" t="s">
        <v>1244</v>
      </c>
      <c r="BO56" s="52" t="s">
        <v>1245</v>
      </c>
      <c r="BP56" s="52" t="s">
        <v>1246</v>
      </c>
      <c r="BQ56" s="52" t="s">
        <v>1247</v>
      </c>
      <c r="BR56" s="57"/>
      <c r="BS56" s="52" t="s">
        <v>1248</v>
      </c>
      <c r="BT56" s="52" t="s">
        <v>1249</v>
      </c>
      <c r="BU56" s="52" t="s">
        <v>1250</v>
      </c>
      <c r="BV56" s="52" t="s">
        <v>1251</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75" x14ac:dyDescent="0.3">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1252</v>
      </c>
      <c r="BC57" s="52" t="s">
        <v>1253</v>
      </c>
      <c r="BD57" s="52" t="s">
        <v>1254</v>
      </c>
      <c r="BE57" s="52" t="s">
        <v>1255</v>
      </c>
      <c r="BF57" s="59" t="s">
        <v>1256</v>
      </c>
      <c r="BG57" s="52" t="s">
        <v>1257</v>
      </c>
      <c r="BH57" s="52" t="s">
        <v>1258</v>
      </c>
      <c r="BI57" s="52" t="s">
        <v>1259</v>
      </c>
      <c r="BJ57" s="57"/>
      <c r="BK57" s="57"/>
      <c r="BL57" s="333" t="s">
        <v>1260</v>
      </c>
      <c r="BM57" s="57"/>
      <c r="BN57" s="52" t="s">
        <v>1261</v>
      </c>
      <c r="BO57" s="52" t="s">
        <v>1262</v>
      </c>
      <c r="BP57" s="52" t="s">
        <v>1263</v>
      </c>
      <c r="BQ57" s="52" t="s">
        <v>1264</v>
      </c>
      <c r="BR57" s="57"/>
      <c r="BS57" s="52" t="s">
        <v>1265</v>
      </c>
      <c r="BT57" s="52" t="s">
        <v>1266</v>
      </c>
      <c r="BU57" s="52" t="s">
        <v>1267</v>
      </c>
      <c r="BV57" s="52" t="s">
        <v>1268</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75" x14ac:dyDescent="0.3">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1269</v>
      </c>
      <c r="BC58" s="52" t="s">
        <v>1270</v>
      </c>
      <c r="BD58" s="52" t="s">
        <v>1271</v>
      </c>
      <c r="BE58" s="52" t="s">
        <v>1272</v>
      </c>
      <c r="BF58" s="59" t="s">
        <v>1273</v>
      </c>
      <c r="BG58" s="52" t="s">
        <v>1274</v>
      </c>
      <c r="BH58" s="52" t="s">
        <v>1275</v>
      </c>
      <c r="BI58" s="52" t="s">
        <v>1276</v>
      </c>
      <c r="BJ58" s="57"/>
      <c r="BK58" s="57"/>
      <c r="BL58" s="333" t="s">
        <v>1277</v>
      </c>
      <c r="BM58" s="57"/>
      <c r="BN58" s="52" t="s">
        <v>1278</v>
      </c>
      <c r="BO58" s="52" t="s">
        <v>1279</v>
      </c>
      <c r="BP58" s="52" t="s">
        <v>1280</v>
      </c>
      <c r="BQ58" s="52" t="s">
        <v>1281</v>
      </c>
      <c r="BR58" s="57"/>
      <c r="BS58" s="52" t="s">
        <v>1282</v>
      </c>
      <c r="BT58" s="52" t="s">
        <v>1283</v>
      </c>
      <c r="BU58" s="52" t="s">
        <v>1284</v>
      </c>
      <c r="BV58" s="52" t="s">
        <v>1285</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75" x14ac:dyDescent="0.3">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1286</v>
      </c>
      <c r="BC59" s="52" t="s">
        <v>1287</v>
      </c>
      <c r="BD59" s="57"/>
      <c r="BE59" s="52" t="s">
        <v>1288</v>
      </c>
      <c r="BF59" s="59" t="s">
        <v>1289</v>
      </c>
      <c r="BG59" s="52" t="s">
        <v>1290</v>
      </c>
      <c r="BH59" s="52" t="s">
        <v>1291</v>
      </c>
      <c r="BI59" s="52" t="s">
        <v>1292</v>
      </c>
      <c r="BJ59" s="57"/>
      <c r="BK59" s="57"/>
      <c r="BL59" s="333" t="s">
        <v>1293</v>
      </c>
      <c r="BM59" s="57"/>
      <c r="BN59" s="52" t="s">
        <v>1294</v>
      </c>
      <c r="BO59" s="52" t="s">
        <v>1295</v>
      </c>
      <c r="BP59" s="52" t="s">
        <v>1296</v>
      </c>
      <c r="BQ59" s="52" t="s">
        <v>1297</v>
      </c>
      <c r="BR59" s="57"/>
      <c r="BS59" s="52" t="s">
        <v>1298</v>
      </c>
      <c r="BT59" s="52" t="s">
        <v>1299</v>
      </c>
      <c r="BU59" s="52" t="s">
        <v>1300</v>
      </c>
      <c r="BV59" s="52" t="s">
        <v>1301</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75" x14ac:dyDescent="0.3">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1302</v>
      </c>
      <c r="BC60" s="52" t="s">
        <v>1303</v>
      </c>
      <c r="BD60" s="57"/>
      <c r="BE60" s="52" t="s">
        <v>1304</v>
      </c>
      <c r="BF60" s="59" t="s">
        <v>1305</v>
      </c>
      <c r="BG60" s="52" t="s">
        <v>1306</v>
      </c>
      <c r="BH60" s="52" t="s">
        <v>1307</v>
      </c>
      <c r="BI60" s="52" t="s">
        <v>1308</v>
      </c>
      <c r="BJ60" s="57"/>
      <c r="BK60" s="57"/>
      <c r="BL60" s="333" t="s">
        <v>1309</v>
      </c>
      <c r="BM60" s="57"/>
      <c r="BN60" s="52" t="s">
        <v>1310</v>
      </c>
      <c r="BO60" s="52" t="s">
        <v>1311</v>
      </c>
      <c r="BP60" s="52" t="s">
        <v>831</v>
      </c>
      <c r="BQ60" s="52" t="s">
        <v>1312</v>
      </c>
      <c r="BR60" s="57"/>
      <c r="BS60" s="52" t="s">
        <v>1313</v>
      </c>
      <c r="BT60" s="52" t="s">
        <v>1314</v>
      </c>
      <c r="BU60" s="52" t="s">
        <v>1315</v>
      </c>
      <c r="BV60" s="52" t="s">
        <v>1316</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75" x14ac:dyDescent="0.3">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1317</v>
      </c>
      <c r="BC61" s="52" t="s">
        <v>1318</v>
      </c>
      <c r="BD61" s="57"/>
      <c r="BE61" s="52" t="s">
        <v>1319</v>
      </c>
      <c r="BF61" s="57"/>
      <c r="BG61" s="52" t="s">
        <v>1320</v>
      </c>
      <c r="BH61" s="52" t="s">
        <v>1321</v>
      </c>
      <c r="BI61" s="52" t="s">
        <v>1322</v>
      </c>
      <c r="BJ61" s="57"/>
      <c r="BK61" s="57"/>
      <c r="BL61" s="335" t="s">
        <v>1323</v>
      </c>
      <c r="BM61" s="57"/>
      <c r="BN61" s="52" t="s">
        <v>1324</v>
      </c>
      <c r="BO61" s="52" t="s">
        <v>1325</v>
      </c>
      <c r="BP61" s="52" t="s">
        <v>1326</v>
      </c>
      <c r="BQ61" s="52" t="s">
        <v>1327</v>
      </c>
      <c r="BR61" s="57"/>
      <c r="BS61" s="52" t="s">
        <v>1328</v>
      </c>
      <c r="BT61" s="52" t="s">
        <v>1329</v>
      </c>
      <c r="BU61" s="52" t="s">
        <v>1330</v>
      </c>
      <c r="BV61" s="52" t="s">
        <v>1331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75" x14ac:dyDescent="0.3">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1332</v>
      </c>
      <c r="BC62" s="52" t="s">
        <v>1333</v>
      </c>
      <c r="BE62" s="52" t="s">
        <v>1334</v>
      </c>
      <c r="BG62" s="52" t="s">
        <v>1335</v>
      </c>
      <c r="BH62" s="52" t="s">
        <v>1336</v>
      </c>
      <c r="BI62" s="52" t="s">
        <v>1337</v>
      </c>
      <c r="BL62" s="335" t="s">
        <v>1338</v>
      </c>
      <c r="BN62" s="52" t="s">
        <v>1339</v>
      </c>
      <c r="BO62" s="52" t="s">
        <v>1340</v>
      </c>
      <c r="BP62" s="52" t="s">
        <v>1341</v>
      </c>
      <c r="BQ62" s="52" t="s">
        <v>1342</v>
      </c>
      <c r="BS62" s="52" t="s">
        <v>1343</v>
      </c>
      <c r="BT62" s="52" t="s">
        <v>1283</v>
      </c>
      <c r="BU62" s="52" t="s">
        <v>1344</v>
      </c>
      <c r="BV62" s="52" t="s">
        <v>1345</v>
      </c>
    </row>
    <row r="63" spans="1:220" ht="18.75" x14ac:dyDescent="0.3">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1346</v>
      </c>
      <c r="BC63" s="52" t="s">
        <v>1347</v>
      </c>
      <c r="BE63" s="52" t="s">
        <v>1348</v>
      </c>
      <c r="BG63" s="52" t="s">
        <v>1349</v>
      </c>
      <c r="BH63" s="52" t="s">
        <v>1350</v>
      </c>
      <c r="BI63" s="52" t="s">
        <v>1351</v>
      </c>
      <c r="BL63" s="335" t="s">
        <v>1352</v>
      </c>
      <c r="BN63" s="52" t="s">
        <v>1353</v>
      </c>
      <c r="BO63" s="52" t="s">
        <v>1354</v>
      </c>
      <c r="BP63" s="52" t="s">
        <v>1355</v>
      </c>
      <c r="BQ63" s="52" t="s">
        <v>1356</v>
      </c>
      <c r="BS63" s="52" t="s">
        <v>1357</v>
      </c>
      <c r="BT63" s="52" t="s">
        <v>1299</v>
      </c>
      <c r="BU63" s="52" t="s">
        <v>1358</v>
      </c>
      <c r="BV63" s="52" t="s">
        <v>1359</v>
      </c>
    </row>
    <row r="64" spans="1:220" ht="18.75" x14ac:dyDescent="0.3">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1360</v>
      </c>
      <c r="BC64" s="52" t="s">
        <v>1361</v>
      </c>
      <c r="BE64" s="52" t="s">
        <v>1362</v>
      </c>
      <c r="BG64" s="52" t="s">
        <v>1363</v>
      </c>
      <c r="BH64" s="52" t="s">
        <v>1364</v>
      </c>
      <c r="BI64" s="52" t="s">
        <v>1365</v>
      </c>
      <c r="BL64" s="333" t="s">
        <v>1366</v>
      </c>
      <c r="BN64" s="52" t="s">
        <v>1367</v>
      </c>
      <c r="BO64" s="52" t="s">
        <v>1368</v>
      </c>
      <c r="BP64" s="52" t="s">
        <v>1369</v>
      </c>
      <c r="BQ64" s="52" t="s">
        <v>1370</v>
      </c>
      <c r="BS64" s="52" t="s">
        <v>1371</v>
      </c>
      <c r="BT64" s="52" t="s">
        <v>1372</v>
      </c>
      <c r="BU64" s="52" t="s">
        <v>1373</v>
      </c>
      <c r="BV64" s="52" t="s">
        <v>1374</v>
      </c>
    </row>
    <row r="65" spans="1:74" ht="18.75" x14ac:dyDescent="0.3">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1375</v>
      </c>
      <c r="BC65" s="52" t="s">
        <v>1376</v>
      </c>
      <c r="BE65" s="52" t="s">
        <v>1377</v>
      </c>
      <c r="BG65" s="52" t="s">
        <v>1378</v>
      </c>
      <c r="BH65" s="52" t="s">
        <v>1379</v>
      </c>
      <c r="BI65" s="52" t="s">
        <v>1380</v>
      </c>
      <c r="BL65" s="333" t="s">
        <v>1381</v>
      </c>
      <c r="BN65" s="52" t="s">
        <v>1382</v>
      </c>
      <c r="BO65" s="52" t="s">
        <v>1383</v>
      </c>
      <c r="BP65" s="52" t="s">
        <v>1384</v>
      </c>
      <c r="BQ65" s="52" t="s">
        <v>1385</v>
      </c>
      <c r="BS65" s="52" t="s">
        <v>1386</v>
      </c>
      <c r="BT65" s="52" t="s">
        <v>1283</v>
      </c>
      <c r="BU65" s="52" t="s">
        <v>1387</v>
      </c>
      <c r="BV65" s="52" t="s">
        <v>1388</v>
      </c>
    </row>
    <row r="66" spans="1:74" ht="18.75" x14ac:dyDescent="0.3">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1389</v>
      </c>
      <c r="BC66" s="52" t="s">
        <v>1390</v>
      </c>
      <c r="BE66" s="52" t="s">
        <v>1391</v>
      </c>
      <c r="BG66" s="52" t="s">
        <v>1392</v>
      </c>
      <c r="BH66" s="52" t="s">
        <v>1393</v>
      </c>
      <c r="BI66" s="52" t="s">
        <v>1394</v>
      </c>
      <c r="BL66" s="333" t="s">
        <v>1395</v>
      </c>
      <c r="BN66" s="52" t="s">
        <v>1396</v>
      </c>
      <c r="BO66" s="52" t="s">
        <v>1397</v>
      </c>
      <c r="BP66" s="52" t="s">
        <v>1398</v>
      </c>
      <c r="BQ66" s="52" t="s">
        <v>1399</v>
      </c>
      <c r="BS66" s="52" t="s">
        <v>1400</v>
      </c>
      <c r="BT66" s="52" t="s">
        <v>1299</v>
      </c>
      <c r="BU66" s="52" t="s">
        <v>1401</v>
      </c>
      <c r="BV66" s="52" t="s">
        <v>1402</v>
      </c>
    </row>
    <row r="67" spans="1:74" ht="18.75" x14ac:dyDescent="0.3">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1403</v>
      </c>
      <c r="BC67" s="52" t="s">
        <v>1404</v>
      </c>
      <c r="BE67" s="52" t="s">
        <v>1405</v>
      </c>
      <c r="BG67" s="60" t="s">
        <v>1406</v>
      </c>
      <c r="BH67" s="52" t="s">
        <v>1407</v>
      </c>
      <c r="BI67" s="52" t="s">
        <v>1408</v>
      </c>
      <c r="BL67" s="333" t="s">
        <v>1409</v>
      </c>
      <c r="BN67" s="52" t="s">
        <v>1410</v>
      </c>
      <c r="BO67" s="52" t="s">
        <v>1411</v>
      </c>
      <c r="BP67" s="52" t="s">
        <v>1412</v>
      </c>
      <c r="BQ67" s="52" t="s">
        <v>1413</v>
      </c>
      <c r="BS67" s="52" t="s">
        <v>1414</v>
      </c>
      <c r="BT67" s="52" t="s">
        <v>1415</v>
      </c>
      <c r="BU67" s="52" t="s">
        <v>1416</v>
      </c>
      <c r="BV67" s="52" t="s">
        <v>1417</v>
      </c>
    </row>
    <row r="68" spans="1:74" ht="18.75" x14ac:dyDescent="0.3">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1418</v>
      </c>
      <c r="BC68" s="52" t="s">
        <v>1419</v>
      </c>
      <c r="BE68" s="52" t="s">
        <v>1420</v>
      </c>
      <c r="BH68" s="52" t="s">
        <v>1421</v>
      </c>
      <c r="BI68" s="52" t="s">
        <v>1422</v>
      </c>
      <c r="BL68" s="333" t="s">
        <v>1423</v>
      </c>
      <c r="BN68" s="52" t="s">
        <v>1424</v>
      </c>
      <c r="BO68" s="52" t="s">
        <v>1425</v>
      </c>
      <c r="BP68" s="52" t="s">
        <v>831</v>
      </c>
      <c r="BQ68" s="52" t="s">
        <v>1426</v>
      </c>
      <c r="BS68" s="52" t="s">
        <v>1427</v>
      </c>
      <c r="BT68" s="52" t="s">
        <v>1428</v>
      </c>
      <c r="BU68" s="52" t="s">
        <v>1429</v>
      </c>
      <c r="BV68" s="52" t="s">
        <v>1430</v>
      </c>
    </row>
    <row r="69" spans="1:74" ht="18.75" x14ac:dyDescent="0.3">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1431</v>
      </c>
      <c r="BC69" s="52" t="s">
        <v>1432</v>
      </c>
      <c r="BE69" s="52" t="s">
        <v>1433</v>
      </c>
      <c r="BH69" s="52" t="s">
        <v>1434</v>
      </c>
      <c r="BI69" s="52" t="s">
        <v>1435</v>
      </c>
      <c r="BL69" s="333" t="s">
        <v>1436</v>
      </c>
      <c r="BN69" s="52" t="s">
        <v>1437</v>
      </c>
      <c r="BO69" s="52" t="s">
        <v>1438</v>
      </c>
      <c r="BP69" s="52" t="s">
        <v>1439</v>
      </c>
      <c r="BQ69" s="52" t="s">
        <v>1440</v>
      </c>
      <c r="BS69" s="52" t="s">
        <v>1441</v>
      </c>
      <c r="BT69" s="52" t="s">
        <v>1442</v>
      </c>
      <c r="BU69" s="52" t="s">
        <v>1443</v>
      </c>
      <c r="BV69" s="52" t="s">
        <v>1444</v>
      </c>
    </row>
    <row r="70" spans="1:74" ht="18.75" x14ac:dyDescent="0.3">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1445</v>
      </c>
      <c r="BC70" s="52" t="s">
        <v>1446</v>
      </c>
      <c r="BE70" s="52" t="s">
        <v>1447</v>
      </c>
      <c r="BH70" s="52" t="s">
        <v>1448</v>
      </c>
      <c r="BI70" s="52" t="s">
        <v>1449</v>
      </c>
      <c r="BL70" s="333" t="s">
        <v>1450</v>
      </c>
      <c r="BN70" s="52" t="s">
        <v>1451</v>
      </c>
      <c r="BO70" s="52" t="s">
        <v>1452</v>
      </c>
      <c r="BP70" s="52" t="s">
        <v>1453</v>
      </c>
      <c r="BQ70" s="52" t="s">
        <v>1454</v>
      </c>
      <c r="BS70" s="52" t="s">
        <v>1455</v>
      </c>
      <c r="BT70" s="52" t="s">
        <v>1456</v>
      </c>
      <c r="BU70" s="52" t="s">
        <v>1457</v>
      </c>
      <c r="BV70" s="52" t="s">
        <v>1458</v>
      </c>
    </row>
    <row r="71" spans="1:74" ht="18.75" x14ac:dyDescent="0.3">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1459</v>
      </c>
      <c r="BC71" s="52" t="s">
        <v>1460</v>
      </c>
      <c r="BE71" s="52" t="s">
        <v>1461</v>
      </c>
      <c r="BH71" s="52" t="s">
        <v>1462</v>
      </c>
      <c r="BI71" s="52" t="s">
        <v>1463</v>
      </c>
      <c r="BL71" s="333" t="s">
        <v>1464</v>
      </c>
      <c r="BN71" s="52" t="s">
        <v>1465</v>
      </c>
      <c r="BO71" s="52" t="s">
        <v>1466</v>
      </c>
      <c r="BP71" s="52" t="s">
        <v>1467</v>
      </c>
      <c r="BQ71" s="52" t="s">
        <v>1468</v>
      </c>
      <c r="BS71" s="52" t="s">
        <v>1469</v>
      </c>
      <c r="BT71" s="52" t="s">
        <v>1470</v>
      </c>
      <c r="BU71" s="52" t="s">
        <v>1471</v>
      </c>
      <c r="BV71" s="52" t="s">
        <v>1472</v>
      </c>
    </row>
    <row r="72" spans="1:74" ht="18.75" x14ac:dyDescent="0.3">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1473</v>
      </c>
      <c r="BC72" s="52" t="s">
        <v>1474</v>
      </c>
      <c r="BE72" s="52" t="s">
        <v>1475</v>
      </c>
      <c r="BH72" s="52" t="s">
        <v>1476</v>
      </c>
      <c r="BI72" s="52" t="s">
        <v>1477</v>
      </c>
      <c r="BL72" s="333" t="s">
        <v>1478</v>
      </c>
      <c r="BN72" s="52" t="s">
        <v>1479</v>
      </c>
      <c r="BO72" s="52" t="s">
        <v>1480</v>
      </c>
      <c r="BP72" s="52" t="s">
        <v>1481</v>
      </c>
      <c r="BQ72" s="52" t="s">
        <v>1482</v>
      </c>
      <c r="BS72" s="52" t="s">
        <v>1483</v>
      </c>
      <c r="BT72" s="52" t="s">
        <v>1484</v>
      </c>
      <c r="BU72" s="52" t="s">
        <v>1485</v>
      </c>
      <c r="BV72" s="52" t="s">
        <v>1486</v>
      </c>
    </row>
    <row r="73" spans="1:74" ht="18.75" x14ac:dyDescent="0.3">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1487</v>
      </c>
      <c r="BC73" s="52" t="s">
        <v>1488</v>
      </c>
      <c r="BE73" s="52" t="s">
        <v>1489</v>
      </c>
      <c r="BH73" s="52" t="s">
        <v>1490</v>
      </c>
      <c r="BI73" s="52" t="s">
        <v>1491</v>
      </c>
      <c r="BL73" s="333" t="s">
        <v>1492</v>
      </c>
      <c r="BN73" s="52" t="s">
        <v>1493</v>
      </c>
      <c r="BO73" s="52" t="s">
        <v>1494</v>
      </c>
      <c r="BP73" s="52" t="s">
        <v>1453</v>
      </c>
      <c r="BQ73" s="52" t="s">
        <v>1495</v>
      </c>
      <c r="BS73" s="52" t="s">
        <v>1496</v>
      </c>
      <c r="BT73" s="52" t="s">
        <v>1497</v>
      </c>
      <c r="BU73" s="52" t="s">
        <v>1498</v>
      </c>
      <c r="BV73" s="52" t="s">
        <v>1499</v>
      </c>
    </row>
    <row r="74" spans="1:74" ht="18.75" x14ac:dyDescent="0.3">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1500</v>
      </c>
      <c r="BC74" s="52" t="s">
        <v>1501</v>
      </c>
      <c r="BE74" s="52" t="s">
        <v>1502</v>
      </c>
      <c r="BH74" s="52" t="s">
        <v>1503</v>
      </c>
      <c r="BI74" s="52" t="s">
        <v>1504</v>
      </c>
      <c r="BL74" s="333" t="s">
        <v>1505</v>
      </c>
      <c r="BN74" s="52" t="s">
        <v>1506</v>
      </c>
      <c r="BO74" s="52" t="s">
        <v>1507</v>
      </c>
      <c r="BP74" s="52" t="s">
        <v>1467</v>
      </c>
      <c r="BQ74" s="52" t="s">
        <v>1508</v>
      </c>
      <c r="BS74" s="52" t="s">
        <v>1509</v>
      </c>
      <c r="BU74" s="52" t="s">
        <v>1510</v>
      </c>
      <c r="BV74" s="52" t="s">
        <v>1511</v>
      </c>
    </row>
    <row r="75" spans="1:74" ht="18.75" x14ac:dyDescent="0.3">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1512</v>
      </c>
      <c r="BC75" s="52" t="s">
        <v>1513</v>
      </c>
      <c r="BE75" s="52" t="s">
        <v>1514</v>
      </c>
      <c r="BH75" s="52" t="s">
        <v>1515</v>
      </c>
      <c r="BI75" s="52" t="s">
        <v>1516</v>
      </c>
      <c r="BL75" s="333" t="s">
        <v>1517</v>
      </c>
      <c r="BN75" s="52" t="s">
        <v>1518</v>
      </c>
      <c r="BO75" s="52" t="s">
        <v>1519</v>
      </c>
      <c r="BP75" s="52" t="s">
        <v>1520</v>
      </c>
      <c r="BQ75" s="52" t="s">
        <v>1521</v>
      </c>
      <c r="BS75" s="52" t="s">
        <v>1522</v>
      </c>
      <c r="BU75" s="52" t="s">
        <v>1523</v>
      </c>
      <c r="BV75" s="52" t="s">
        <v>1524</v>
      </c>
    </row>
    <row r="76" spans="1:74" ht="18.75" x14ac:dyDescent="0.3">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1525</v>
      </c>
      <c r="BC76" s="52" t="s">
        <v>1526</v>
      </c>
      <c r="BE76" s="52" t="s">
        <v>1527</v>
      </c>
      <c r="BH76" s="52" t="s">
        <v>1528</v>
      </c>
      <c r="BI76" s="52" t="s">
        <v>1529</v>
      </c>
      <c r="BL76" s="333" t="s">
        <v>1530</v>
      </c>
      <c r="BN76" s="52" t="s">
        <v>1531</v>
      </c>
      <c r="BO76" s="52" t="s">
        <v>1532</v>
      </c>
      <c r="BP76" s="52" t="s">
        <v>1453</v>
      </c>
      <c r="BQ76" s="52" t="s">
        <v>1533</v>
      </c>
      <c r="BS76" s="52" t="s">
        <v>1534</v>
      </c>
      <c r="BU76" s="52" t="s">
        <v>1535</v>
      </c>
      <c r="BV76" s="52" t="s">
        <v>1536</v>
      </c>
    </row>
    <row r="77" spans="1:74" ht="18.75" x14ac:dyDescent="0.3">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1537</v>
      </c>
      <c r="BC77" s="52" t="s">
        <v>1538</v>
      </c>
      <c r="BE77" s="52" t="s">
        <v>1539</v>
      </c>
      <c r="BH77" s="52" t="s">
        <v>1540</v>
      </c>
      <c r="BI77" s="52" t="s">
        <v>1541</v>
      </c>
      <c r="BL77" s="333" t="s">
        <v>1542</v>
      </c>
      <c r="BN77" s="52" t="s">
        <v>1543</v>
      </c>
      <c r="BO77" s="52" t="s">
        <v>1544</v>
      </c>
      <c r="BP77" s="52" t="s">
        <v>1467</v>
      </c>
      <c r="BQ77" s="52" t="s">
        <v>1545</v>
      </c>
      <c r="BS77" s="52" t="s">
        <v>1546</v>
      </c>
      <c r="BU77" s="52" t="s">
        <v>1547</v>
      </c>
      <c r="BV77" s="52" t="s">
        <v>1548</v>
      </c>
    </row>
    <row r="78" spans="1:74" ht="18.75" x14ac:dyDescent="0.3">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1549</v>
      </c>
      <c r="BC78" s="52" t="s">
        <v>1550</v>
      </c>
      <c r="BE78" s="52" t="s">
        <v>1551</v>
      </c>
      <c r="BH78" s="52" t="s">
        <v>1552</v>
      </c>
      <c r="BI78" s="52" t="s">
        <v>1553</v>
      </c>
      <c r="BL78" s="333" t="s">
        <v>1554</v>
      </c>
      <c r="BN78" s="52" t="s">
        <v>1555</v>
      </c>
      <c r="BO78" s="52" t="s">
        <v>1556</v>
      </c>
      <c r="BP78" s="52" t="s">
        <v>1557</v>
      </c>
      <c r="BQ78" s="52" t="s">
        <v>1558</v>
      </c>
      <c r="BS78" s="52" t="s">
        <v>1559</v>
      </c>
      <c r="BU78" s="52" t="s">
        <v>1560</v>
      </c>
      <c r="BV78" s="52" t="s">
        <v>1561</v>
      </c>
    </row>
    <row r="79" spans="1:74" ht="18.75" x14ac:dyDescent="0.3">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1562</v>
      </c>
      <c r="BC79" s="52" t="s">
        <v>1563</v>
      </c>
      <c r="BE79" s="52" t="s">
        <v>1564</v>
      </c>
      <c r="BH79" s="52" t="s">
        <v>1565</v>
      </c>
      <c r="BI79" s="52" t="s">
        <v>1566</v>
      </c>
      <c r="BL79" s="333" t="s">
        <v>1567</v>
      </c>
      <c r="BN79" s="52" t="s">
        <v>1568</v>
      </c>
      <c r="BO79" s="52" t="s">
        <v>1569</v>
      </c>
      <c r="BP79" s="52" t="s">
        <v>831</v>
      </c>
      <c r="BQ79" s="52" t="s">
        <v>1570</v>
      </c>
      <c r="BS79" s="52" t="s">
        <v>1571</v>
      </c>
      <c r="BU79" s="52" t="s">
        <v>1572</v>
      </c>
      <c r="BV79" s="52" t="s">
        <v>1573</v>
      </c>
    </row>
    <row r="80" spans="1:74" ht="18.75" x14ac:dyDescent="0.3">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1574</v>
      </c>
      <c r="BC80" s="52" t="s">
        <v>1575</v>
      </c>
      <c r="BE80" s="52" t="s">
        <v>1576</v>
      </c>
      <c r="BH80" s="52" t="s">
        <v>1577</v>
      </c>
      <c r="BI80" s="52" t="s">
        <v>1578</v>
      </c>
      <c r="BL80" s="333" t="s">
        <v>1579</v>
      </c>
      <c r="BN80" s="52" t="s">
        <v>1580</v>
      </c>
      <c r="BO80" s="52" t="s">
        <v>1544</v>
      </c>
      <c r="BP80" s="52" t="s">
        <v>1439</v>
      </c>
      <c r="BQ80" s="52" t="s">
        <v>1581</v>
      </c>
      <c r="BS80" s="52" t="s">
        <v>1582</v>
      </c>
      <c r="BU80" s="52" t="s">
        <v>1583</v>
      </c>
      <c r="BV80" s="52" t="s">
        <v>1584</v>
      </c>
    </row>
    <row r="81" spans="1:74" ht="18.75" x14ac:dyDescent="0.3">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1585</v>
      </c>
      <c r="BC81" s="52" t="s">
        <v>1586</v>
      </c>
      <c r="BE81" s="52" t="s">
        <v>1587</v>
      </c>
      <c r="BH81" s="52" t="s">
        <v>1588</v>
      </c>
      <c r="BI81" s="52" t="s">
        <v>1589</v>
      </c>
      <c r="BL81" s="333" t="s">
        <v>1590</v>
      </c>
      <c r="BN81" s="52" t="s">
        <v>1591</v>
      </c>
      <c r="BO81" s="52" t="s">
        <v>1592</v>
      </c>
      <c r="BP81" s="52" t="s">
        <v>1453</v>
      </c>
      <c r="BQ81" s="52" t="s">
        <v>1385</v>
      </c>
      <c r="BS81" s="52" t="s">
        <v>1593</v>
      </c>
      <c r="BU81" s="52" t="s">
        <v>1594</v>
      </c>
      <c r="BV81" s="52" t="s">
        <v>1595</v>
      </c>
    </row>
    <row r="82" spans="1:74" ht="18.75" x14ac:dyDescent="0.3">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1596</v>
      </c>
      <c r="BC82" s="52" t="s">
        <v>1597</v>
      </c>
      <c r="BE82" s="52" t="s">
        <v>1598</v>
      </c>
      <c r="BH82" s="52" t="s">
        <v>1599</v>
      </c>
      <c r="BI82" s="52" t="s">
        <v>1600</v>
      </c>
      <c r="BL82" s="333" t="s">
        <v>1601</v>
      </c>
      <c r="BN82" s="52" t="s">
        <v>1602</v>
      </c>
      <c r="BO82" s="52" t="s">
        <v>1603</v>
      </c>
      <c r="BP82" s="52" t="s">
        <v>1467</v>
      </c>
      <c r="BQ82" s="52" t="s">
        <v>1604</v>
      </c>
      <c r="BS82" s="52" t="s">
        <v>1605</v>
      </c>
      <c r="BU82" s="52" t="s">
        <v>1606</v>
      </c>
      <c r="BV82" s="52" t="s">
        <v>1607</v>
      </c>
    </row>
    <row r="83" spans="1:74" ht="18.75" x14ac:dyDescent="0.3">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1608</v>
      </c>
      <c r="BC83" s="52" t="s">
        <v>1609</v>
      </c>
      <c r="BE83" s="52" t="s">
        <v>1610</v>
      </c>
      <c r="BH83" s="52" t="s">
        <v>1611</v>
      </c>
      <c r="BI83" s="52" t="s">
        <v>1612</v>
      </c>
      <c r="BL83" s="333" t="s">
        <v>1613</v>
      </c>
      <c r="BN83" s="52" t="s">
        <v>1614</v>
      </c>
      <c r="BO83" s="52" t="s">
        <v>1615</v>
      </c>
      <c r="BP83" s="52" t="s">
        <v>1481</v>
      </c>
      <c r="BQ83" s="52" t="s">
        <v>1616</v>
      </c>
      <c r="BS83" s="52" t="s">
        <v>1617</v>
      </c>
      <c r="BU83" s="52" t="s">
        <v>1618</v>
      </c>
      <c r="BV83" s="52" t="s">
        <v>1619</v>
      </c>
    </row>
    <row r="84" spans="1:74" ht="18.75" x14ac:dyDescent="0.3">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1620</v>
      </c>
      <c r="BC84" s="52" t="s">
        <v>1621</v>
      </c>
      <c r="BE84" s="52" t="s">
        <v>1622</v>
      </c>
      <c r="BH84" s="52" t="s">
        <v>1623</v>
      </c>
      <c r="BI84" s="52" t="s">
        <v>1624</v>
      </c>
      <c r="BL84" s="333" t="s">
        <v>1625</v>
      </c>
      <c r="BN84" s="52" t="s">
        <v>1626</v>
      </c>
      <c r="BO84" s="52" t="s">
        <v>1627</v>
      </c>
      <c r="BP84" s="52" t="s">
        <v>1453</v>
      </c>
      <c r="BQ84" s="52" t="s">
        <v>1628</v>
      </c>
      <c r="BS84" s="52" t="s">
        <v>1629</v>
      </c>
      <c r="BU84" s="52" t="s">
        <v>1630</v>
      </c>
      <c r="BV84" s="52" t="s">
        <v>1631</v>
      </c>
    </row>
    <row r="85" spans="1:74" ht="18.75" x14ac:dyDescent="0.3">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1632</v>
      </c>
      <c r="BC85" s="52" t="s">
        <v>1633</v>
      </c>
      <c r="BE85" s="52" t="s">
        <v>1634</v>
      </c>
      <c r="BH85" s="52" t="s">
        <v>1635</v>
      </c>
      <c r="BI85" s="52" t="s">
        <v>1636</v>
      </c>
      <c r="BL85" s="333" t="s">
        <v>1637</v>
      </c>
      <c r="BN85" s="52" t="s">
        <v>1638</v>
      </c>
      <c r="BO85" s="52" t="s">
        <v>1639</v>
      </c>
      <c r="BP85" s="52" t="s">
        <v>1467</v>
      </c>
      <c r="BQ85" s="52" t="s">
        <v>1640</v>
      </c>
      <c r="BS85" s="52" t="s">
        <v>1641</v>
      </c>
      <c r="BU85" s="52" t="s">
        <v>1642</v>
      </c>
      <c r="BV85" s="52" t="s">
        <v>1643</v>
      </c>
    </row>
    <row r="86" spans="1:74" ht="18.75" x14ac:dyDescent="0.3">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1644</v>
      </c>
      <c r="BC86" s="52" t="s">
        <v>1645</v>
      </c>
      <c r="BE86" s="52" t="s">
        <v>1646</v>
      </c>
      <c r="BH86" s="52" t="s">
        <v>1647</v>
      </c>
      <c r="BI86" s="52" t="s">
        <v>1648</v>
      </c>
      <c r="BL86" s="333" t="s">
        <v>1649</v>
      </c>
      <c r="BN86" s="52" t="s">
        <v>1650</v>
      </c>
      <c r="BO86" s="52" t="s">
        <v>1651</v>
      </c>
      <c r="BP86" s="52" t="s">
        <v>1652</v>
      </c>
      <c r="BQ86" s="52" t="s">
        <v>1653</v>
      </c>
      <c r="BS86" s="52" t="s">
        <v>1605</v>
      </c>
      <c r="BU86" s="52" t="s">
        <v>1654</v>
      </c>
      <c r="BV86" s="52" t="s">
        <v>1655</v>
      </c>
    </row>
    <row r="87" spans="1:74" ht="18.75" x14ac:dyDescent="0.3">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1656</v>
      </c>
      <c r="BC87" s="52" t="s">
        <v>1657</v>
      </c>
      <c r="BE87" s="52" t="s">
        <v>1658</v>
      </c>
      <c r="BH87" s="52" t="s">
        <v>1659</v>
      </c>
      <c r="BI87" s="52" t="s">
        <v>1660</v>
      </c>
      <c r="BL87" s="335" t="s">
        <v>1661</v>
      </c>
      <c r="BN87" s="52" t="s">
        <v>1662</v>
      </c>
      <c r="BO87" s="52" t="s">
        <v>1639</v>
      </c>
      <c r="BP87" s="52" t="s">
        <v>831</v>
      </c>
      <c r="BQ87" s="52" t="s">
        <v>1508</v>
      </c>
      <c r="BS87" s="52" t="s">
        <v>1663</v>
      </c>
      <c r="BU87" s="52" t="s">
        <v>1664</v>
      </c>
      <c r="BV87" s="52" t="s">
        <v>1665</v>
      </c>
    </row>
    <row r="88" spans="1:74" ht="18.75" x14ac:dyDescent="0.3">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1666</v>
      </c>
      <c r="BC88" s="52" t="s">
        <v>1667</v>
      </c>
      <c r="BE88" s="52" t="s">
        <v>1668</v>
      </c>
      <c r="BH88" s="52" t="s">
        <v>1669</v>
      </c>
      <c r="BI88" s="52" t="s">
        <v>1670</v>
      </c>
      <c r="BL88" s="335" t="s">
        <v>1671</v>
      </c>
      <c r="BN88" s="52" t="s">
        <v>1672</v>
      </c>
      <c r="BO88" s="52" t="s">
        <v>1673</v>
      </c>
      <c r="BP88" s="52" t="s">
        <v>1453</v>
      </c>
      <c r="BQ88" s="52" t="s">
        <v>1495</v>
      </c>
      <c r="BS88" s="52" t="s">
        <v>1674</v>
      </c>
      <c r="BU88" s="52" t="s">
        <v>1675</v>
      </c>
      <c r="BV88" s="52" t="s">
        <v>1676</v>
      </c>
    </row>
    <row r="89" spans="1:74" ht="18.75" x14ac:dyDescent="0.3">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1677</v>
      </c>
      <c r="BC89" s="52" t="s">
        <v>1678</v>
      </c>
      <c r="BE89" s="52" t="s">
        <v>1679</v>
      </c>
      <c r="BH89" s="52" t="s">
        <v>1680</v>
      </c>
      <c r="BI89" s="52" t="s">
        <v>1681</v>
      </c>
      <c r="BL89" s="335" t="s">
        <v>1682</v>
      </c>
      <c r="BN89" s="52" t="s">
        <v>1683</v>
      </c>
      <c r="BO89" s="52" t="s">
        <v>1684</v>
      </c>
      <c r="BP89" s="52" t="s">
        <v>1467</v>
      </c>
      <c r="BQ89" s="52" t="s">
        <v>1685</v>
      </c>
      <c r="BS89" s="52" t="s">
        <v>1686</v>
      </c>
      <c r="BU89" s="52" t="s">
        <v>1687</v>
      </c>
      <c r="BV89" s="52" t="s">
        <v>1688</v>
      </c>
    </row>
    <row r="90" spans="1:74" ht="18.75" x14ac:dyDescent="0.3">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1689</v>
      </c>
      <c r="BC90" s="52" t="s">
        <v>1690</v>
      </c>
      <c r="BE90" s="52" t="s">
        <v>1691</v>
      </c>
      <c r="BH90" s="52" t="s">
        <v>1692</v>
      </c>
      <c r="BI90" s="52" t="s">
        <v>1693</v>
      </c>
      <c r="BL90" s="335" t="s">
        <v>1694</v>
      </c>
      <c r="BN90" s="52" t="s">
        <v>1695</v>
      </c>
      <c r="BO90" s="52" t="s">
        <v>1696</v>
      </c>
      <c r="BP90" s="52" t="s">
        <v>1697</v>
      </c>
      <c r="BQ90" s="52" t="s">
        <v>1698</v>
      </c>
      <c r="BS90" s="52" t="s">
        <v>1699</v>
      </c>
      <c r="BU90" s="52" t="s">
        <v>1700</v>
      </c>
      <c r="BV90" s="52" t="s">
        <v>1701</v>
      </c>
    </row>
    <row r="91" spans="1:74" ht="18.75" x14ac:dyDescent="0.3">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1702</v>
      </c>
      <c r="BC91" s="52" t="s">
        <v>1703</v>
      </c>
      <c r="BE91" s="52" t="s">
        <v>1704</v>
      </c>
      <c r="BH91" s="52" t="s">
        <v>1705</v>
      </c>
      <c r="BI91" s="52" t="s">
        <v>1706</v>
      </c>
      <c r="BL91" s="335" t="s">
        <v>1707</v>
      </c>
      <c r="BN91" s="52" t="s">
        <v>1708</v>
      </c>
      <c r="BO91" s="52" t="s">
        <v>1709</v>
      </c>
      <c r="BP91" s="52" t="s">
        <v>831</v>
      </c>
      <c r="BQ91" s="52" t="s">
        <v>1685</v>
      </c>
      <c r="BS91" s="52" t="s">
        <v>1710</v>
      </c>
      <c r="BU91" s="52" t="s">
        <v>1711</v>
      </c>
      <c r="BV91" s="52" t="s">
        <v>1712</v>
      </c>
    </row>
    <row r="92" spans="1:74" ht="18.75" x14ac:dyDescent="0.3">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1713</v>
      </c>
      <c r="BC92" s="52" t="s">
        <v>1714</v>
      </c>
      <c r="BE92" s="52" t="s">
        <v>1715</v>
      </c>
      <c r="BH92" s="52" t="s">
        <v>1716</v>
      </c>
      <c r="BI92" s="52" t="s">
        <v>1717</v>
      </c>
      <c r="BL92" s="335" t="s">
        <v>1718</v>
      </c>
      <c r="BN92" s="52" t="s">
        <v>1719</v>
      </c>
      <c r="BO92" s="52" t="s">
        <v>1720</v>
      </c>
      <c r="BP92" s="52" t="s">
        <v>1721</v>
      </c>
      <c r="BQ92" s="52" t="s">
        <v>1722</v>
      </c>
      <c r="BS92" s="52" t="s">
        <v>1723</v>
      </c>
      <c r="BU92" s="52" t="s">
        <v>1724</v>
      </c>
      <c r="BV92" s="52" t="s">
        <v>1725</v>
      </c>
    </row>
    <row r="93" spans="1:74" ht="18.75" x14ac:dyDescent="0.3">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1726</v>
      </c>
      <c r="BC93" s="52" t="s">
        <v>1727</v>
      </c>
      <c r="BE93" s="52" t="s">
        <v>1728</v>
      </c>
      <c r="BH93" s="52" t="s">
        <v>1729</v>
      </c>
      <c r="BI93" s="52" t="s">
        <v>1730</v>
      </c>
      <c r="BL93" s="335" t="s">
        <v>1731</v>
      </c>
      <c r="BN93" s="52" t="s">
        <v>1732</v>
      </c>
      <c r="BO93" s="52" t="s">
        <v>1696</v>
      </c>
      <c r="BP93" s="52" t="s">
        <v>1733</v>
      </c>
      <c r="BQ93" s="52" t="s">
        <v>1734</v>
      </c>
      <c r="BS93" s="52" t="s">
        <v>1735</v>
      </c>
      <c r="BU93" s="52" t="s">
        <v>1736</v>
      </c>
      <c r="BV93" s="52" t="s">
        <v>1737</v>
      </c>
    </row>
    <row r="94" spans="1:74" ht="18.75" x14ac:dyDescent="0.3">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1738</v>
      </c>
      <c r="BC94" s="52" t="s">
        <v>1739</v>
      </c>
      <c r="BE94" s="52" t="s">
        <v>1740</v>
      </c>
      <c r="BH94" s="52" t="s">
        <v>1741</v>
      </c>
      <c r="BI94" s="52" t="s">
        <v>1742</v>
      </c>
      <c r="BL94" s="333" t="s">
        <v>1743</v>
      </c>
      <c r="BN94" s="52" t="s">
        <v>1744</v>
      </c>
      <c r="BO94" s="52" t="s">
        <v>1745</v>
      </c>
      <c r="BP94" s="52" t="s">
        <v>1746</v>
      </c>
      <c r="BQ94" s="52" t="s">
        <v>1747</v>
      </c>
      <c r="BS94" s="52" t="s">
        <v>1748</v>
      </c>
      <c r="BU94" s="52" t="s">
        <v>1749</v>
      </c>
      <c r="BV94" s="52" t="s">
        <v>1750</v>
      </c>
    </row>
    <row r="95" spans="1:74" ht="18.75" x14ac:dyDescent="0.3">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1751</v>
      </c>
      <c r="BC95" s="52" t="s">
        <v>1752</v>
      </c>
      <c r="BE95" s="52" t="s">
        <v>1753</v>
      </c>
      <c r="BH95" s="52" t="s">
        <v>1754</v>
      </c>
      <c r="BI95" s="52" t="s">
        <v>1578</v>
      </c>
      <c r="BL95" s="52"/>
      <c r="BN95" s="52" t="s">
        <v>1755</v>
      </c>
      <c r="BO95" s="52" t="s">
        <v>1756</v>
      </c>
      <c r="BP95" s="52" t="s">
        <v>1757</v>
      </c>
      <c r="BQ95" s="52" t="s">
        <v>1758</v>
      </c>
      <c r="BS95" s="52" t="s">
        <v>1759</v>
      </c>
      <c r="BU95" s="52" t="s">
        <v>1760</v>
      </c>
      <c r="BV95" s="52" t="s">
        <v>1761</v>
      </c>
    </row>
    <row r="96" spans="1:74" ht="18.75" x14ac:dyDescent="0.3">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1762</v>
      </c>
      <c r="BC96" s="52" t="s">
        <v>1763</v>
      </c>
      <c r="BE96" s="52" t="s">
        <v>1764</v>
      </c>
      <c r="BH96" s="52" t="s">
        <v>1765</v>
      </c>
      <c r="BI96" s="52" t="s">
        <v>1766</v>
      </c>
      <c r="BL96" s="52"/>
      <c r="BN96" s="52" t="s">
        <v>1767</v>
      </c>
      <c r="BO96" s="52" t="s">
        <v>1768</v>
      </c>
      <c r="BP96" s="52" t="s">
        <v>1769</v>
      </c>
      <c r="BQ96" s="52" t="s">
        <v>1770</v>
      </c>
      <c r="BS96" s="52" t="s">
        <v>1771</v>
      </c>
      <c r="BU96" s="52" t="s">
        <v>1772</v>
      </c>
      <c r="BV96" s="52" t="s">
        <v>1773</v>
      </c>
    </row>
    <row r="97" spans="1:74" ht="18.75" x14ac:dyDescent="0.3">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1774</v>
      </c>
      <c r="BC97" s="52" t="s">
        <v>1775</v>
      </c>
      <c r="BE97" s="52" t="s">
        <v>1776</v>
      </c>
      <c r="BH97" s="52" t="s">
        <v>1777</v>
      </c>
      <c r="BI97" s="52" t="s">
        <v>1778</v>
      </c>
      <c r="BL97" s="52"/>
      <c r="BN97" s="52" t="s">
        <v>1779</v>
      </c>
      <c r="BO97" s="52" t="s">
        <v>1780</v>
      </c>
      <c r="BP97" s="52" t="s">
        <v>1781</v>
      </c>
      <c r="BQ97" s="52" t="s">
        <v>1385</v>
      </c>
      <c r="BS97" s="52" t="s">
        <v>1782</v>
      </c>
      <c r="BU97" s="52" t="s">
        <v>1783</v>
      </c>
      <c r="BV97" s="52" t="s">
        <v>1784</v>
      </c>
    </row>
    <row r="98" spans="1:74" ht="18.75" x14ac:dyDescent="0.3">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1785</v>
      </c>
      <c r="BC98" s="52" t="s">
        <v>1786</v>
      </c>
      <c r="BE98" s="52" t="s">
        <v>1787</v>
      </c>
      <c r="BH98" s="52" t="s">
        <v>1788</v>
      </c>
      <c r="BI98" s="52" t="s">
        <v>1789</v>
      </c>
      <c r="BL98" s="52"/>
      <c r="BN98" s="52" t="s">
        <v>1790</v>
      </c>
      <c r="BO98" s="52" t="s">
        <v>1791</v>
      </c>
      <c r="BP98" s="52" t="s">
        <v>831</v>
      </c>
      <c r="BQ98" s="52" t="s">
        <v>1792</v>
      </c>
      <c r="BS98" s="52" t="s">
        <v>1793</v>
      </c>
      <c r="BU98" s="52" t="s">
        <v>1794</v>
      </c>
      <c r="BV98" s="52" t="s">
        <v>1795</v>
      </c>
    </row>
    <row r="99" spans="1:74" ht="18.75" x14ac:dyDescent="0.3">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1796</v>
      </c>
      <c r="BC99" s="52" t="s">
        <v>1797</v>
      </c>
      <c r="BE99" s="52" t="s">
        <v>1798</v>
      </c>
      <c r="BH99" s="52" t="s">
        <v>1799</v>
      </c>
      <c r="BI99" s="52" t="s">
        <v>1800</v>
      </c>
      <c r="BL99" s="52"/>
      <c r="BN99" s="52" t="s">
        <v>1801</v>
      </c>
      <c r="BO99" s="52" t="s">
        <v>1802</v>
      </c>
      <c r="BP99" s="52" t="s">
        <v>1803</v>
      </c>
      <c r="BQ99" s="52" t="s">
        <v>1413</v>
      </c>
      <c r="BS99" s="52" t="s">
        <v>1641</v>
      </c>
      <c r="BU99" s="52" t="s">
        <v>1804</v>
      </c>
      <c r="BV99" s="52" t="s">
        <v>1805</v>
      </c>
    </row>
    <row r="100" spans="1:74" ht="18.75" x14ac:dyDescent="0.3">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1806</v>
      </c>
      <c r="BC100" s="52" t="s">
        <v>1807</v>
      </c>
      <c r="BE100" s="52" t="s">
        <v>1808</v>
      </c>
      <c r="BH100" s="52" t="s">
        <v>1809</v>
      </c>
      <c r="BI100" s="52" t="s">
        <v>1810</v>
      </c>
      <c r="BL100" s="52"/>
      <c r="BN100" s="52" t="s">
        <v>1811</v>
      </c>
      <c r="BO100" s="52" t="s">
        <v>1812</v>
      </c>
      <c r="BP100" s="52" t="s">
        <v>1813</v>
      </c>
      <c r="BQ100" s="52" t="s">
        <v>1440</v>
      </c>
      <c r="BS100" s="52" t="s">
        <v>1605</v>
      </c>
      <c r="BU100" s="52" t="s">
        <v>1814</v>
      </c>
      <c r="BV100" s="52" t="s">
        <v>1815</v>
      </c>
    </row>
    <row r="101" spans="1:74" ht="18.75" x14ac:dyDescent="0.3">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1816</v>
      </c>
      <c r="BC101" s="52" t="s">
        <v>1817</v>
      </c>
      <c r="BE101" s="52" t="s">
        <v>1818</v>
      </c>
      <c r="BH101" s="52" t="s">
        <v>1819</v>
      </c>
      <c r="BI101" s="52" t="s">
        <v>1820</v>
      </c>
      <c r="BL101" s="52"/>
      <c r="BN101" s="52" t="s">
        <v>1821</v>
      </c>
      <c r="BO101" s="52" t="s">
        <v>1822</v>
      </c>
      <c r="BP101" s="52" t="s">
        <v>1823</v>
      </c>
      <c r="BQ101" s="52" t="s">
        <v>1824</v>
      </c>
      <c r="BS101" s="52" t="s">
        <v>1663</v>
      </c>
      <c r="BU101" s="52" t="s">
        <v>1825</v>
      </c>
      <c r="BV101" s="52" t="s">
        <v>1826</v>
      </c>
    </row>
    <row r="102" spans="1:74" ht="18.75" x14ac:dyDescent="0.3">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1827</v>
      </c>
      <c r="BC102" s="52" t="s">
        <v>1828</v>
      </c>
      <c r="BE102" s="52" t="s">
        <v>1829</v>
      </c>
      <c r="BH102" s="52" t="s">
        <v>1830</v>
      </c>
      <c r="BI102" s="52" t="s">
        <v>1831</v>
      </c>
      <c r="BL102" s="52"/>
      <c r="BN102" s="52" t="s">
        <v>1832</v>
      </c>
      <c r="BO102" s="52" t="s">
        <v>1833</v>
      </c>
      <c r="BP102" s="52" t="s">
        <v>1834</v>
      </c>
      <c r="BQ102" s="52" t="s">
        <v>1482</v>
      </c>
      <c r="BS102" s="52" t="s">
        <v>1835</v>
      </c>
      <c r="BU102" s="52" t="s">
        <v>1836</v>
      </c>
      <c r="BV102" s="52" t="s">
        <v>1837</v>
      </c>
    </row>
    <row r="103" spans="1:74" ht="18.75" x14ac:dyDescent="0.3">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1838</v>
      </c>
      <c r="BC103" s="52" t="s">
        <v>1839</v>
      </c>
      <c r="BE103" s="52" t="s">
        <v>1818</v>
      </c>
      <c r="BH103" s="52" t="s">
        <v>1840</v>
      </c>
      <c r="BI103" s="52" t="s">
        <v>1841</v>
      </c>
      <c r="BL103" s="52"/>
      <c r="BN103" s="52" t="s">
        <v>1842</v>
      </c>
      <c r="BO103" s="52" t="s">
        <v>1843</v>
      </c>
      <c r="BP103" s="52" t="s">
        <v>1844</v>
      </c>
      <c r="BQ103" s="52" t="s">
        <v>1495</v>
      </c>
      <c r="BS103" s="52" t="s">
        <v>1845</v>
      </c>
      <c r="BU103" s="52" t="s">
        <v>1846</v>
      </c>
      <c r="BV103" s="52" t="s">
        <v>1847</v>
      </c>
    </row>
    <row r="104" spans="1:74" ht="18.75" x14ac:dyDescent="0.3">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1848</v>
      </c>
      <c r="BC104" s="52" t="s">
        <v>1849</v>
      </c>
      <c r="BE104" s="52" t="s">
        <v>1818</v>
      </c>
      <c r="BH104" s="52" t="s">
        <v>1850</v>
      </c>
      <c r="BI104" s="52" t="s">
        <v>1851</v>
      </c>
      <c r="BL104" s="52"/>
      <c r="BN104" s="52" t="s">
        <v>1852</v>
      </c>
      <c r="BO104" s="52" t="s">
        <v>1853</v>
      </c>
      <c r="BP104" s="52" t="s">
        <v>1854</v>
      </c>
      <c r="BQ104" s="52" t="s">
        <v>1508</v>
      </c>
      <c r="BS104" s="52" t="s">
        <v>1641</v>
      </c>
      <c r="BU104" s="52" t="s">
        <v>1855</v>
      </c>
    </row>
    <row r="105" spans="1:74" ht="18.75" x14ac:dyDescent="0.3">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1856</v>
      </c>
      <c r="BC105" s="52" t="s">
        <v>1857</v>
      </c>
      <c r="BE105" s="52" t="s">
        <v>1829</v>
      </c>
      <c r="BH105" s="52" t="s">
        <v>1858</v>
      </c>
      <c r="BI105" s="52" t="s">
        <v>1859</v>
      </c>
      <c r="BL105" s="52"/>
      <c r="BN105" s="52" t="s">
        <v>1860</v>
      </c>
      <c r="BO105" s="52" t="s">
        <v>1861</v>
      </c>
      <c r="BP105" s="52" t="s">
        <v>1862</v>
      </c>
      <c r="BQ105" s="52" t="s">
        <v>1863</v>
      </c>
      <c r="BS105" s="52" t="s">
        <v>1605</v>
      </c>
      <c r="BU105" s="52" t="s">
        <v>1864</v>
      </c>
    </row>
    <row r="106" spans="1:74" ht="18.75" x14ac:dyDescent="0.3">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1865</v>
      </c>
      <c r="BC106" s="52" t="s">
        <v>1866</v>
      </c>
      <c r="BH106" s="52" t="s">
        <v>1867</v>
      </c>
      <c r="BI106" s="52" t="s">
        <v>1868</v>
      </c>
      <c r="BL106" s="52"/>
      <c r="BN106" s="52" t="s">
        <v>1869</v>
      </c>
      <c r="BO106" s="52" t="s">
        <v>1870</v>
      </c>
      <c r="BP106" s="52" t="s">
        <v>1871</v>
      </c>
      <c r="BQ106" s="52" t="s">
        <v>1872</v>
      </c>
      <c r="BS106" s="52" t="s">
        <v>1663</v>
      </c>
      <c r="BU106" s="52" t="s">
        <v>1873</v>
      </c>
    </row>
    <row r="107" spans="1:74" ht="18.75" x14ac:dyDescent="0.3">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1874</v>
      </c>
      <c r="BC107" s="52" t="s">
        <v>1875</v>
      </c>
      <c r="BH107" s="52" t="s">
        <v>1876</v>
      </c>
      <c r="BI107" s="52" t="s">
        <v>1877</v>
      </c>
      <c r="BL107" s="52"/>
      <c r="BN107" s="52" t="s">
        <v>1878</v>
      </c>
      <c r="BO107" s="52" t="s">
        <v>1879</v>
      </c>
      <c r="BP107" s="52" t="s">
        <v>1880</v>
      </c>
      <c r="BQ107" s="52" t="s">
        <v>1881</v>
      </c>
      <c r="BS107" s="52" t="s">
        <v>1882</v>
      </c>
      <c r="BU107" s="52" t="s">
        <v>1883</v>
      </c>
    </row>
    <row r="108" spans="1:74" ht="18.75" x14ac:dyDescent="0.3">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1884</v>
      </c>
      <c r="BC108" s="52" t="s">
        <v>1885</v>
      </c>
      <c r="BH108" s="52" t="s">
        <v>1886</v>
      </c>
      <c r="BI108" s="52" t="s">
        <v>1887</v>
      </c>
      <c r="BL108" s="52"/>
      <c r="BN108" s="52" t="s">
        <v>1888</v>
      </c>
      <c r="BO108" s="52" t="s">
        <v>1889</v>
      </c>
      <c r="BP108" s="52" t="s">
        <v>1890</v>
      </c>
      <c r="BQ108" s="52" t="s">
        <v>1891</v>
      </c>
      <c r="BS108" s="52" t="s">
        <v>1892</v>
      </c>
      <c r="BU108" s="52" t="s">
        <v>1893</v>
      </c>
    </row>
    <row r="109" spans="1:74" ht="18.75" x14ac:dyDescent="0.3">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1894</v>
      </c>
      <c r="BC109" s="52" t="s">
        <v>1895</v>
      </c>
      <c r="BH109" s="52" t="s">
        <v>1896</v>
      </c>
      <c r="BI109" s="52" t="s">
        <v>1897</v>
      </c>
      <c r="BL109" s="52"/>
      <c r="BN109" s="52" t="s">
        <v>1898</v>
      </c>
      <c r="BO109" s="52" t="s">
        <v>1899</v>
      </c>
      <c r="BP109" s="52" t="s">
        <v>1900</v>
      </c>
      <c r="BQ109" s="52" t="s">
        <v>1385</v>
      </c>
      <c r="BS109" s="52" t="s">
        <v>1901</v>
      </c>
      <c r="BU109" s="52" t="s">
        <v>1902</v>
      </c>
    </row>
    <row r="110" spans="1:74" ht="18.75" x14ac:dyDescent="0.3">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1903</v>
      </c>
      <c r="BC110" s="52" t="s">
        <v>1904</v>
      </c>
      <c r="BH110" s="52" t="s">
        <v>1905</v>
      </c>
      <c r="BI110" s="52" t="s">
        <v>1831</v>
      </c>
      <c r="BL110" s="52"/>
      <c r="BN110" s="52" t="s">
        <v>1906</v>
      </c>
      <c r="BO110" s="52" t="s">
        <v>1907</v>
      </c>
      <c r="BP110" s="52" t="s">
        <v>1880</v>
      </c>
      <c r="BQ110" s="52" t="s">
        <v>1908</v>
      </c>
      <c r="BS110" s="52" t="s">
        <v>1909</v>
      </c>
      <c r="BU110" s="52" t="s">
        <v>1910</v>
      </c>
    </row>
    <row r="111" spans="1:74" ht="18.75" x14ac:dyDescent="0.3">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1911</v>
      </c>
      <c r="BC111" s="52" t="s">
        <v>1912</v>
      </c>
      <c r="BH111" s="52" t="s">
        <v>1913</v>
      </c>
      <c r="BI111" s="52" t="s">
        <v>1914</v>
      </c>
      <c r="BL111" s="52"/>
      <c r="BN111" s="52" t="s">
        <v>1915</v>
      </c>
      <c r="BO111" s="52" t="s">
        <v>1916</v>
      </c>
      <c r="BP111" s="52" t="s">
        <v>1890</v>
      </c>
      <c r="BQ111" s="52" t="s">
        <v>1413</v>
      </c>
      <c r="BS111" s="52" t="s">
        <v>1917</v>
      </c>
      <c r="BU111" s="52" t="s">
        <v>1918</v>
      </c>
    </row>
    <row r="112" spans="1:74" ht="18.75" x14ac:dyDescent="0.3">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1919</v>
      </c>
      <c r="BC112" s="52" t="s">
        <v>1920</v>
      </c>
      <c r="BH112" s="52" t="s">
        <v>1921</v>
      </c>
      <c r="BI112" s="52" t="s">
        <v>1922</v>
      </c>
      <c r="BL112" s="52"/>
      <c r="BN112" s="52" t="s">
        <v>1923</v>
      </c>
      <c r="BO112" s="52" t="s">
        <v>1924</v>
      </c>
      <c r="BP112" s="52" t="s">
        <v>1925</v>
      </c>
      <c r="BQ112" s="52" t="s">
        <v>1440</v>
      </c>
      <c r="BS112" s="52" t="s">
        <v>1926</v>
      </c>
      <c r="BU112" s="52" t="s">
        <v>1927</v>
      </c>
    </row>
    <row r="113" spans="1:73" ht="18.75" x14ac:dyDescent="0.3">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1928</v>
      </c>
      <c r="BC113" s="52" t="s">
        <v>1929</v>
      </c>
      <c r="BH113" s="52" t="s">
        <v>1930</v>
      </c>
      <c r="BI113" s="52" t="s">
        <v>1931</v>
      </c>
      <c r="BL113" s="52"/>
      <c r="BN113" s="52" t="s">
        <v>1932</v>
      </c>
      <c r="BO113" s="52" t="s">
        <v>1933</v>
      </c>
      <c r="BP113" s="52" t="s">
        <v>1862</v>
      </c>
      <c r="BQ113" s="52" t="s">
        <v>1934</v>
      </c>
      <c r="BS113" s="52" t="s">
        <v>1935</v>
      </c>
      <c r="BU113" s="52" t="s">
        <v>1936</v>
      </c>
    </row>
    <row r="114" spans="1:73" ht="18.75" x14ac:dyDescent="0.3">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1937</v>
      </c>
      <c r="BC114" s="52" t="s">
        <v>1938</v>
      </c>
      <c r="BH114" s="52" t="s">
        <v>1939</v>
      </c>
      <c r="BI114" s="52" t="s">
        <v>1940</v>
      </c>
      <c r="BL114" s="52"/>
      <c r="BN114" s="52" t="s">
        <v>1941</v>
      </c>
      <c r="BO114" s="52"/>
      <c r="BP114" s="52" t="s">
        <v>1942</v>
      </c>
      <c r="BQ114" s="52" t="s">
        <v>1482</v>
      </c>
      <c r="BS114" s="52" t="s">
        <v>1943</v>
      </c>
      <c r="BU114" s="52" t="s">
        <v>1944</v>
      </c>
    </row>
    <row r="115" spans="1:73" ht="18.75" x14ac:dyDescent="0.3">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1945</v>
      </c>
      <c r="BC115" s="52" t="s">
        <v>1946</v>
      </c>
      <c r="BH115" s="52" t="s">
        <v>1947</v>
      </c>
      <c r="BI115" s="52" t="s">
        <v>1948</v>
      </c>
      <c r="BL115" s="52"/>
      <c r="BN115" s="52" t="s">
        <v>1949</v>
      </c>
      <c r="BO115" s="52"/>
      <c r="BP115" s="52" t="s">
        <v>1880</v>
      </c>
      <c r="BQ115" s="52" t="s">
        <v>1950</v>
      </c>
      <c r="BS115" s="52" t="s">
        <v>1951</v>
      </c>
      <c r="BU115" s="52" t="s">
        <v>1952</v>
      </c>
    </row>
    <row r="116" spans="1:73" ht="18.75" x14ac:dyDescent="0.3">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1953</v>
      </c>
      <c r="BC116" s="52" t="s">
        <v>1954</v>
      </c>
      <c r="BH116" s="52" t="s">
        <v>1955</v>
      </c>
      <c r="BI116" s="52" t="s">
        <v>1956</v>
      </c>
      <c r="BL116" s="52"/>
      <c r="BN116" s="52" t="s">
        <v>1957</v>
      </c>
      <c r="BO116" s="52"/>
      <c r="BP116" s="52" t="s">
        <v>1890</v>
      </c>
      <c r="BQ116" s="52" t="s">
        <v>1508</v>
      </c>
      <c r="BS116" s="52" t="s">
        <v>1641</v>
      </c>
      <c r="BU116" s="52" t="s">
        <v>1958</v>
      </c>
    </row>
    <row r="117" spans="1:73" ht="18.75" x14ac:dyDescent="0.3">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1959</v>
      </c>
      <c r="BC117" s="52" t="s">
        <v>1960</v>
      </c>
      <c r="BH117" s="52" t="s">
        <v>1961</v>
      </c>
      <c r="BI117" s="52" t="s">
        <v>1962</v>
      </c>
      <c r="BL117" s="52"/>
      <c r="BN117" s="52" t="s">
        <v>1963</v>
      </c>
      <c r="BO117" s="52"/>
      <c r="BP117" s="52" t="s">
        <v>1964</v>
      </c>
      <c r="BQ117" s="52" t="s">
        <v>1965</v>
      </c>
      <c r="BS117" s="52" t="s">
        <v>1966</v>
      </c>
      <c r="BU117" s="52" t="s">
        <v>1967</v>
      </c>
    </row>
    <row r="118" spans="1:73" ht="18.75" x14ac:dyDescent="0.3">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1968</v>
      </c>
      <c r="BC118" s="52" t="s">
        <v>1969</v>
      </c>
      <c r="BH118" s="52" t="s">
        <v>1970</v>
      </c>
      <c r="BI118" s="52" t="s">
        <v>1971</v>
      </c>
      <c r="BL118" s="52"/>
      <c r="BN118" s="52" t="s">
        <v>1972</v>
      </c>
      <c r="BO118" s="52"/>
      <c r="BP118" s="52" t="s">
        <v>1973</v>
      </c>
      <c r="BQ118" s="52" t="s">
        <v>1974</v>
      </c>
      <c r="BS118" s="52" t="s">
        <v>1975</v>
      </c>
      <c r="BU118" s="52" t="s">
        <v>1976</v>
      </c>
    </row>
    <row r="119" spans="1:73" ht="18.75" x14ac:dyDescent="0.3">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1977</v>
      </c>
      <c r="BC119" s="52" t="s">
        <v>1978</v>
      </c>
      <c r="BH119" s="52" t="s">
        <v>1979</v>
      </c>
      <c r="BI119" s="52" t="s">
        <v>1980</v>
      </c>
      <c r="BL119" s="52"/>
      <c r="BN119" s="52" t="s">
        <v>1981</v>
      </c>
      <c r="BO119" s="52"/>
      <c r="BP119" s="52" t="s">
        <v>1862</v>
      </c>
      <c r="BQ119" s="52" t="s">
        <v>1982</v>
      </c>
      <c r="BS119" s="52" t="s">
        <v>1983</v>
      </c>
      <c r="BU119" s="52" t="s">
        <v>1984</v>
      </c>
    </row>
    <row r="120" spans="1:73" ht="18.75" x14ac:dyDescent="0.3">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1985</v>
      </c>
      <c r="BC120" s="52" t="s">
        <v>1986</v>
      </c>
      <c r="BH120" s="52" t="s">
        <v>1987</v>
      </c>
      <c r="BI120" s="52" t="s">
        <v>1988</v>
      </c>
      <c r="BL120" s="52"/>
      <c r="BN120" s="52" t="s">
        <v>1989</v>
      </c>
      <c r="BO120" s="52"/>
      <c r="BP120" s="52" t="s">
        <v>1990</v>
      </c>
      <c r="BQ120" s="52" t="s">
        <v>1991</v>
      </c>
      <c r="BS120" s="52" t="s">
        <v>1992</v>
      </c>
      <c r="BU120" s="52" t="s">
        <v>1993</v>
      </c>
    </row>
    <row r="121" spans="1:73" ht="18.75" x14ac:dyDescent="0.3">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1994</v>
      </c>
      <c r="BC121" s="52" t="s">
        <v>1995</v>
      </c>
      <c r="BH121" s="52" t="s">
        <v>1996</v>
      </c>
      <c r="BI121" s="52" t="s">
        <v>1997</v>
      </c>
      <c r="BL121" s="52"/>
      <c r="BN121" s="52" t="s">
        <v>1998</v>
      </c>
      <c r="BO121" s="52"/>
      <c r="BP121" s="52" t="s">
        <v>1880</v>
      </c>
      <c r="BQ121" s="52" t="s">
        <v>1999</v>
      </c>
      <c r="BS121" s="52" t="s">
        <v>2000</v>
      </c>
      <c r="BU121" s="52" t="s">
        <v>2001</v>
      </c>
    </row>
    <row r="122" spans="1:73" ht="18.75" x14ac:dyDescent="0.3">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2002</v>
      </c>
      <c r="BC122" s="52" t="s">
        <v>2003</v>
      </c>
      <c r="BH122" s="52" t="s">
        <v>2004</v>
      </c>
      <c r="BI122" s="52" t="s">
        <v>2005</v>
      </c>
      <c r="BL122" s="52"/>
      <c r="BN122" s="52" t="s">
        <v>2006</v>
      </c>
      <c r="BO122" s="52"/>
      <c r="BP122" s="52" t="s">
        <v>1890</v>
      </c>
      <c r="BQ122" s="52" t="s">
        <v>2007</v>
      </c>
      <c r="BS122" s="52" t="s">
        <v>2008</v>
      </c>
      <c r="BU122" s="52" t="s">
        <v>2009</v>
      </c>
    </row>
    <row r="123" spans="1:73" ht="18.75" x14ac:dyDescent="0.3">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2010</v>
      </c>
      <c r="BC123" s="52" t="s">
        <v>2011</v>
      </c>
      <c r="BH123" s="52" t="s">
        <v>2012</v>
      </c>
      <c r="BI123" s="52" t="s">
        <v>2013</v>
      </c>
      <c r="BL123" s="52"/>
      <c r="BN123" s="52" t="s">
        <v>2014</v>
      </c>
      <c r="BO123" s="52"/>
      <c r="BP123" s="52" t="s">
        <v>2015</v>
      </c>
      <c r="BQ123" s="52" t="s">
        <v>2016</v>
      </c>
      <c r="BS123" s="52" t="s">
        <v>2017</v>
      </c>
      <c r="BU123" s="52" t="s">
        <v>2018</v>
      </c>
    </row>
    <row r="124" spans="1:73" ht="18.75" x14ac:dyDescent="0.3">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2019</v>
      </c>
      <c r="BC124" s="52" t="s">
        <v>2020</v>
      </c>
      <c r="BH124" s="52" t="s">
        <v>2021</v>
      </c>
      <c r="BI124" s="52" t="s">
        <v>2022</v>
      </c>
      <c r="BL124" s="52"/>
      <c r="BN124" s="52" t="s">
        <v>2023</v>
      </c>
      <c r="BO124" s="52"/>
      <c r="BP124" s="52" t="s">
        <v>2024</v>
      </c>
      <c r="BQ124" s="52" t="s">
        <v>2025</v>
      </c>
      <c r="BS124" s="52" t="s">
        <v>2026</v>
      </c>
      <c r="BU124" s="52" t="s">
        <v>2027</v>
      </c>
    </row>
    <row r="125" spans="1:73" ht="18.75" x14ac:dyDescent="0.3">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2028</v>
      </c>
      <c r="BC125" s="52" t="s">
        <v>2029</v>
      </c>
      <c r="BH125" s="52" t="s">
        <v>2030</v>
      </c>
      <c r="BI125" s="52" t="s">
        <v>2031</v>
      </c>
      <c r="BL125" s="52"/>
      <c r="BN125" s="52" t="s">
        <v>2032</v>
      </c>
      <c r="BO125" s="52"/>
      <c r="BP125" s="52" t="s">
        <v>831</v>
      </c>
      <c r="BQ125" s="52" t="s">
        <v>2033</v>
      </c>
      <c r="BS125" s="52" t="s">
        <v>2034</v>
      </c>
      <c r="BU125" s="52" t="s">
        <v>2001</v>
      </c>
    </row>
    <row r="126" spans="1:73" ht="18.75" x14ac:dyDescent="0.3">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2035</v>
      </c>
      <c r="BC126" s="52" t="s">
        <v>2036</v>
      </c>
      <c r="BH126" s="52" t="s">
        <v>2037</v>
      </c>
      <c r="BI126" s="52" t="s">
        <v>2038</v>
      </c>
      <c r="BL126" s="52"/>
      <c r="BN126" s="52" t="s">
        <v>2039</v>
      </c>
      <c r="BO126" s="52"/>
      <c r="BP126" s="52" t="s">
        <v>2040</v>
      </c>
      <c r="BQ126" s="52" t="s">
        <v>2041</v>
      </c>
      <c r="BS126" s="52" t="s">
        <v>2042</v>
      </c>
      <c r="BU126" s="52" t="s">
        <v>2043</v>
      </c>
    </row>
    <row r="127" spans="1:73" ht="18.75" x14ac:dyDescent="0.3">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2044</v>
      </c>
      <c r="BC127" s="52" t="s">
        <v>2045</v>
      </c>
      <c r="BH127" s="52" t="s">
        <v>2046</v>
      </c>
      <c r="BI127" s="52" t="s">
        <v>2047</v>
      </c>
      <c r="BL127" s="52"/>
      <c r="BN127" s="52" t="s">
        <v>2048</v>
      </c>
      <c r="BO127" s="52"/>
      <c r="BP127" s="52" t="s">
        <v>2049</v>
      </c>
      <c r="BQ127" s="52" t="s">
        <v>2050</v>
      </c>
      <c r="BS127" s="52" t="s">
        <v>2051</v>
      </c>
      <c r="BU127" s="52" t="s">
        <v>2052</v>
      </c>
    </row>
    <row r="128" spans="1:73" ht="18.75" x14ac:dyDescent="0.3">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2053</v>
      </c>
      <c r="BC128" s="52" t="s">
        <v>2054</v>
      </c>
      <c r="BH128" s="52" t="s">
        <v>2055</v>
      </c>
      <c r="BI128" s="52" t="s">
        <v>2056</v>
      </c>
      <c r="BL128" s="52"/>
      <c r="BN128" s="52" t="s">
        <v>2057</v>
      </c>
      <c r="BO128" s="52"/>
      <c r="BP128" s="52" t="s">
        <v>2058</v>
      </c>
      <c r="BQ128" s="52" t="s">
        <v>2059</v>
      </c>
      <c r="BS128" s="52" t="s">
        <v>2060</v>
      </c>
      <c r="BU128" s="52" t="s">
        <v>2061</v>
      </c>
    </row>
    <row r="129" spans="1:73" ht="18.75" x14ac:dyDescent="0.3">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2062</v>
      </c>
      <c r="BC129" s="52" t="s">
        <v>2063</v>
      </c>
      <c r="BH129" s="52" t="s">
        <v>2064</v>
      </c>
      <c r="BI129" s="52" t="s">
        <v>2065</v>
      </c>
      <c r="BL129" s="52"/>
      <c r="BN129" s="52" t="s">
        <v>2066</v>
      </c>
      <c r="BO129" s="52"/>
      <c r="BP129" s="52" t="s">
        <v>2067</v>
      </c>
      <c r="BQ129" s="52" t="s">
        <v>2068</v>
      </c>
      <c r="BS129" s="52" t="s">
        <v>2069</v>
      </c>
      <c r="BU129" s="52" t="s">
        <v>2070</v>
      </c>
    </row>
    <row r="130" spans="1:73" ht="18.75" x14ac:dyDescent="0.3">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2071</v>
      </c>
      <c r="BC130" s="52" t="s">
        <v>2072</v>
      </c>
      <c r="BH130" s="52" t="s">
        <v>2073</v>
      </c>
      <c r="BI130" s="52" t="s">
        <v>2074</v>
      </c>
      <c r="BL130" s="52"/>
      <c r="BN130" s="52" t="s">
        <v>2075</v>
      </c>
      <c r="BO130" s="52"/>
      <c r="BP130" s="52" t="s">
        <v>2076</v>
      </c>
      <c r="BQ130" s="52" t="s">
        <v>2077</v>
      </c>
      <c r="BS130" s="52" t="s">
        <v>2078</v>
      </c>
      <c r="BU130" s="52" t="s">
        <v>2079</v>
      </c>
    </row>
    <row r="131" spans="1:73" ht="18.75" x14ac:dyDescent="0.3">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2080</v>
      </c>
      <c r="BC131" s="52" t="s">
        <v>2081</v>
      </c>
      <c r="BH131" s="52" t="s">
        <v>2082</v>
      </c>
      <c r="BI131" s="52" t="s">
        <v>2083</v>
      </c>
      <c r="BL131" s="52"/>
      <c r="BN131" s="52" t="s">
        <v>2084</v>
      </c>
      <c r="BO131" s="52"/>
      <c r="BP131" s="52" t="s">
        <v>1398</v>
      </c>
      <c r="BQ131" s="52" t="s">
        <v>2085</v>
      </c>
      <c r="BS131" s="52" t="s">
        <v>2086</v>
      </c>
      <c r="BU131" s="52" t="s">
        <v>2087</v>
      </c>
    </row>
    <row r="132" spans="1:73" ht="18.75" x14ac:dyDescent="0.3">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2088</v>
      </c>
      <c r="BC132" s="52" t="s">
        <v>2089</v>
      </c>
      <c r="BH132" s="52" t="s">
        <v>2090</v>
      </c>
      <c r="BI132" s="52" t="s">
        <v>1831</v>
      </c>
      <c r="BL132" s="52"/>
      <c r="BN132" s="52" t="s">
        <v>2091</v>
      </c>
      <c r="BO132" s="52"/>
      <c r="BP132" s="52" t="s">
        <v>2092</v>
      </c>
      <c r="BQ132" s="52" t="s">
        <v>2093</v>
      </c>
      <c r="BS132" s="52" t="s">
        <v>2094</v>
      </c>
      <c r="BU132" s="52" t="s">
        <v>2061</v>
      </c>
    </row>
    <row r="133" spans="1:73" ht="18.75" x14ac:dyDescent="0.3">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2095</v>
      </c>
      <c r="BC133" s="52" t="s">
        <v>2096</v>
      </c>
      <c r="BH133" s="52" t="s">
        <v>2097</v>
      </c>
      <c r="BI133" s="52" t="s">
        <v>2098</v>
      </c>
      <c r="BL133" s="52"/>
      <c r="BN133" s="52" t="s">
        <v>2099</v>
      </c>
      <c r="BO133" s="52"/>
      <c r="BP133" s="52" t="s">
        <v>831</v>
      </c>
      <c r="BQ133" s="52" t="s">
        <v>2100</v>
      </c>
      <c r="BS133" s="52" t="s">
        <v>2101</v>
      </c>
      <c r="BU133" s="52" t="s">
        <v>2102</v>
      </c>
    </row>
    <row r="134" spans="1:73" ht="18.75" x14ac:dyDescent="0.3">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2103</v>
      </c>
      <c r="BC134" s="52" t="s">
        <v>2104</v>
      </c>
      <c r="BH134" s="52" t="s">
        <v>2105</v>
      </c>
      <c r="BI134" s="52" t="s">
        <v>2106</v>
      </c>
      <c r="BL134" s="52"/>
      <c r="BN134" s="52" t="s">
        <v>2107</v>
      </c>
      <c r="BO134" s="52"/>
      <c r="BP134" s="52" t="s">
        <v>2108</v>
      </c>
      <c r="BQ134" s="52" t="s">
        <v>2109</v>
      </c>
      <c r="BS134" s="52" t="s">
        <v>2110</v>
      </c>
      <c r="BU134" s="52" t="s">
        <v>2111</v>
      </c>
    </row>
    <row r="135" spans="1:73" ht="18.75" x14ac:dyDescent="0.3">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2112</v>
      </c>
      <c r="BC135" s="52" t="s">
        <v>2113</v>
      </c>
      <c r="BH135" s="52" t="s">
        <v>2114</v>
      </c>
      <c r="BI135" s="52" t="s">
        <v>2115</v>
      </c>
      <c r="BL135" s="52"/>
      <c r="BN135" s="52" t="s">
        <v>2116</v>
      </c>
      <c r="BO135" s="52"/>
      <c r="BP135" s="52" t="s">
        <v>2117</v>
      </c>
      <c r="BQ135" s="52" t="s">
        <v>2118</v>
      </c>
      <c r="BS135" s="52" t="s">
        <v>2119</v>
      </c>
      <c r="BU135" s="52" t="s">
        <v>2120</v>
      </c>
    </row>
    <row r="136" spans="1:73" ht="18.75" x14ac:dyDescent="0.3">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2121</v>
      </c>
      <c r="BC136" s="52" t="s">
        <v>2122</v>
      </c>
      <c r="BH136" s="52" t="s">
        <v>2123</v>
      </c>
      <c r="BI136" s="52" t="s">
        <v>1831</v>
      </c>
      <c r="BN136" s="52" t="s">
        <v>2124</v>
      </c>
      <c r="BO136" s="52"/>
      <c r="BP136" s="52" t="s">
        <v>2125</v>
      </c>
      <c r="BQ136" s="52" t="s">
        <v>2126</v>
      </c>
      <c r="BS136" s="52" t="s">
        <v>2127</v>
      </c>
      <c r="BU136" s="52" t="s">
        <v>2128</v>
      </c>
    </row>
    <row r="137" spans="1:73" ht="18.75" x14ac:dyDescent="0.3">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2129</v>
      </c>
      <c r="BC137" s="52" t="s">
        <v>2130</v>
      </c>
      <c r="BH137" s="52" t="s">
        <v>2131</v>
      </c>
      <c r="BI137" s="52" t="s">
        <v>2132</v>
      </c>
      <c r="BN137" s="52" t="s">
        <v>2133</v>
      </c>
      <c r="BO137" s="52"/>
      <c r="BP137" s="52" t="s">
        <v>2134</v>
      </c>
      <c r="BQ137" s="52" t="s">
        <v>2135</v>
      </c>
      <c r="BS137" s="52" t="s">
        <v>2136</v>
      </c>
      <c r="BU137" s="52" t="s">
        <v>2137</v>
      </c>
    </row>
    <row r="138" spans="1:73" ht="18.75" x14ac:dyDescent="0.3">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2138</v>
      </c>
      <c r="BC138" s="52" t="s">
        <v>2139</v>
      </c>
      <c r="BH138" s="52" t="s">
        <v>2140</v>
      </c>
      <c r="BI138" s="52" t="s">
        <v>2141</v>
      </c>
      <c r="BN138" s="52" t="s">
        <v>2142</v>
      </c>
      <c r="BO138" s="52"/>
      <c r="BP138" s="52" t="s">
        <v>2143</v>
      </c>
      <c r="BQ138" s="52" t="s">
        <v>2144</v>
      </c>
      <c r="BS138" s="52" t="s">
        <v>2145</v>
      </c>
      <c r="BU138" s="52" t="s">
        <v>2146</v>
      </c>
    </row>
    <row r="139" spans="1:73" ht="18.75" x14ac:dyDescent="0.3">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2147</v>
      </c>
      <c r="BH139" s="52" t="s">
        <v>2148</v>
      </c>
      <c r="BI139" s="52" t="s">
        <v>2149</v>
      </c>
      <c r="BN139" s="52" t="s">
        <v>2150</v>
      </c>
      <c r="BO139" s="52"/>
      <c r="BP139" s="52" t="s">
        <v>2151</v>
      </c>
      <c r="BQ139" s="52" t="s">
        <v>2152</v>
      </c>
      <c r="BS139" s="52" t="s">
        <v>2153</v>
      </c>
      <c r="BU139" s="52" t="s">
        <v>2154</v>
      </c>
    </row>
    <row r="140" spans="1:73" ht="18.75" x14ac:dyDescent="0.3">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2155</v>
      </c>
      <c r="BH140" s="52" t="s">
        <v>2156</v>
      </c>
      <c r="BI140" s="52" t="s">
        <v>2141</v>
      </c>
      <c r="BN140" s="52" t="s">
        <v>2157</v>
      </c>
      <c r="BO140" s="52"/>
      <c r="BP140" s="52" t="s">
        <v>2158</v>
      </c>
      <c r="BQ140" s="52" t="s">
        <v>2159</v>
      </c>
      <c r="BS140" s="52" t="s">
        <v>2160</v>
      </c>
      <c r="BU140" s="52" t="s">
        <v>2161</v>
      </c>
    </row>
    <row r="141" spans="1:73" ht="18.75" x14ac:dyDescent="0.3">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2162</v>
      </c>
      <c r="BH141" s="52" t="s">
        <v>2163</v>
      </c>
      <c r="BI141" s="52" t="s">
        <v>2164</v>
      </c>
      <c r="BN141" s="52" t="s">
        <v>2165</v>
      </c>
      <c r="BO141" s="52"/>
      <c r="BP141" s="52" t="s">
        <v>2166</v>
      </c>
      <c r="BQ141" s="52" t="s">
        <v>2167</v>
      </c>
      <c r="BS141" s="52" t="s">
        <v>2168</v>
      </c>
      <c r="BU141" s="52" t="s">
        <v>2169</v>
      </c>
    </row>
    <row r="142" spans="1:73" ht="18.75" x14ac:dyDescent="0.3">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2170</v>
      </c>
      <c r="BH142" s="52" t="s">
        <v>2171</v>
      </c>
      <c r="BI142" s="52" t="s">
        <v>2141</v>
      </c>
      <c r="BN142" s="52" t="s">
        <v>2172</v>
      </c>
      <c r="BO142" s="52"/>
      <c r="BP142" s="52" t="s">
        <v>2173</v>
      </c>
      <c r="BQ142" s="52" t="s">
        <v>2174</v>
      </c>
      <c r="BS142" s="52" t="s">
        <v>2175</v>
      </c>
      <c r="BU142" s="52" t="s">
        <v>2176</v>
      </c>
    </row>
    <row r="143" spans="1:73" ht="18.75" x14ac:dyDescent="0.3">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2177</v>
      </c>
      <c r="BH143" s="52" t="s">
        <v>2178</v>
      </c>
      <c r="BI143" s="52" t="s">
        <v>2179</v>
      </c>
      <c r="BN143" s="52" t="s">
        <v>2180</v>
      </c>
      <c r="BO143" s="52"/>
      <c r="BP143" s="52" t="s">
        <v>2181</v>
      </c>
      <c r="BQ143" s="52" t="s">
        <v>2182</v>
      </c>
      <c r="BS143" s="52" t="s">
        <v>2183</v>
      </c>
      <c r="BU143" s="52" t="s">
        <v>2184</v>
      </c>
    </row>
    <row r="144" spans="1:73" ht="18.75" x14ac:dyDescent="0.3">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2185</v>
      </c>
      <c r="BH144" s="52" t="s">
        <v>2186</v>
      </c>
      <c r="BI144" s="52" t="s">
        <v>2141</v>
      </c>
      <c r="BN144" s="52" t="s">
        <v>2187</v>
      </c>
      <c r="BO144" s="52"/>
      <c r="BP144" s="52" t="s">
        <v>2151</v>
      </c>
      <c r="BQ144" s="52" t="s">
        <v>2188</v>
      </c>
      <c r="BS144" s="52" t="s">
        <v>2189</v>
      </c>
      <c r="BU144" s="52" t="s">
        <v>2190</v>
      </c>
    </row>
    <row r="145" spans="1:73" ht="18.75" x14ac:dyDescent="0.3">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2191</v>
      </c>
      <c r="BH145" s="52" t="s">
        <v>2192</v>
      </c>
      <c r="BI145" s="52" t="s">
        <v>2193</v>
      </c>
      <c r="BN145" s="52" t="s">
        <v>2194</v>
      </c>
      <c r="BO145" s="52"/>
      <c r="BP145" s="52" t="s">
        <v>2195</v>
      </c>
      <c r="BQ145" s="52" t="s">
        <v>2196</v>
      </c>
      <c r="BS145" s="52" t="s">
        <v>2197</v>
      </c>
      <c r="BU145" s="52" t="s">
        <v>2198</v>
      </c>
    </row>
    <row r="146" spans="1:73" ht="18.75" x14ac:dyDescent="0.3">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2199</v>
      </c>
      <c r="BH146" s="52" t="s">
        <v>2200</v>
      </c>
      <c r="BI146" s="52" t="s">
        <v>2141</v>
      </c>
      <c r="BN146" s="52" t="s">
        <v>2201</v>
      </c>
      <c r="BO146" s="52"/>
      <c r="BP146" s="52" t="s">
        <v>831</v>
      </c>
      <c r="BQ146" s="52" t="s">
        <v>2202</v>
      </c>
      <c r="BS146" s="52" t="s">
        <v>2203</v>
      </c>
      <c r="BU146" s="52" t="s">
        <v>2204</v>
      </c>
    </row>
    <row r="147" spans="1:73" ht="18.75" x14ac:dyDescent="0.3">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2205</v>
      </c>
      <c r="BH147" s="52" t="s">
        <v>2206</v>
      </c>
      <c r="BI147" s="52" t="s">
        <v>2207</v>
      </c>
      <c r="BN147" s="52" t="s">
        <v>2208</v>
      </c>
      <c r="BO147" s="52"/>
      <c r="BP147" s="52" t="s">
        <v>2173</v>
      </c>
      <c r="BQ147" s="52" t="s">
        <v>2209</v>
      </c>
      <c r="BS147" s="52" t="s">
        <v>2210</v>
      </c>
      <c r="BU147" s="52" t="s">
        <v>2211</v>
      </c>
    </row>
    <row r="148" spans="1:73" ht="18.75" x14ac:dyDescent="0.3">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2212</v>
      </c>
      <c r="BH148" s="52" t="s">
        <v>2213</v>
      </c>
      <c r="BI148" s="52" t="s">
        <v>2214</v>
      </c>
      <c r="BN148" s="52" t="s">
        <v>2215</v>
      </c>
      <c r="BO148" s="52"/>
      <c r="BP148" s="52" t="s">
        <v>2151</v>
      </c>
      <c r="BQ148" s="52" t="s">
        <v>2216</v>
      </c>
      <c r="BS148" s="52" t="s">
        <v>2217</v>
      </c>
      <c r="BU148" s="52" t="s">
        <v>2218</v>
      </c>
    </row>
    <row r="149" spans="1:73" ht="18.75" x14ac:dyDescent="0.3">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2219</v>
      </c>
      <c r="BH149" s="52" t="s">
        <v>2220</v>
      </c>
      <c r="BI149" s="52" t="s">
        <v>2141</v>
      </c>
      <c r="BN149" s="52" t="s">
        <v>2221</v>
      </c>
      <c r="BO149" s="52"/>
      <c r="BP149" s="52" t="s">
        <v>1854</v>
      </c>
      <c r="BQ149" s="52" t="s">
        <v>2222</v>
      </c>
      <c r="BS149" s="52" t="s">
        <v>2223</v>
      </c>
      <c r="BU149" s="52" t="s">
        <v>2224</v>
      </c>
    </row>
    <row r="150" spans="1:73" ht="18.75" x14ac:dyDescent="0.3">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2225</v>
      </c>
      <c r="BH150" s="52" t="s">
        <v>2226</v>
      </c>
      <c r="BI150" s="52" t="s">
        <v>2227</v>
      </c>
      <c r="BN150" s="52" t="s">
        <v>2228</v>
      </c>
      <c r="BO150" s="52"/>
      <c r="BP150" s="52" t="s">
        <v>2229</v>
      </c>
      <c r="BQ150" s="52" t="s">
        <v>2230</v>
      </c>
      <c r="BS150" s="52" t="s">
        <v>2231</v>
      </c>
      <c r="BU150" s="52" t="s">
        <v>2232</v>
      </c>
    </row>
    <row r="151" spans="1:73" ht="18.75" x14ac:dyDescent="0.3">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2233</v>
      </c>
      <c r="BH151" s="52" t="s">
        <v>2234</v>
      </c>
      <c r="BI151" s="52" t="s">
        <v>2141</v>
      </c>
      <c r="BN151" s="52" t="s">
        <v>2235</v>
      </c>
      <c r="BO151" s="52"/>
      <c r="BP151" s="52" t="s">
        <v>2040</v>
      </c>
      <c r="BQ151" s="52" t="s">
        <v>2236</v>
      </c>
      <c r="BS151" s="52" t="s">
        <v>2237</v>
      </c>
      <c r="BU151" s="52" t="s">
        <v>2238</v>
      </c>
    </row>
    <row r="152" spans="1:73" ht="18.75" x14ac:dyDescent="0.3">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2239</v>
      </c>
      <c r="BH152" s="52" t="s">
        <v>2240</v>
      </c>
      <c r="BI152" s="52" t="s">
        <v>2241</v>
      </c>
      <c r="BN152" s="52" t="s">
        <v>2242</v>
      </c>
      <c r="BO152" s="52"/>
      <c r="BP152" s="52" t="s">
        <v>2173</v>
      </c>
      <c r="BQ152" s="52" t="s">
        <v>2243</v>
      </c>
      <c r="BS152" s="52" t="s">
        <v>2244</v>
      </c>
      <c r="BU152" s="52" t="s">
        <v>2245</v>
      </c>
    </row>
    <row r="153" spans="1:73" ht="18.75" x14ac:dyDescent="0.3">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2246</v>
      </c>
      <c r="BH153" s="52" t="s">
        <v>2247</v>
      </c>
      <c r="BI153" s="52" t="s">
        <v>2248</v>
      </c>
      <c r="BN153" s="52" t="s">
        <v>2249</v>
      </c>
      <c r="BO153" s="52"/>
      <c r="BP153" s="52" t="s">
        <v>2250</v>
      </c>
      <c r="BQ153" s="52" t="s">
        <v>2251</v>
      </c>
      <c r="BS153" s="52" t="s">
        <v>2252</v>
      </c>
      <c r="BU153" s="52" t="s">
        <v>2253</v>
      </c>
    </row>
    <row r="154" spans="1:73" ht="18.75" x14ac:dyDescent="0.3">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2254</v>
      </c>
      <c r="BH154" s="52" t="s">
        <v>2255</v>
      </c>
      <c r="BI154" s="52" t="s">
        <v>2141</v>
      </c>
      <c r="BN154" s="52" t="s">
        <v>2256</v>
      </c>
      <c r="BO154" s="52"/>
      <c r="BP154" s="52" t="s">
        <v>2181</v>
      </c>
      <c r="BQ154" s="52" t="s">
        <v>2257</v>
      </c>
      <c r="BS154" s="52" t="s">
        <v>2258</v>
      </c>
      <c r="BU154" s="52" t="s">
        <v>2259</v>
      </c>
    </row>
    <row r="155" spans="1:73" ht="18.75" x14ac:dyDescent="0.3">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2260</v>
      </c>
      <c r="BH155" s="52" t="s">
        <v>2261</v>
      </c>
      <c r="BI155" s="52" t="s">
        <v>2262</v>
      </c>
      <c r="BN155" s="52" t="s">
        <v>2263</v>
      </c>
      <c r="BO155" s="52"/>
      <c r="BP155" s="52" t="s">
        <v>2264</v>
      </c>
      <c r="BQ155" s="52" t="s">
        <v>2265</v>
      </c>
      <c r="BS155" s="52" t="s">
        <v>2266</v>
      </c>
      <c r="BU155" s="52" t="s">
        <v>2267</v>
      </c>
    </row>
    <row r="156" spans="1:73" ht="18.75" x14ac:dyDescent="0.3">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2268</v>
      </c>
      <c r="BH156" s="52" t="s">
        <v>2269</v>
      </c>
      <c r="BI156" s="52" t="s">
        <v>2141</v>
      </c>
      <c r="BN156" s="52" t="s">
        <v>2270</v>
      </c>
      <c r="BO156" s="52"/>
      <c r="BP156" s="52" t="s">
        <v>2040</v>
      </c>
      <c r="BQ156" s="52" t="s">
        <v>2271</v>
      </c>
      <c r="BS156" s="52" t="s">
        <v>2272</v>
      </c>
      <c r="BU156" s="52" t="s">
        <v>2273</v>
      </c>
    </row>
    <row r="157" spans="1:73" ht="18.75" x14ac:dyDescent="0.3">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2274</v>
      </c>
      <c r="BH157" s="52" t="s">
        <v>2275</v>
      </c>
      <c r="BI157" s="52" t="s">
        <v>2207</v>
      </c>
      <c r="BN157" s="52" t="s">
        <v>2276</v>
      </c>
      <c r="BO157" s="52"/>
      <c r="BP157" s="52" t="s">
        <v>2173</v>
      </c>
      <c r="BQ157" s="52" t="s">
        <v>2277</v>
      </c>
      <c r="BS157" s="52" t="s">
        <v>2278</v>
      </c>
      <c r="BU157" s="52" t="s">
        <v>2253</v>
      </c>
    </row>
    <row r="158" spans="1:73" ht="18.75" x14ac:dyDescent="0.3">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2279</v>
      </c>
      <c r="BH158" s="52" t="s">
        <v>2280</v>
      </c>
      <c r="BI158" s="52" t="s">
        <v>2281</v>
      </c>
      <c r="BN158" s="52" t="s">
        <v>2282</v>
      </c>
      <c r="BO158" s="52"/>
      <c r="BP158" s="52" t="s">
        <v>2181</v>
      </c>
      <c r="BQ158" s="52" t="s">
        <v>2283</v>
      </c>
      <c r="BS158" s="52" t="s">
        <v>2284</v>
      </c>
      <c r="BU158" s="52" t="s">
        <v>2267</v>
      </c>
    </row>
    <row r="159" spans="1:73" ht="18.75" x14ac:dyDescent="0.3">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2285</v>
      </c>
      <c r="BH159" s="52" t="s">
        <v>2286</v>
      </c>
      <c r="BI159" s="52" t="s">
        <v>2141</v>
      </c>
      <c r="BN159" s="52" t="s">
        <v>2287</v>
      </c>
      <c r="BO159" s="52"/>
      <c r="BP159" s="52" t="s">
        <v>1925</v>
      </c>
      <c r="BQ159" s="52" t="s">
        <v>2288</v>
      </c>
      <c r="BS159" s="52" t="s">
        <v>2289</v>
      </c>
      <c r="BU159" s="52" t="s">
        <v>2290</v>
      </c>
    </row>
    <row r="160" spans="1:73" ht="18.75" x14ac:dyDescent="0.3">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2291</v>
      </c>
      <c r="BH160" s="52" t="s">
        <v>2292</v>
      </c>
      <c r="BI160" s="52" t="s">
        <v>2293</v>
      </c>
      <c r="BN160" s="52" t="s">
        <v>2294</v>
      </c>
      <c r="BO160" s="52"/>
      <c r="BP160" s="52" t="s">
        <v>2295</v>
      </c>
      <c r="BQ160" s="52" t="s">
        <v>2296</v>
      </c>
      <c r="BS160" s="52" t="s">
        <v>2297</v>
      </c>
      <c r="BU160" s="52" t="s">
        <v>2253</v>
      </c>
    </row>
    <row r="161" spans="1:220" ht="18.75" x14ac:dyDescent="0.3">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2298</v>
      </c>
      <c r="BH161" s="52" t="s">
        <v>2299</v>
      </c>
      <c r="BI161" s="52" t="s">
        <v>2141</v>
      </c>
      <c r="BN161" s="52" t="s">
        <v>2300</v>
      </c>
      <c r="BO161" s="52"/>
      <c r="BP161" s="52" t="s">
        <v>2040</v>
      </c>
      <c r="BQ161" s="52" t="s">
        <v>2301</v>
      </c>
      <c r="BS161" s="52" t="s">
        <v>2302</v>
      </c>
      <c r="BU161" s="52" t="s">
        <v>2267</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75" x14ac:dyDescent="0.3">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2303</v>
      </c>
      <c r="BH162" s="52" t="s">
        <v>2304</v>
      </c>
      <c r="BI162" s="52" t="s">
        <v>2305</v>
      </c>
      <c r="BN162" s="52" t="s">
        <v>2306</v>
      </c>
      <c r="BO162" s="52"/>
      <c r="BP162" s="52" t="s">
        <v>2173</v>
      </c>
      <c r="BQ162" s="52" t="s">
        <v>2307</v>
      </c>
      <c r="BS162" s="52" t="s">
        <v>2308</v>
      </c>
      <c r="BU162" s="52" t="s">
        <v>2309</v>
      </c>
    </row>
    <row r="163" spans="1:220" ht="18.75" x14ac:dyDescent="0.3">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2310</v>
      </c>
      <c r="BI163" s="52" t="s">
        <v>2141</v>
      </c>
      <c r="BN163" s="52" t="s">
        <v>2311</v>
      </c>
      <c r="BO163" s="52"/>
      <c r="BP163" s="52" t="s">
        <v>2250</v>
      </c>
      <c r="BQ163" s="52" t="s">
        <v>2312</v>
      </c>
      <c r="BS163" s="52" t="s">
        <v>2313</v>
      </c>
      <c r="BU163" s="52" t="s">
        <v>2314</v>
      </c>
    </row>
    <row r="164" spans="1:220" ht="18.75" x14ac:dyDescent="0.3">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2315</v>
      </c>
      <c r="BI164" s="52" t="s">
        <v>2316</v>
      </c>
      <c r="BN164" s="52" t="s">
        <v>2317</v>
      </c>
      <c r="BO164" s="52"/>
      <c r="BP164" s="52" t="s">
        <v>2181</v>
      </c>
      <c r="BQ164" s="52" t="s">
        <v>2318</v>
      </c>
      <c r="BS164" s="52" t="s">
        <v>2319</v>
      </c>
      <c r="BU164" s="52" t="s">
        <v>2320</v>
      </c>
    </row>
    <row r="165" spans="1:220" ht="18.75" x14ac:dyDescent="0.3">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2321</v>
      </c>
      <c r="BI165" s="52" t="s">
        <v>1831</v>
      </c>
      <c r="BN165" s="52" t="s">
        <v>2322</v>
      </c>
      <c r="BO165" s="52"/>
      <c r="BP165" s="52" t="s">
        <v>2323</v>
      </c>
      <c r="BQ165" s="52" t="s">
        <v>2324</v>
      </c>
      <c r="BS165" s="52" t="s">
        <v>2325</v>
      </c>
      <c r="BU165" s="52" t="s">
        <v>2326</v>
      </c>
    </row>
    <row r="166" spans="1:220" ht="18.75" x14ac:dyDescent="0.3">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2327</v>
      </c>
      <c r="BI166" s="52" t="s">
        <v>2328</v>
      </c>
      <c r="BN166" s="52" t="s">
        <v>2329</v>
      </c>
      <c r="BO166" s="52"/>
      <c r="BP166" s="52" t="s">
        <v>1973</v>
      </c>
      <c r="BQ166" s="52" t="s">
        <v>2330</v>
      </c>
      <c r="BS166" s="52" t="s">
        <v>2331</v>
      </c>
      <c r="BU166" s="52" t="s">
        <v>2332</v>
      </c>
    </row>
    <row r="167" spans="1:220" ht="18.75" x14ac:dyDescent="0.3">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2333</v>
      </c>
      <c r="BI167" s="52" t="s">
        <v>2141</v>
      </c>
      <c r="BN167" s="52" t="s">
        <v>2334</v>
      </c>
      <c r="BO167" s="52"/>
      <c r="BP167" s="52" t="s">
        <v>2040</v>
      </c>
      <c r="BQ167" s="52" t="s">
        <v>2335</v>
      </c>
      <c r="BS167" s="52" t="s">
        <v>2336</v>
      </c>
      <c r="BU167" s="52" t="s">
        <v>2337</v>
      </c>
    </row>
    <row r="168" spans="1:220" ht="18.75" x14ac:dyDescent="0.3">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2338</v>
      </c>
      <c r="BI168" s="52" t="s">
        <v>2207</v>
      </c>
      <c r="BN168" s="52" t="s">
        <v>2339</v>
      </c>
      <c r="BO168" s="52"/>
      <c r="BP168" s="52" t="s">
        <v>2340</v>
      </c>
      <c r="BQ168" s="52" t="s">
        <v>2341</v>
      </c>
      <c r="BS168" s="52" t="s">
        <v>2342</v>
      </c>
      <c r="BU168" s="52" t="s">
        <v>2343</v>
      </c>
    </row>
    <row r="169" spans="1:220" ht="18.75" x14ac:dyDescent="0.3">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2344</v>
      </c>
      <c r="BI169" s="52" t="s">
        <v>2345</v>
      </c>
      <c r="BN169" s="52" t="s">
        <v>2346</v>
      </c>
      <c r="BO169" s="52"/>
      <c r="BP169" s="52" t="s">
        <v>2347</v>
      </c>
      <c r="BQ169" s="52" t="s">
        <v>2348</v>
      </c>
      <c r="BS169" s="52" t="s">
        <v>2349</v>
      </c>
      <c r="BU169" s="52" t="s">
        <v>2350</v>
      </c>
    </row>
    <row r="170" spans="1:220" ht="18.75" x14ac:dyDescent="0.3">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2351</v>
      </c>
      <c r="BI170" s="52" t="s">
        <v>2352</v>
      </c>
      <c r="BN170" s="52" t="s">
        <v>2353</v>
      </c>
      <c r="BO170" s="52"/>
      <c r="BP170" s="52" t="s">
        <v>2354</v>
      </c>
      <c r="BQ170" s="52" t="s">
        <v>2355</v>
      </c>
      <c r="BS170" s="52" t="s">
        <v>2356</v>
      </c>
      <c r="BU170" s="52" t="s">
        <v>2357</v>
      </c>
    </row>
    <row r="171" spans="1:220" ht="18.75" x14ac:dyDescent="0.3">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2358</v>
      </c>
      <c r="BI171" s="52" t="s">
        <v>2141</v>
      </c>
      <c r="BN171" s="52" t="s">
        <v>2359</v>
      </c>
      <c r="BO171" s="52"/>
      <c r="BP171" s="52" t="s">
        <v>2360</v>
      </c>
      <c r="BQ171" s="52" t="s">
        <v>2361</v>
      </c>
      <c r="BS171" s="52" t="s">
        <v>2362</v>
      </c>
      <c r="BU171" s="52" t="s">
        <v>2363</v>
      </c>
    </row>
    <row r="172" spans="1:220" ht="18.75" x14ac:dyDescent="0.3">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2364</v>
      </c>
      <c r="BI172" s="52" t="s">
        <v>2365</v>
      </c>
      <c r="BN172" s="52" t="s">
        <v>2366</v>
      </c>
      <c r="BO172" s="52"/>
      <c r="BP172" s="52" t="s">
        <v>2367</v>
      </c>
      <c r="BQ172" s="52" t="s">
        <v>2368</v>
      </c>
      <c r="BS172" s="52" t="s">
        <v>2369</v>
      </c>
      <c r="BU172" s="52" t="s">
        <v>2370</v>
      </c>
    </row>
    <row r="173" spans="1:220" ht="18.75" x14ac:dyDescent="0.3">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2371</v>
      </c>
      <c r="BI173" s="52" t="s">
        <v>2141</v>
      </c>
      <c r="BN173" s="52" t="s">
        <v>2372</v>
      </c>
      <c r="BO173" s="52"/>
      <c r="BP173" s="52" t="s">
        <v>2373</v>
      </c>
      <c r="BQ173" s="52" t="s">
        <v>2374</v>
      </c>
      <c r="BS173" s="52" t="s">
        <v>2375</v>
      </c>
      <c r="BU173" s="52" t="s">
        <v>2376</v>
      </c>
    </row>
    <row r="174" spans="1:220" ht="18.75" x14ac:dyDescent="0.3">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2377</v>
      </c>
      <c r="BI174" s="52" t="s">
        <v>2378</v>
      </c>
      <c r="BN174" s="52" t="s">
        <v>2379</v>
      </c>
      <c r="BO174" s="52"/>
      <c r="BP174" s="52" t="s">
        <v>2380</v>
      </c>
      <c r="BQ174" s="52" t="s">
        <v>2381</v>
      </c>
      <c r="BS174" s="52" t="s">
        <v>2382</v>
      </c>
      <c r="BU174" s="52" t="s">
        <v>2383</v>
      </c>
    </row>
    <row r="175" spans="1:220" ht="18.75" x14ac:dyDescent="0.3">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2384</v>
      </c>
      <c r="BI175" s="52" t="s">
        <v>2141</v>
      </c>
      <c r="BN175" s="52" t="s">
        <v>2385</v>
      </c>
      <c r="BO175" s="52"/>
      <c r="BP175" s="52" t="s">
        <v>2386</v>
      </c>
      <c r="BQ175" s="52" t="s">
        <v>2387</v>
      </c>
      <c r="BS175" s="52" t="s">
        <v>2388</v>
      </c>
      <c r="BU175" s="52" t="s">
        <v>2389</v>
      </c>
    </row>
    <row r="176" spans="1:220" ht="18.75" x14ac:dyDescent="0.3">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2390</v>
      </c>
      <c r="BI176" s="52" t="s">
        <v>2207</v>
      </c>
      <c r="BN176" s="52" t="s">
        <v>2391</v>
      </c>
      <c r="BO176" s="52"/>
      <c r="BP176" s="52" t="s">
        <v>2392</v>
      </c>
      <c r="BQ176" s="52" t="s">
        <v>2393</v>
      </c>
      <c r="BS176" s="52" t="s">
        <v>2308</v>
      </c>
      <c r="BU176" s="52" t="s">
        <v>2394</v>
      </c>
    </row>
    <row r="177" spans="1:73" ht="18.75" x14ac:dyDescent="0.3">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2395</v>
      </c>
      <c r="BI177" s="52" t="s">
        <v>2241</v>
      </c>
      <c r="BN177" s="52" t="s">
        <v>2396</v>
      </c>
      <c r="BO177" s="52"/>
      <c r="BP177" s="52" t="s">
        <v>2397</v>
      </c>
      <c r="BQ177" s="52" t="s">
        <v>2398</v>
      </c>
      <c r="BS177" s="52" t="s">
        <v>2266</v>
      </c>
      <c r="BU177" s="52" t="s">
        <v>2399</v>
      </c>
    </row>
    <row r="178" spans="1:73" ht="18.75" x14ac:dyDescent="0.3">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2400</v>
      </c>
      <c r="BI178" s="52" t="s">
        <v>2401</v>
      </c>
      <c r="BN178" s="52" t="s">
        <v>2402</v>
      </c>
      <c r="BO178" s="52"/>
      <c r="BP178" s="52" t="s">
        <v>2403</v>
      </c>
      <c r="BQ178" s="52" t="s">
        <v>2404</v>
      </c>
      <c r="BS178" s="52" t="s">
        <v>2405</v>
      </c>
      <c r="BU178" s="52" t="s">
        <v>2406</v>
      </c>
    </row>
    <row r="179" spans="1:73" ht="18.75" x14ac:dyDescent="0.3">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2407</v>
      </c>
      <c r="BI179" s="52" t="s">
        <v>2141</v>
      </c>
      <c r="BN179" s="52" t="s">
        <v>2408</v>
      </c>
      <c r="BO179" s="52"/>
      <c r="BP179" s="52" t="s">
        <v>2409</v>
      </c>
      <c r="BQ179" s="52" t="s">
        <v>2410</v>
      </c>
      <c r="BS179" s="52" t="s">
        <v>2411</v>
      </c>
      <c r="BU179" s="52" t="s">
        <v>2412</v>
      </c>
    </row>
    <row r="180" spans="1:73" ht="18.75" x14ac:dyDescent="0.3">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2413</v>
      </c>
      <c r="BI180" s="52" t="s">
        <v>2414</v>
      </c>
      <c r="BN180" s="52" t="s">
        <v>2415</v>
      </c>
      <c r="BO180" s="52"/>
      <c r="BP180" s="52" t="s">
        <v>2416</v>
      </c>
      <c r="BQ180" s="52" t="s">
        <v>2417</v>
      </c>
      <c r="BS180" s="52" t="s">
        <v>2418</v>
      </c>
      <c r="BU180" s="52" t="s">
        <v>2419</v>
      </c>
    </row>
    <row r="181" spans="1:73" ht="18.75" x14ac:dyDescent="0.3">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2420</v>
      </c>
      <c r="BI181" s="52" t="s">
        <v>2421</v>
      </c>
      <c r="BN181" s="52" t="s">
        <v>2422</v>
      </c>
      <c r="BO181" s="52"/>
      <c r="BP181" s="52" t="s">
        <v>2423</v>
      </c>
      <c r="BQ181" s="52" t="s">
        <v>2424</v>
      </c>
      <c r="BS181" s="52" t="s">
        <v>2425</v>
      </c>
      <c r="BU181" s="52" t="s">
        <v>2426</v>
      </c>
    </row>
    <row r="182" spans="1:73" ht="18.75" x14ac:dyDescent="0.3">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2427</v>
      </c>
      <c r="BI182" s="52" t="s">
        <v>2141</v>
      </c>
      <c r="BN182" s="52" t="s">
        <v>2428</v>
      </c>
      <c r="BO182" s="52"/>
      <c r="BP182" s="52" t="s">
        <v>2429</v>
      </c>
      <c r="BQ182" s="52" t="s">
        <v>2430</v>
      </c>
      <c r="BS182" s="52" t="s">
        <v>2431</v>
      </c>
      <c r="BU182" s="52" t="s">
        <v>2432</v>
      </c>
    </row>
    <row r="183" spans="1:73" ht="18.75" x14ac:dyDescent="0.3">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2433</v>
      </c>
      <c r="BI183" s="52" t="s">
        <v>2434</v>
      </c>
      <c r="BN183" s="52" t="s">
        <v>2435</v>
      </c>
      <c r="BO183" s="52"/>
      <c r="BP183" s="52" t="s">
        <v>2436</v>
      </c>
      <c r="BQ183" s="52" t="s">
        <v>2437</v>
      </c>
      <c r="BS183" s="52" t="s">
        <v>2438</v>
      </c>
      <c r="BU183" s="52" t="s">
        <v>2439</v>
      </c>
    </row>
    <row r="184" spans="1:73" ht="18.75" x14ac:dyDescent="0.3">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2440</v>
      </c>
      <c r="BI184" s="52" t="s">
        <v>2441</v>
      </c>
      <c r="BN184" s="52" t="s">
        <v>2442</v>
      </c>
      <c r="BO184" s="52"/>
      <c r="BP184" s="52" t="s">
        <v>2443</v>
      </c>
      <c r="BQ184" s="52" t="s">
        <v>2444</v>
      </c>
      <c r="BS184" s="52" t="s">
        <v>2266</v>
      </c>
      <c r="BU184" s="52" t="s">
        <v>2445</v>
      </c>
    </row>
    <row r="185" spans="1:73" ht="18.75" x14ac:dyDescent="0.3">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2446</v>
      </c>
      <c r="BI185" s="52" t="s">
        <v>2141</v>
      </c>
      <c r="BN185" s="52" t="s">
        <v>2447</v>
      </c>
      <c r="BO185" s="52"/>
      <c r="BP185" s="52" t="s">
        <v>2448</v>
      </c>
      <c r="BQ185" s="52" t="s">
        <v>2449</v>
      </c>
      <c r="BS185" s="52" t="s">
        <v>2450</v>
      </c>
      <c r="BU185" s="52" t="s">
        <v>2451</v>
      </c>
    </row>
    <row r="186" spans="1:73" ht="18.75" x14ac:dyDescent="0.3">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2452</v>
      </c>
      <c r="BI186" s="52" t="s">
        <v>2207</v>
      </c>
      <c r="BN186" s="52" t="s">
        <v>2453</v>
      </c>
      <c r="BO186" s="52"/>
      <c r="BP186" s="52" t="s">
        <v>2454</v>
      </c>
      <c r="BQ186" s="52" t="s">
        <v>2455</v>
      </c>
      <c r="BS186" s="52" t="s">
        <v>2456</v>
      </c>
      <c r="BU186" s="52" t="s">
        <v>2457</v>
      </c>
    </row>
    <row r="187" spans="1:73" ht="18.75" x14ac:dyDescent="0.3">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2458</v>
      </c>
      <c r="BI187" s="52" t="s">
        <v>2459</v>
      </c>
      <c r="BN187" s="52" t="s">
        <v>2460</v>
      </c>
      <c r="BO187" s="52"/>
      <c r="BP187" s="52" t="s">
        <v>2461</v>
      </c>
      <c r="BQ187" s="52" t="s">
        <v>2462</v>
      </c>
      <c r="BS187" s="52" t="s">
        <v>2463</v>
      </c>
      <c r="BU187" s="52" t="s">
        <v>2464</v>
      </c>
    </row>
    <row r="188" spans="1:73" ht="18.75" x14ac:dyDescent="0.3">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2465</v>
      </c>
      <c r="BI188" s="52" t="s">
        <v>2466</v>
      </c>
      <c r="BN188" s="52" t="s">
        <v>2467</v>
      </c>
      <c r="BO188" s="52"/>
      <c r="BP188" s="52" t="s">
        <v>2468</v>
      </c>
      <c r="BQ188" s="52" t="s">
        <v>2469</v>
      </c>
      <c r="BS188" s="52" t="s">
        <v>2470</v>
      </c>
      <c r="BU188" s="52" t="s">
        <v>2471</v>
      </c>
    </row>
    <row r="189" spans="1:73" ht="18.75" x14ac:dyDescent="0.3">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2472</v>
      </c>
      <c r="BI189" s="52" t="s">
        <v>1831</v>
      </c>
      <c r="BN189" s="52" t="s">
        <v>2473</v>
      </c>
      <c r="BO189" s="52"/>
      <c r="BP189" s="52" t="s">
        <v>2474</v>
      </c>
      <c r="BQ189" s="52" t="s">
        <v>2475</v>
      </c>
      <c r="BS189" s="52" t="s">
        <v>2476</v>
      </c>
      <c r="BU189" s="52" t="s">
        <v>2477</v>
      </c>
    </row>
    <row r="190" spans="1:73" ht="18.75" x14ac:dyDescent="0.3">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2479</v>
      </c>
      <c r="BN190" s="52" t="s">
        <v>2480</v>
      </c>
      <c r="BO190" s="52"/>
      <c r="BP190" s="52" t="s">
        <v>2481</v>
      </c>
      <c r="BQ190" s="52" t="s">
        <v>2482</v>
      </c>
      <c r="BS190" s="52" t="s">
        <v>2483</v>
      </c>
      <c r="BU190" s="52" t="s">
        <v>2484</v>
      </c>
    </row>
    <row r="191" spans="1:73" ht="18.75" x14ac:dyDescent="0.3">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2485</v>
      </c>
      <c r="BN191" s="52" t="s">
        <v>2486</v>
      </c>
      <c r="BO191" s="52"/>
      <c r="BP191" s="52" t="s">
        <v>2487</v>
      </c>
      <c r="BQ191" s="52" t="s">
        <v>2488</v>
      </c>
      <c r="BS191" s="52" t="s">
        <v>2308</v>
      </c>
      <c r="BU191" s="52" t="s">
        <v>2489</v>
      </c>
    </row>
    <row r="192" spans="1:73" ht="18.75" x14ac:dyDescent="0.3">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2490</v>
      </c>
      <c r="BN192" s="52" t="s">
        <v>2491</v>
      </c>
      <c r="BO192" s="52"/>
      <c r="BP192" s="52" t="s">
        <v>2492</v>
      </c>
      <c r="BQ192" s="52" t="s">
        <v>2493</v>
      </c>
      <c r="BS192" s="52" t="s">
        <v>2494</v>
      </c>
      <c r="BU192" s="52" t="s">
        <v>2495</v>
      </c>
    </row>
    <row r="193" spans="1:73" ht="18.75" x14ac:dyDescent="0.3">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2496</v>
      </c>
      <c r="BN193" s="52" t="s">
        <v>2497</v>
      </c>
      <c r="BO193" s="52"/>
      <c r="BP193" s="52" t="s">
        <v>2498</v>
      </c>
      <c r="BQ193" s="52" t="s">
        <v>2499</v>
      </c>
      <c r="BS193" s="52" t="s">
        <v>2313</v>
      </c>
      <c r="BU193" s="52" t="s">
        <v>2500</v>
      </c>
    </row>
    <row r="194" spans="1:73" ht="18.75" x14ac:dyDescent="0.3">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2490</v>
      </c>
      <c r="BN194" s="52" t="s">
        <v>2501</v>
      </c>
      <c r="BO194" s="52"/>
      <c r="BP194" s="52" t="s">
        <v>2502</v>
      </c>
      <c r="BQ194" s="52" t="s">
        <v>2503</v>
      </c>
      <c r="BS194" s="52" t="s">
        <v>2504</v>
      </c>
      <c r="BU194" s="52" t="s">
        <v>2505</v>
      </c>
    </row>
    <row r="195" spans="1:73" ht="18.75" x14ac:dyDescent="0.3">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2506</v>
      </c>
      <c r="BN195" s="52" t="s">
        <v>2507</v>
      </c>
      <c r="BO195" s="52"/>
      <c r="BP195" s="52" t="s">
        <v>2508</v>
      </c>
      <c r="BQ195" s="52" t="s">
        <v>2509</v>
      </c>
      <c r="BS195" s="52" t="s">
        <v>2510</v>
      </c>
      <c r="BU195" s="52" t="s">
        <v>2511</v>
      </c>
    </row>
    <row r="196" spans="1:73" ht="18.75" x14ac:dyDescent="0.3">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2512</v>
      </c>
      <c r="BN196" s="52" t="s">
        <v>2513</v>
      </c>
      <c r="BO196" s="52"/>
      <c r="BP196" s="52" t="s">
        <v>2514</v>
      </c>
      <c r="BQ196" s="52" t="s">
        <v>2515</v>
      </c>
      <c r="BS196" s="52" t="s">
        <v>2516</v>
      </c>
      <c r="BU196" s="52" t="s">
        <v>2517</v>
      </c>
    </row>
    <row r="197" spans="1:73" ht="18.75" x14ac:dyDescent="0.3">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2518</v>
      </c>
      <c r="BN197" s="52" t="s">
        <v>2519</v>
      </c>
      <c r="BO197" s="52"/>
      <c r="BP197" s="52" t="s">
        <v>831</v>
      </c>
      <c r="BQ197" s="52" t="s">
        <v>2520</v>
      </c>
      <c r="BS197" s="52" t="s">
        <v>2521</v>
      </c>
      <c r="BU197" s="52" t="s">
        <v>2522</v>
      </c>
    </row>
    <row r="198" spans="1:73" ht="18.75" x14ac:dyDescent="0.3">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2523</v>
      </c>
      <c r="BN198" s="52" t="s">
        <v>2524</v>
      </c>
      <c r="BO198" s="52"/>
      <c r="BP198" s="52" t="s">
        <v>2525</v>
      </c>
      <c r="BQ198" s="52" t="s">
        <v>2509</v>
      </c>
      <c r="BS198" s="52" t="s">
        <v>2526</v>
      </c>
      <c r="BU198" s="52" t="s">
        <v>2527</v>
      </c>
    </row>
    <row r="199" spans="1:73" ht="18.75" x14ac:dyDescent="0.3">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2528</v>
      </c>
      <c r="BN199" s="52" t="s">
        <v>2529</v>
      </c>
      <c r="BO199" s="52"/>
      <c r="BP199" s="52" t="s">
        <v>2530</v>
      </c>
      <c r="BQ199" s="52" t="s">
        <v>2515</v>
      </c>
      <c r="BS199" s="52" t="s">
        <v>2531</v>
      </c>
      <c r="BU199" s="52" t="s">
        <v>2532</v>
      </c>
    </row>
    <row r="200" spans="1:73" ht="18.75" x14ac:dyDescent="0.3">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2533</v>
      </c>
      <c r="BN200" s="52" t="s">
        <v>2534</v>
      </c>
      <c r="BO200" s="52"/>
      <c r="BP200" s="52" t="s">
        <v>2535</v>
      </c>
      <c r="BQ200" s="52" t="s">
        <v>2536</v>
      </c>
      <c r="BS200" s="52" t="s">
        <v>2537</v>
      </c>
      <c r="BU200" s="52" t="s">
        <v>2538</v>
      </c>
    </row>
    <row r="201" spans="1:73" ht="18.75" x14ac:dyDescent="0.3">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2539</v>
      </c>
      <c r="BN201" s="52" t="s">
        <v>2540</v>
      </c>
      <c r="BO201" s="52"/>
      <c r="BP201" s="52" t="s">
        <v>2541</v>
      </c>
      <c r="BQ201" s="52" t="s">
        <v>2542</v>
      </c>
      <c r="BS201" s="52" t="s">
        <v>2543</v>
      </c>
      <c r="BU201" s="52" t="s">
        <v>2544</v>
      </c>
    </row>
    <row r="202" spans="1:73" ht="18.75" x14ac:dyDescent="0.3">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2545</v>
      </c>
      <c r="BN202" s="52" t="s">
        <v>2546</v>
      </c>
      <c r="BO202" s="52"/>
      <c r="BP202" s="52" t="s">
        <v>2547</v>
      </c>
      <c r="BQ202" s="52" t="s">
        <v>2548</v>
      </c>
      <c r="BS202" s="52" t="s">
        <v>2549</v>
      </c>
      <c r="BU202" s="52" t="s">
        <v>2550</v>
      </c>
    </row>
    <row r="203" spans="1:73" ht="18.75" x14ac:dyDescent="0.3">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2207</v>
      </c>
      <c r="BN203" s="52" t="s">
        <v>2551</v>
      </c>
      <c r="BO203" s="52"/>
      <c r="BP203" s="52" t="s">
        <v>2552</v>
      </c>
      <c r="BQ203" s="52" t="s">
        <v>2553</v>
      </c>
      <c r="BS203" s="52" t="s">
        <v>2554</v>
      </c>
      <c r="BU203" s="52" t="s">
        <v>2555</v>
      </c>
    </row>
    <row r="204" spans="1:73" ht="18.75" x14ac:dyDescent="0.3">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2459</v>
      </c>
      <c r="BN204" s="52" t="s">
        <v>2556</v>
      </c>
      <c r="BO204" s="52"/>
      <c r="BP204" s="52" t="s">
        <v>2557</v>
      </c>
      <c r="BQ204" s="52" t="s">
        <v>2558</v>
      </c>
      <c r="BS204" s="52" t="s">
        <v>2559</v>
      </c>
      <c r="BU204" s="52" t="s">
        <v>2560</v>
      </c>
    </row>
    <row r="205" spans="1:73" ht="18.75" x14ac:dyDescent="0.3">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2141</v>
      </c>
      <c r="BN205" s="52" t="s">
        <v>2561</v>
      </c>
      <c r="BO205" s="52"/>
      <c r="BP205" s="52" t="s">
        <v>2562</v>
      </c>
      <c r="BQ205" s="52" t="s">
        <v>2563</v>
      </c>
      <c r="BS205" s="52" t="s">
        <v>2564</v>
      </c>
      <c r="BU205" s="52" t="s">
        <v>2565</v>
      </c>
    </row>
    <row r="206" spans="1:73" ht="18.75" x14ac:dyDescent="0.3">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1192</v>
      </c>
      <c r="BN206" s="52" t="s">
        <v>2566</v>
      </c>
      <c r="BO206" s="52"/>
      <c r="BP206" s="52" t="s">
        <v>2567</v>
      </c>
      <c r="BQ206" s="52" t="s">
        <v>2568</v>
      </c>
      <c r="BS206" s="52" t="s">
        <v>2569</v>
      </c>
      <c r="BU206" s="52" t="s">
        <v>2570</v>
      </c>
    </row>
    <row r="207" spans="1:73" ht="18.75" x14ac:dyDescent="0.3">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2571</v>
      </c>
      <c r="BN207" s="52" t="s">
        <v>2572</v>
      </c>
      <c r="BO207" s="52"/>
      <c r="BP207" s="52" t="s">
        <v>831</v>
      </c>
      <c r="BQ207" s="52" t="s">
        <v>2573</v>
      </c>
      <c r="BS207" s="52" t="s">
        <v>2574</v>
      </c>
      <c r="BU207" s="52" t="s">
        <v>2575</v>
      </c>
    </row>
    <row r="208" spans="1:73" ht="18.75" x14ac:dyDescent="0.3">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2207</v>
      </c>
      <c r="BN208" s="52" t="s">
        <v>2576</v>
      </c>
      <c r="BO208" s="52"/>
      <c r="BP208" s="52" t="s">
        <v>2577</v>
      </c>
      <c r="BQ208" s="52" t="s">
        <v>2578</v>
      </c>
      <c r="BS208" s="52" t="s">
        <v>2579</v>
      </c>
      <c r="BU208" s="52" t="s">
        <v>2580</v>
      </c>
    </row>
    <row r="209" spans="1:220" ht="18.75" x14ac:dyDescent="0.3">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2459</v>
      </c>
      <c r="BN209" s="52" t="s">
        <v>2581</v>
      </c>
      <c r="BO209" s="52"/>
      <c r="BP209" s="52" t="s">
        <v>2582</v>
      </c>
      <c r="BQ209" s="52" t="s">
        <v>2583</v>
      </c>
      <c r="BS209" s="52" t="s">
        <v>2584</v>
      </c>
      <c r="BU209" s="52" t="s">
        <v>2585</v>
      </c>
    </row>
    <row r="210" spans="1:220" ht="18.75" x14ac:dyDescent="0.3">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2241</v>
      </c>
      <c r="BN210" s="52" t="s">
        <v>2586</v>
      </c>
      <c r="BO210" s="52"/>
      <c r="BP210" s="52" t="s">
        <v>1439</v>
      </c>
      <c r="BQ210" s="52" t="s">
        <v>2553</v>
      </c>
      <c r="BS210" s="52" t="s">
        <v>2587</v>
      </c>
      <c r="BU210" s="52" t="s">
        <v>2588</v>
      </c>
    </row>
    <row r="211" spans="1:220" ht="18.75" x14ac:dyDescent="0.3">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2141</v>
      </c>
      <c r="BN211" s="52" t="s">
        <v>2589</v>
      </c>
      <c r="BO211" s="52"/>
      <c r="BP211" s="52" t="s">
        <v>1481</v>
      </c>
      <c r="BQ211" s="52" t="s">
        <v>2590</v>
      </c>
      <c r="BS211" s="52" t="s">
        <v>2591</v>
      </c>
      <c r="BU211" s="52" t="s">
        <v>2592</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75" x14ac:dyDescent="0.3">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2593</v>
      </c>
      <c r="BN212" s="52" t="s">
        <v>2594</v>
      </c>
      <c r="BO212" s="52"/>
      <c r="BP212" s="52" t="s">
        <v>2595</v>
      </c>
      <c r="BQ212" s="52" t="s">
        <v>2563</v>
      </c>
      <c r="BS212" s="52" t="s">
        <v>2596</v>
      </c>
      <c r="BU212" s="52" t="s">
        <v>2597</v>
      </c>
    </row>
    <row r="213" spans="1:220" ht="18.75" x14ac:dyDescent="0.3">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2598</v>
      </c>
      <c r="BN213" s="52" t="s">
        <v>2599</v>
      </c>
      <c r="BO213" s="52"/>
      <c r="BQ213" s="52" t="s">
        <v>2600</v>
      </c>
      <c r="BS213" s="52" t="s">
        <v>2601</v>
      </c>
      <c r="BU213" s="52" t="s">
        <v>2602</v>
      </c>
    </row>
    <row r="214" spans="1:220" ht="18.75" x14ac:dyDescent="0.3">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2603</v>
      </c>
      <c r="BN214" s="52" t="s">
        <v>2604</v>
      </c>
      <c r="BO214" s="52"/>
      <c r="BQ214" s="52" t="s">
        <v>2605</v>
      </c>
      <c r="BS214" s="52" t="s">
        <v>2606</v>
      </c>
      <c r="BU214" s="52" t="s">
        <v>2607</v>
      </c>
    </row>
    <row r="215" spans="1:220" ht="18.75" x14ac:dyDescent="0.3">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1831</v>
      </c>
      <c r="BN215" s="52" t="s">
        <v>2608</v>
      </c>
      <c r="BO215" s="52"/>
      <c r="BQ215" s="52" t="s">
        <v>2609</v>
      </c>
      <c r="BS215" s="52" t="s">
        <v>2610</v>
      </c>
      <c r="BU215" s="52" t="s">
        <v>2611</v>
      </c>
    </row>
    <row r="216" spans="1:220" ht="18.75" x14ac:dyDescent="0.3">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2612</v>
      </c>
      <c r="BN216" s="52" t="s">
        <v>2613</v>
      </c>
      <c r="BO216" s="52"/>
      <c r="BQ216" s="52" t="s">
        <v>2553</v>
      </c>
      <c r="BS216" s="52" t="s">
        <v>2614</v>
      </c>
      <c r="BU216" s="52" t="s">
        <v>2615</v>
      </c>
    </row>
    <row r="217" spans="1:220" ht="18.75" x14ac:dyDescent="0.3">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2616</v>
      </c>
      <c r="BN217" s="52" t="s">
        <v>2617</v>
      </c>
      <c r="BO217" s="52"/>
      <c r="BQ217" s="52" t="s">
        <v>2618</v>
      </c>
      <c r="BS217" s="52" t="s">
        <v>2619</v>
      </c>
      <c r="BU217" s="52" t="s">
        <v>2620</v>
      </c>
    </row>
    <row r="218" spans="1:220" ht="18.75" x14ac:dyDescent="0.3">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2141</v>
      </c>
      <c r="BN218" s="52" t="s">
        <v>2621</v>
      </c>
      <c r="BO218" s="52"/>
      <c r="BQ218" s="52" t="s">
        <v>2563</v>
      </c>
      <c r="BS218" s="52" t="s">
        <v>2622</v>
      </c>
      <c r="BU218" s="52" t="s">
        <v>2623</v>
      </c>
    </row>
    <row r="219" spans="1:220" ht="18.75" x14ac:dyDescent="0.3">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2624</v>
      </c>
      <c r="BN219" s="52" t="s">
        <v>2625</v>
      </c>
      <c r="BO219" s="52"/>
      <c r="BQ219" s="52" t="s">
        <v>2626</v>
      </c>
      <c r="BS219" s="52" t="s">
        <v>2627</v>
      </c>
      <c r="BU219" s="52" t="s">
        <v>2628</v>
      </c>
    </row>
    <row r="220" spans="1:220" ht="18.75" x14ac:dyDescent="0.3">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2629</v>
      </c>
      <c r="BN220" s="52" t="s">
        <v>2630</v>
      </c>
      <c r="BO220" s="52"/>
      <c r="BQ220" s="52" t="s">
        <v>2631</v>
      </c>
      <c r="BS220" s="52" t="s">
        <v>2632</v>
      </c>
      <c r="BU220" s="52" t="s">
        <v>2633</v>
      </c>
    </row>
    <row r="221" spans="1:220" ht="18.75" x14ac:dyDescent="0.3">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2634</v>
      </c>
      <c r="BN221" s="52" t="s">
        <v>2635</v>
      </c>
      <c r="BO221" s="52"/>
      <c r="BQ221" s="52" t="s">
        <v>2636</v>
      </c>
      <c r="BS221" s="52" t="s">
        <v>2637</v>
      </c>
      <c r="BU221" s="52" t="s">
        <v>2638</v>
      </c>
    </row>
    <row r="222" spans="1:220" ht="18.75" x14ac:dyDescent="0.3">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2639</v>
      </c>
      <c r="BN222" s="52" t="s">
        <v>2640</v>
      </c>
      <c r="BO222" s="52"/>
      <c r="BQ222" s="52" t="s">
        <v>2553</v>
      </c>
      <c r="BS222" s="52" t="s">
        <v>2641</v>
      </c>
      <c r="BU222" s="52" t="s">
        <v>2642</v>
      </c>
    </row>
    <row r="223" spans="1:220" ht="18.75" x14ac:dyDescent="0.3">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2643</v>
      </c>
      <c r="BN223" s="52" t="s">
        <v>2644</v>
      </c>
      <c r="BO223" s="52"/>
      <c r="BQ223" s="52" t="s">
        <v>2645</v>
      </c>
      <c r="BS223" s="52" t="s">
        <v>2646</v>
      </c>
      <c r="BU223" s="52" t="s">
        <v>2647</v>
      </c>
    </row>
    <row r="224" spans="1:220" ht="18.75" x14ac:dyDescent="0.3">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2141</v>
      </c>
      <c r="BN224" s="52" t="s">
        <v>2648</v>
      </c>
      <c r="BO224" s="52"/>
      <c r="BQ224" s="52" t="s">
        <v>2649</v>
      </c>
      <c r="BS224" s="52" t="s">
        <v>2650</v>
      </c>
      <c r="BU224" s="52" t="s">
        <v>2623</v>
      </c>
    </row>
    <row r="225" spans="1:73" ht="18.75" x14ac:dyDescent="0.3">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2241</v>
      </c>
      <c r="BN225" s="52" t="s">
        <v>2651</v>
      </c>
      <c r="BO225" s="52"/>
      <c r="BQ225" s="52" t="s">
        <v>2652</v>
      </c>
      <c r="BS225" s="52" t="s">
        <v>2653</v>
      </c>
      <c r="BU225" s="52" t="s">
        <v>2654</v>
      </c>
    </row>
    <row r="226" spans="1:73" ht="18.75" x14ac:dyDescent="0.3">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2655</v>
      </c>
      <c r="BN226" s="52" t="s">
        <v>2656</v>
      </c>
      <c r="BO226" s="52"/>
      <c r="BQ226" s="52" t="s">
        <v>2657</v>
      </c>
      <c r="BS226" s="52" t="s">
        <v>2658</v>
      </c>
      <c r="BU226" s="52" t="s">
        <v>2659</v>
      </c>
    </row>
    <row r="227" spans="1:73" ht="18.75" x14ac:dyDescent="0.3">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2141</v>
      </c>
      <c r="BN227" s="52" t="s">
        <v>2660</v>
      </c>
      <c r="BO227" s="52"/>
      <c r="BQ227" s="52" t="s">
        <v>2661</v>
      </c>
      <c r="BS227" s="52" t="s">
        <v>2662</v>
      </c>
      <c r="BU227" s="52" t="s">
        <v>2663</v>
      </c>
    </row>
    <row r="228" spans="1:73" ht="18.75" x14ac:dyDescent="0.3">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2664</v>
      </c>
      <c r="BN228" s="52" t="s">
        <v>2665</v>
      </c>
      <c r="BO228" s="52"/>
      <c r="BQ228" s="52" t="s">
        <v>2666</v>
      </c>
      <c r="BS228" s="52" t="s">
        <v>2667</v>
      </c>
      <c r="BU228" s="52" t="s">
        <v>2638</v>
      </c>
    </row>
    <row r="229" spans="1:73" ht="18.75" x14ac:dyDescent="0.3">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1831</v>
      </c>
      <c r="BN229" s="52" t="s">
        <v>2668</v>
      </c>
      <c r="BO229" s="52"/>
      <c r="BQ229" s="52" t="s">
        <v>2669</v>
      </c>
      <c r="BS229" s="52" t="s">
        <v>2670</v>
      </c>
      <c r="BU229" s="52" t="s">
        <v>2642</v>
      </c>
    </row>
    <row r="230" spans="1:73" ht="18.75" x14ac:dyDescent="0.3">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2671</v>
      </c>
      <c r="BN230" s="52" t="s">
        <v>2672</v>
      </c>
      <c r="BO230" s="52"/>
      <c r="BQ230" s="52" t="s">
        <v>2673</v>
      </c>
      <c r="BS230" s="52" t="s">
        <v>2674</v>
      </c>
      <c r="BU230" s="52" t="s">
        <v>2623</v>
      </c>
    </row>
    <row r="231" spans="1:73" ht="18.75" x14ac:dyDescent="0.3">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2490</v>
      </c>
      <c r="BN231" s="52" t="s">
        <v>2675</v>
      </c>
      <c r="BO231" s="52"/>
      <c r="BQ231" s="52" t="s">
        <v>2676</v>
      </c>
      <c r="BS231" s="52" t="s">
        <v>2677</v>
      </c>
      <c r="BU231" s="52" t="s">
        <v>2678</v>
      </c>
    </row>
    <row r="232" spans="1:73" ht="18.75" x14ac:dyDescent="0.3">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2679</v>
      </c>
      <c r="BN232" s="52" t="s">
        <v>2680</v>
      </c>
      <c r="BO232" s="52"/>
      <c r="BQ232" s="52" t="s">
        <v>2681</v>
      </c>
      <c r="BS232" s="52" t="s">
        <v>2682</v>
      </c>
      <c r="BU232" s="52" t="s">
        <v>2683</v>
      </c>
    </row>
    <row r="233" spans="1:73" ht="18.75" x14ac:dyDescent="0.3">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2684</v>
      </c>
      <c r="BN233" s="52" t="s">
        <v>2685</v>
      </c>
      <c r="BO233" s="52"/>
      <c r="BQ233" s="52" t="s">
        <v>2686</v>
      </c>
      <c r="BS233" s="52" t="s">
        <v>2687</v>
      </c>
      <c r="BU233" s="52" t="s">
        <v>2688</v>
      </c>
    </row>
    <row r="234" spans="1:73" ht="18.75" x14ac:dyDescent="0.3">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2689</v>
      </c>
      <c r="BN234" s="52" t="s">
        <v>2690</v>
      </c>
      <c r="BO234" s="52"/>
      <c r="BQ234" s="52" t="s">
        <v>2691</v>
      </c>
      <c r="BS234" s="52" t="s">
        <v>2692</v>
      </c>
      <c r="BU234" s="52" t="s">
        <v>2693</v>
      </c>
    </row>
    <row r="235" spans="1:73" ht="18.75" x14ac:dyDescent="0.3">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2694</v>
      </c>
      <c r="BN235" s="52" t="s">
        <v>2695</v>
      </c>
      <c r="BO235" s="52"/>
      <c r="BQ235" s="52" t="s">
        <v>2696</v>
      </c>
      <c r="BS235" s="52" t="s">
        <v>2697</v>
      </c>
      <c r="BU235" s="52" t="s">
        <v>2698</v>
      </c>
    </row>
    <row r="236" spans="1:73" ht="18.75" x14ac:dyDescent="0.3">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2141</v>
      </c>
      <c r="BN236" s="52" t="s">
        <v>2699</v>
      </c>
      <c r="BO236" s="52"/>
      <c r="BQ236" s="52" t="s">
        <v>2700</v>
      </c>
      <c r="BS236" s="52" t="s">
        <v>2701</v>
      </c>
      <c r="BU236" s="52" t="s">
        <v>2702</v>
      </c>
    </row>
    <row r="237" spans="1:73" ht="18.75" x14ac:dyDescent="0.3">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2241</v>
      </c>
      <c r="BN237" s="52" t="s">
        <v>2703</v>
      </c>
      <c r="BO237" s="52"/>
      <c r="BQ237" s="52" t="s">
        <v>2676</v>
      </c>
      <c r="BS237" s="52" t="s">
        <v>2704</v>
      </c>
      <c r="BU237" s="52" t="s">
        <v>2705</v>
      </c>
    </row>
    <row r="238" spans="1:73" ht="18.75" x14ac:dyDescent="0.3">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2706</v>
      </c>
      <c r="BN238" s="52" t="s">
        <v>2707</v>
      </c>
      <c r="BO238" s="52"/>
      <c r="BQ238" s="52" t="s">
        <v>2708</v>
      </c>
      <c r="BS238" s="52" t="s">
        <v>2709</v>
      </c>
      <c r="BU238" s="52" t="s">
        <v>2710</v>
      </c>
    </row>
    <row r="239" spans="1:73" ht="18.75" x14ac:dyDescent="0.3">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2711</v>
      </c>
      <c r="BN239" s="52" t="s">
        <v>2712</v>
      </c>
      <c r="BO239" s="52"/>
      <c r="BQ239" s="52" t="s">
        <v>2713</v>
      </c>
      <c r="BS239" s="52" t="s">
        <v>2697</v>
      </c>
      <c r="BU239" s="52" t="s">
        <v>2714</v>
      </c>
    </row>
    <row r="240" spans="1:73" ht="18.75" x14ac:dyDescent="0.3">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2715</v>
      </c>
      <c r="BN240" s="52" t="s">
        <v>2716</v>
      </c>
      <c r="BO240" s="52"/>
      <c r="BQ240" s="52" t="s">
        <v>2717</v>
      </c>
      <c r="BS240" s="52" t="s">
        <v>2701</v>
      </c>
      <c r="BU240" s="52" t="s">
        <v>2718</v>
      </c>
    </row>
    <row r="241" spans="1:73" ht="18.75" x14ac:dyDescent="0.3">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2719</v>
      </c>
      <c r="BN241" s="52" t="s">
        <v>2720</v>
      </c>
      <c r="BO241" s="52"/>
      <c r="BQ241" s="52" t="s">
        <v>2721</v>
      </c>
      <c r="BS241" s="52" t="s">
        <v>2722</v>
      </c>
      <c r="BU241" s="52" t="s">
        <v>2723</v>
      </c>
    </row>
    <row r="242" spans="1:73" ht="18.75" x14ac:dyDescent="0.3">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2724</v>
      </c>
      <c r="BN242" s="52" t="s">
        <v>2725</v>
      </c>
      <c r="BO242" s="52"/>
      <c r="BQ242" s="52" t="s">
        <v>2726</v>
      </c>
      <c r="BS242" s="52" t="s">
        <v>2727</v>
      </c>
      <c r="BU242" s="52" t="s">
        <v>2728</v>
      </c>
    </row>
    <row r="243" spans="1:73" ht="18.75" x14ac:dyDescent="0.3">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2149</v>
      </c>
      <c r="BN243" s="52" t="s">
        <v>2729</v>
      </c>
      <c r="BO243" s="52"/>
      <c r="BQ243" s="52" t="s">
        <v>2730</v>
      </c>
      <c r="BS243" s="52" t="s">
        <v>2731</v>
      </c>
      <c r="BU243" s="52" t="s">
        <v>2732</v>
      </c>
    </row>
    <row r="244" spans="1:73" ht="18.75" x14ac:dyDescent="0.3">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2733</v>
      </c>
      <c r="BN244" s="52" t="s">
        <v>2734</v>
      </c>
      <c r="BO244" s="52"/>
      <c r="BQ244" s="52" t="s">
        <v>2735</v>
      </c>
      <c r="BS244" s="52" t="s">
        <v>2736</v>
      </c>
      <c r="BU244" s="52" t="s">
        <v>2737</v>
      </c>
    </row>
    <row r="245" spans="1:73" ht="18.75" x14ac:dyDescent="0.3">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2738</v>
      </c>
      <c r="BN245" s="52" t="s">
        <v>2739</v>
      </c>
      <c r="BO245" s="52"/>
      <c r="BQ245" s="52" t="s">
        <v>2740</v>
      </c>
      <c r="BS245" s="52" t="s">
        <v>2674</v>
      </c>
      <c r="BU245" s="52" t="s">
        <v>2741</v>
      </c>
    </row>
    <row r="246" spans="1:73" ht="18.75" x14ac:dyDescent="0.3">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2742</v>
      </c>
      <c r="BN246" s="52" t="s">
        <v>2743</v>
      </c>
      <c r="BO246" s="52"/>
      <c r="BQ246" s="52" t="s">
        <v>2744</v>
      </c>
      <c r="BS246" s="52" t="s">
        <v>2745</v>
      </c>
      <c r="BU246" s="52" t="s">
        <v>2746</v>
      </c>
    </row>
    <row r="247" spans="1:73" ht="18.75" x14ac:dyDescent="0.3">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2747</v>
      </c>
      <c r="BN247" s="52" t="s">
        <v>2748</v>
      </c>
      <c r="BO247" s="52"/>
      <c r="BQ247" s="52" t="s">
        <v>2749</v>
      </c>
      <c r="BS247" s="52" t="s">
        <v>2750</v>
      </c>
      <c r="BU247" s="52" t="s">
        <v>2751</v>
      </c>
    </row>
    <row r="248" spans="1:73" ht="18.75" x14ac:dyDescent="0.3">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2752</v>
      </c>
      <c r="BN248" s="52" t="s">
        <v>2753</v>
      </c>
      <c r="BO248" s="52"/>
      <c r="BQ248" t="s">
        <v>2754</v>
      </c>
      <c r="BS248" s="52" t="s">
        <v>2755</v>
      </c>
      <c r="BU248" s="52" t="s">
        <v>2756</v>
      </c>
    </row>
    <row r="249" spans="1:73" ht="18.75" x14ac:dyDescent="0.3">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2757</v>
      </c>
      <c r="BN249" s="52" t="s">
        <v>2758</v>
      </c>
      <c r="BO249" s="52"/>
      <c r="BQ249" t="s">
        <v>2759</v>
      </c>
      <c r="BS249" s="52" t="s">
        <v>2760</v>
      </c>
      <c r="BU249" s="52" t="s">
        <v>2761</v>
      </c>
    </row>
    <row r="250" spans="1:73" ht="18.75" x14ac:dyDescent="0.3">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2762</v>
      </c>
      <c r="BN250" s="52" t="s">
        <v>2763</v>
      </c>
      <c r="BO250" s="52"/>
      <c r="BQ250" t="s">
        <v>2764</v>
      </c>
      <c r="BS250" s="52" t="s">
        <v>2765</v>
      </c>
      <c r="BU250" s="52" t="s">
        <v>2766</v>
      </c>
    </row>
    <row r="251" spans="1:73" ht="18.75" x14ac:dyDescent="0.3">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2767</v>
      </c>
      <c r="BN251" s="52" t="s">
        <v>2768</v>
      </c>
      <c r="BO251" s="52"/>
      <c r="BQ251" t="s">
        <v>2769</v>
      </c>
      <c r="BS251" s="52" t="s">
        <v>2770</v>
      </c>
      <c r="BU251" s="52" t="s">
        <v>2771</v>
      </c>
    </row>
    <row r="252" spans="1:73" ht="18.75" x14ac:dyDescent="0.3">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2772</v>
      </c>
      <c r="BN252" s="52" t="s">
        <v>2773</v>
      </c>
      <c r="BO252" s="52"/>
      <c r="BQ252" t="s">
        <v>2774</v>
      </c>
      <c r="BS252" s="52" t="s">
        <v>2775</v>
      </c>
      <c r="BU252" s="52" t="s">
        <v>2776</v>
      </c>
    </row>
    <row r="253" spans="1:73" ht="18.75" x14ac:dyDescent="0.3">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2777</v>
      </c>
      <c r="BN253" s="52" t="s">
        <v>2778</v>
      </c>
      <c r="BO253" s="52"/>
      <c r="BS253" s="52" t="s">
        <v>2779</v>
      </c>
      <c r="BU253" s="52" t="s">
        <v>2780</v>
      </c>
    </row>
    <row r="254" spans="1:73" ht="18.75" x14ac:dyDescent="0.3">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2781</v>
      </c>
      <c r="BN254" s="52" t="s">
        <v>2782</v>
      </c>
      <c r="BO254" s="52"/>
      <c r="BS254" s="52" t="s">
        <v>2783</v>
      </c>
      <c r="BU254" s="52" t="s">
        <v>2784</v>
      </c>
    </row>
    <row r="255" spans="1:73" ht="18.75" x14ac:dyDescent="0.3">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2785</v>
      </c>
      <c r="BN255" s="52" t="s">
        <v>2786</v>
      </c>
      <c r="BO255" s="52"/>
      <c r="BS255" s="52" t="s">
        <v>2787</v>
      </c>
      <c r="BU255" s="52" t="s">
        <v>2788</v>
      </c>
    </row>
    <row r="256" spans="1:73" ht="18.75" x14ac:dyDescent="0.3">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2789</v>
      </c>
      <c r="BN256" s="52" t="s">
        <v>2790</v>
      </c>
      <c r="BO256" s="52"/>
      <c r="BS256" s="52" t="s">
        <v>2791</v>
      </c>
      <c r="BU256" s="52" t="s">
        <v>2792</v>
      </c>
    </row>
    <row r="257" spans="1:73" ht="18.75" x14ac:dyDescent="0.3">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2793</v>
      </c>
      <c r="BN257" s="52" t="s">
        <v>2794</v>
      </c>
      <c r="BO257" s="52"/>
      <c r="BS257" s="52" t="s">
        <v>2795</v>
      </c>
      <c r="BU257" s="52" t="s">
        <v>2796</v>
      </c>
    </row>
    <row r="258" spans="1:73" ht="18.75" x14ac:dyDescent="0.3">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2797</v>
      </c>
      <c r="BN258" s="52" t="s">
        <v>2798</v>
      </c>
      <c r="BO258" s="52"/>
      <c r="BU258" s="52" t="s">
        <v>2799</v>
      </c>
    </row>
    <row r="259" spans="1:73" ht="18.75" x14ac:dyDescent="0.3">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2800</v>
      </c>
      <c r="BN259" s="52" t="s">
        <v>2801</v>
      </c>
      <c r="BO259" s="52"/>
      <c r="BU259" s="52" t="s">
        <v>2802</v>
      </c>
    </row>
    <row r="260" spans="1:73" ht="18.75" x14ac:dyDescent="0.3">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2803</v>
      </c>
      <c r="BN260" s="52" t="s">
        <v>2804</v>
      </c>
      <c r="BO260" s="52"/>
      <c r="BU260" s="52" t="s">
        <v>2805</v>
      </c>
    </row>
    <row r="261" spans="1:73" ht="18.75" x14ac:dyDescent="0.3">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2806</v>
      </c>
      <c r="BN261" s="52" t="s">
        <v>2807</v>
      </c>
      <c r="BO261" s="52"/>
      <c r="BU261" s="52" t="s">
        <v>2808</v>
      </c>
    </row>
    <row r="262" spans="1:73" ht="18.75" x14ac:dyDescent="0.3">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2809</v>
      </c>
      <c r="BN262" s="52" t="s">
        <v>2810</v>
      </c>
      <c r="BO262" s="52"/>
      <c r="BU262" s="52" t="s">
        <v>2811</v>
      </c>
    </row>
    <row r="263" spans="1:73" ht="18.75" x14ac:dyDescent="0.3">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2812</v>
      </c>
      <c r="BN263" s="52" t="s">
        <v>2813</v>
      </c>
      <c r="BO263" s="52"/>
      <c r="BU263" s="52" t="s">
        <v>2814</v>
      </c>
    </row>
    <row r="264" spans="1:73" ht="18.75" x14ac:dyDescent="0.3">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2815</v>
      </c>
      <c r="BN264" s="52" t="s">
        <v>2816</v>
      </c>
      <c r="BO264" s="52"/>
      <c r="BU264" s="52" t="s">
        <v>2817</v>
      </c>
    </row>
    <row r="265" spans="1:73" ht="18.75" x14ac:dyDescent="0.3">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2818</v>
      </c>
      <c r="BN265" s="52" t="s">
        <v>2819</v>
      </c>
      <c r="BO265" s="52"/>
      <c r="BU265" s="52" t="s">
        <v>2820</v>
      </c>
    </row>
    <row r="266" spans="1:73" ht="18.75" x14ac:dyDescent="0.3">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2821</v>
      </c>
      <c r="BN266" s="52" t="s">
        <v>2822</v>
      </c>
      <c r="BO266" s="52"/>
      <c r="BU266" s="52" t="s">
        <v>2799</v>
      </c>
    </row>
    <row r="267" spans="1:73" ht="18.75" x14ac:dyDescent="0.3">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2823</v>
      </c>
      <c r="BN267" s="52" t="s">
        <v>2824</v>
      </c>
      <c r="BO267" s="52"/>
      <c r="BU267" s="52" t="s">
        <v>2802</v>
      </c>
    </row>
    <row r="268" spans="1:73" ht="18.75" x14ac:dyDescent="0.3">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2825</v>
      </c>
      <c r="BN268" s="52" t="s">
        <v>2826</v>
      </c>
      <c r="BO268" s="52"/>
      <c r="BU268" s="52" t="s">
        <v>2827</v>
      </c>
    </row>
    <row r="269" spans="1:73" ht="18.75" x14ac:dyDescent="0.3">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2828</v>
      </c>
      <c r="BN269" s="52" t="s">
        <v>2829</v>
      </c>
      <c r="BO269" s="52"/>
      <c r="BU269" s="52" t="s">
        <v>2830</v>
      </c>
    </row>
    <row r="270" spans="1:73" ht="18.75" x14ac:dyDescent="0.3">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2831</v>
      </c>
      <c r="BN270" s="52" t="s">
        <v>2832</v>
      </c>
      <c r="BO270" s="52"/>
      <c r="BU270" s="52" t="s">
        <v>2833</v>
      </c>
    </row>
    <row r="271" spans="1:73" ht="18.75" x14ac:dyDescent="0.3">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2834</v>
      </c>
      <c r="BN271" s="52" t="s">
        <v>2835</v>
      </c>
      <c r="BO271" s="52"/>
      <c r="BU271" s="52" t="s">
        <v>2836</v>
      </c>
    </row>
    <row r="272" spans="1:73" ht="18.75" x14ac:dyDescent="0.3">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2837</v>
      </c>
      <c r="BN272" s="52" t="s">
        <v>2838</v>
      </c>
      <c r="BO272" s="52"/>
      <c r="BU272" s="52" t="s">
        <v>2839</v>
      </c>
    </row>
    <row r="273" spans="1:73" ht="18.75" x14ac:dyDescent="0.3">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2840</v>
      </c>
      <c r="BN273" s="52" t="s">
        <v>2841</v>
      </c>
      <c r="BO273" s="52"/>
      <c r="BU273" s="52" t="s">
        <v>2827</v>
      </c>
    </row>
    <row r="274" spans="1:73" ht="18.75" x14ac:dyDescent="0.3">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2842</v>
      </c>
      <c r="BN274" s="52" t="s">
        <v>2843</v>
      </c>
      <c r="BO274" s="52"/>
      <c r="BU274" s="52" t="s">
        <v>2844</v>
      </c>
    </row>
    <row r="275" spans="1:73" ht="18.75" x14ac:dyDescent="0.3">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2845</v>
      </c>
      <c r="BN275" s="52" t="s">
        <v>2846</v>
      </c>
      <c r="BO275" s="52"/>
      <c r="BU275" s="52" t="s">
        <v>2847</v>
      </c>
    </row>
    <row r="276" spans="1:73" ht="18.75" x14ac:dyDescent="0.3">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2848</v>
      </c>
      <c r="BN276" s="52" t="s">
        <v>2849</v>
      </c>
      <c r="BO276" s="52"/>
      <c r="BU276" s="52" t="s">
        <v>2850</v>
      </c>
    </row>
    <row r="277" spans="1:73" ht="18.75" x14ac:dyDescent="0.3">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2851</v>
      </c>
      <c r="BN277" s="52" t="s">
        <v>2852</v>
      </c>
      <c r="BO277" s="52"/>
      <c r="BU277" s="52" t="s">
        <v>2853</v>
      </c>
    </row>
    <row r="278" spans="1:73" ht="18.75" x14ac:dyDescent="0.3">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2854</v>
      </c>
      <c r="BN278" s="52" t="s">
        <v>2855</v>
      </c>
      <c r="BO278" s="52"/>
      <c r="BU278" s="52" t="s">
        <v>2856</v>
      </c>
    </row>
    <row r="279" spans="1:73" ht="18.75" x14ac:dyDescent="0.3">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2857</v>
      </c>
      <c r="BN279" s="52" t="s">
        <v>2858</v>
      </c>
      <c r="BO279" s="52"/>
      <c r="BU279" s="52" t="s">
        <v>2859</v>
      </c>
    </row>
    <row r="280" spans="1:73" ht="18.75" x14ac:dyDescent="0.3">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2860</v>
      </c>
      <c r="BN280" s="52" t="s">
        <v>2861</v>
      </c>
      <c r="BO280" s="52"/>
      <c r="BU280" s="52" t="s">
        <v>2862</v>
      </c>
    </row>
    <row r="281" spans="1:73" ht="18.75" x14ac:dyDescent="0.3">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2863</v>
      </c>
      <c r="BN281" s="52" t="s">
        <v>2864</v>
      </c>
      <c r="BO281" s="52"/>
      <c r="BU281" s="52" t="s">
        <v>2865</v>
      </c>
    </row>
    <row r="282" spans="1:73" ht="18.75" x14ac:dyDescent="0.3">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2866</v>
      </c>
      <c r="BN282" s="52" t="s">
        <v>2867</v>
      </c>
      <c r="BO282" s="52"/>
      <c r="BU282" s="52" t="s">
        <v>2868</v>
      </c>
    </row>
    <row r="283" spans="1:73" ht="18.75" x14ac:dyDescent="0.3">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2869</v>
      </c>
      <c r="BN283" s="52" t="s">
        <v>2870</v>
      </c>
      <c r="BO283" s="52"/>
      <c r="BU283" s="52" t="s">
        <v>2871</v>
      </c>
    </row>
    <row r="284" spans="1:73" ht="18.75" x14ac:dyDescent="0.3">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2872</v>
      </c>
      <c r="BN284" s="52" t="s">
        <v>2873</v>
      </c>
      <c r="BO284" s="52"/>
      <c r="BU284" s="52" t="s">
        <v>2874</v>
      </c>
    </row>
    <row r="285" spans="1:73" ht="18.75" x14ac:dyDescent="0.3">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2281</v>
      </c>
      <c r="BN285" s="52" t="s">
        <v>2875</v>
      </c>
      <c r="BO285" s="52"/>
      <c r="BU285" s="52" t="s">
        <v>2876</v>
      </c>
    </row>
    <row r="286" spans="1:73" ht="18.75" x14ac:dyDescent="0.3">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2877</v>
      </c>
      <c r="BN286" s="52" t="s">
        <v>2878</v>
      </c>
      <c r="BO286" s="52"/>
      <c r="BU286" s="52" t="s">
        <v>2879</v>
      </c>
    </row>
    <row r="287" spans="1:73" ht="18.75" x14ac:dyDescent="0.3">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2880</v>
      </c>
      <c r="BN287" s="52" t="s">
        <v>2881</v>
      </c>
      <c r="BO287" s="52"/>
      <c r="BU287" s="52" t="s">
        <v>2882</v>
      </c>
    </row>
    <row r="288" spans="1:73" ht="18.75" x14ac:dyDescent="0.3">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2883</v>
      </c>
      <c r="BN288" s="52" t="s">
        <v>2884</v>
      </c>
      <c r="BO288" s="52"/>
      <c r="BU288" s="52" t="s">
        <v>2885</v>
      </c>
    </row>
    <row r="289" spans="1:73" ht="18.75" x14ac:dyDescent="0.3">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2886</v>
      </c>
      <c r="BN289" s="52" t="s">
        <v>2887</v>
      </c>
      <c r="BO289" s="52"/>
      <c r="BU289" s="52" t="s">
        <v>2888</v>
      </c>
    </row>
    <row r="290" spans="1:73" ht="18.75" x14ac:dyDescent="0.3">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2889</v>
      </c>
      <c r="BN290" s="52" t="s">
        <v>2890</v>
      </c>
      <c r="BO290" s="52"/>
      <c r="BU290" s="52" t="s">
        <v>2891</v>
      </c>
    </row>
    <row r="291" spans="1:73" ht="18.75" x14ac:dyDescent="0.3">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2892</v>
      </c>
      <c r="BN291" s="52" t="s">
        <v>2893</v>
      </c>
      <c r="BO291" s="52"/>
      <c r="BU291" s="52" t="s">
        <v>2894</v>
      </c>
    </row>
    <row r="292" spans="1:73" ht="18.75" x14ac:dyDescent="0.3">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2895</v>
      </c>
      <c r="BN292" s="52" t="s">
        <v>2896</v>
      </c>
      <c r="BO292" s="52"/>
      <c r="BU292" s="52" t="s">
        <v>2897</v>
      </c>
    </row>
    <row r="293" spans="1:73" ht="18.75" x14ac:dyDescent="0.3">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2898</v>
      </c>
      <c r="BN293" s="52" t="s">
        <v>2899</v>
      </c>
      <c r="BO293" s="52"/>
      <c r="BU293" s="52" t="s">
        <v>2900</v>
      </c>
    </row>
    <row r="294" spans="1:73" ht="18.75" x14ac:dyDescent="0.3">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2901</v>
      </c>
      <c r="BN294" s="52" t="s">
        <v>2902</v>
      </c>
      <c r="BO294" s="52"/>
      <c r="BU294" s="52" t="s">
        <v>2903</v>
      </c>
    </row>
    <row r="295" spans="1:73" ht="18.75" x14ac:dyDescent="0.3">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2904</v>
      </c>
      <c r="BN295" s="52" t="s">
        <v>2905</v>
      </c>
      <c r="BO295" s="52"/>
      <c r="BU295" s="52" t="s">
        <v>2906</v>
      </c>
    </row>
    <row r="296" spans="1:73" ht="18.75" x14ac:dyDescent="0.3">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2907</v>
      </c>
      <c r="BN296" s="52" t="s">
        <v>2908</v>
      </c>
      <c r="BO296" s="52"/>
      <c r="BU296" s="52" t="s">
        <v>2909</v>
      </c>
    </row>
    <row r="297" spans="1:73" ht="18.75" x14ac:dyDescent="0.3">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2910</v>
      </c>
      <c r="BN297" s="52" t="s">
        <v>2911</v>
      </c>
      <c r="BO297" s="52"/>
      <c r="BU297" s="52" t="s">
        <v>2912</v>
      </c>
    </row>
    <row r="298" spans="1:73" ht="18.75" x14ac:dyDescent="0.3">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2913</v>
      </c>
      <c r="BN298" s="52" t="s">
        <v>2914</v>
      </c>
      <c r="BO298" s="52"/>
      <c r="BU298" s="52" t="s">
        <v>2915</v>
      </c>
    </row>
    <row r="299" spans="1:73" ht="18.75" x14ac:dyDescent="0.3">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2916</v>
      </c>
      <c r="BN299" s="52" t="s">
        <v>2917</v>
      </c>
      <c r="BO299" s="52"/>
      <c r="BU299" s="52" t="s">
        <v>2906</v>
      </c>
    </row>
    <row r="300" spans="1:73" ht="18.75" x14ac:dyDescent="0.3">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2918</v>
      </c>
      <c r="BN300" s="52" t="s">
        <v>2919</v>
      </c>
      <c r="BO300" s="52"/>
      <c r="BU300" s="52" t="s">
        <v>2920</v>
      </c>
    </row>
    <row r="301" spans="1:73" ht="18.75" x14ac:dyDescent="0.3">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2921</v>
      </c>
      <c r="BN301" s="52" t="s">
        <v>2922</v>
      </c>
      <c r="BO301" s="52"/>
      <c r="BU301" s="52" t="s">
        <v>2923</v>
      </c>
    </row>
    <row r="302" spans="1:73" ht="18.75" x14ac:dyDescent="0.3">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2924</v>
      </c>
      <c r="BN302" s="52" t="s">
        <v>2925</v>
      </c>
      <c r="BO302" s="52"/>
      <c r="BU302" s="52" t="s">
        <v>2906</v>
      </c>
    </row>
    <row r="303" spans="1:73" ht="18.75" x14ac:dyDescent="0.3">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2926</v>
      </c>
      <c r="BN303" s="52" t="s">
        <v>2927</v>
      </c>
      <c r="BO303" s="52"/>
      <c r="BU303" s="52" t="s">
        <v>2928</v>
      </c>
    </row>
    <row r="304" spans="1:73" ht="18.75" x14ac:dyDescent="0.3">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2929</v>
      </c>
      <c r="BN304" s="52" t="s">
        <v>2930</v>
      </c>
      <c r="BO304" s="52"/>
      <c r="BU304" s="52" t="s">
        <v>2931</v>
      </c>
    </row>
    <row r="305" spans="1:220" ht="18.75" x14ac:dyDescent="0.3">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2932</v>
      </c>
      <c r="BN305" s="52" t="s">
        <v>2933</v>
      </c>
      <c r="BO305" s="52"/>
      <c r="BU305" s="52" t="s">
        <v>2906</v>
      </c>
    </row>
    <row r="306" spans="1:220" ht="18.75" x14ac:dyDescent="0.3">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2934</v>
      </c>
      <c r="BN306" s="52" t="s">
        <v>2935</v>
      </c>
      <c r="BO306" s="52"/>
      <c r="BU306" s="52" t="s">
        <v>2936</v>
      </c>
    </row>
    <row r="307" spans="1:220" ht="18.75" x14ac:dyDescent="0.3">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2937</v>
      </c>
      <c r="BN307" s="52" t="s">
        <v>2938</v>
      </c>
      <c r="BO307" s="52"/>
      <c r="BU307" s="52" t="s">
        <v>2939</v>
      </c>
    </row>
    <row r="308" spans="1:220" ht="18.75" x14ac:dyDescent="0.3">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2940</v>
      </c>
      <c r="BN308" s="52" t="s">
        <v>2941</v>
      </c>
      <c r="BO308" s="52"/>
      <c r="BU308" s="52" t="s">
        <v>2942</v>
      </c>
    </row>
    <row r="309" spans="1:220" ht="18.75" x14ac:dyDescent="0.3">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2943</v>
      </c>
      <c r="BN309" s="52" t="s">
        <v>2944</v>
      </c>
      <c r="BO309" s="52"/>
      <c r="BU309" s="52" t="s">
        <v>2945</v>
      </c>
    </row>
    <row r="310" spans="1:220" ht="18.75" x14ac:dyDescent="0.3">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2946</v>
      </c>
      <c r="BN310" s="52" t="s">
        <v>2947</v>
      </c>
      <c r="BO310" s="52"/>
      <c r="BU310" s="52" t="s">
        <v>2948</v>
      </c>
    </row>
    <row r="311" spans="1:220" ht="18.75" x14ac:dyDescent="0.3">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2949</v>
      </c>
      <c r="BN311" s="52" t="s">
        <v>2950</v>
      </c>
      <c r="BO311" s="52"/>
      <c r="BU311" s="52" t="s">
        <v>2951</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75" x14ac:dyDescent="0.3">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2952</v>
      </c>
      <c r="BN312" s="52" t="s">
        <v>2953</v>
      </c>
      <c r="BO312" s="52"/>
      <c r="BU312" s="52" t="s">
        <v>2954</v>
      </c>
    </row>
    <row r="313" spans="1:220" ht="18.75" x14ac:dyDescent="0.3">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2955</v>
      </c>
      <c r="BN313" s="52" t="s">
        <v>2956</v>
      </c>
      <c r="BO313" s="52"/>
      <c r="BU313" s="52" t="s">
        <v>2957</v>
      </c>
    </row>
    <row r="314" spans="1:220" ht="18.75" x14ac:dyDescent="0.3">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2958</v>
      </c>
      <c r="BN314" s="52" t="s">
        <v>2959</v>
      </c>
      <c r="BO314" s="52"/>
      <c r="BU314" s="52" t="s">
        <v>2960</v>
      </c>
    </row>
    <row r="315" spans="1:220" ht="18.75" x14ac:dyDescent="0.3">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2961</v>
      </c>
      <c r="BN315" s="52" t="s">
        <v>2962</v>
      </c>
      <c r="BO315" s="52"/>
      <c r="BU315" s="52" t="s">
        <v>2963</v>
      </c>
    </row>
    <row r="316" spans="1:220" ht="18.75" x14ac:dyDescent="0.3">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2964</v>
      </c>
      <c r="BN316" s="52" t="s">
        <v>2965</v>
      </c>
      <c r="BO316" s="52"/>
      <c r="BU316" s="52" t="s">
        <v>2966</v>
      </c>
    </row>
    <row r="317" spans="1:220" ht="18.75" x14ac:dyDescent="0.3">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2967</v>
      </c>
      <c r="BN317" s="52" t="s">
        <v>2968</v>
      </c>
      <c r="BO317" s="52"/>
      <c r="BU317" s="52" t="s">
        <v>2969</v>
      </c>
    </row>
    <row r="318" spans="1:220" ht="18.75" x14ac:dyDescent="0.3">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2970</v>
      </c>
      <c r="BN318" s="52" t="s">
        <v>2971</v>
      </c>
      <c r="BO318" s="52"/>
      <c r="BU318" s="52" t="s">
        <v>2972</v>
      </c>
    </row>
    <row r="319" spans="1:220" ht="18.75" x14ac:dyDescent="0.3">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2973</v>
      </c>
      <c r="BN319" s="52" t="s">
        <v>2974</v>
      </c>
      <c r="BO319" s="52"/>
      <c r="BU319" s="52" t="s">
        <v>2975</v>
      </c>
    </row>
    <row r="320" spans="1:220" ht="18.75" x14ac:dyDescent="0.3">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2976</v>
      </c>
      <c r="BN320" s="52" t="s">
        <v>2977</v>
      </c>
      <c r="BO320" s="52"/>
      <c r="BU320" s="52" t="s">
        <v>2978</v>
      </c>
    </row>
    <row r="321" spans="1:73" ht="18.75" x14ac:dyDescent="0.3">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2979</v>
      </c>
      <c r="BN321" s="52" t="s">
        <v>2980</v>
      </c>
      <c r="BO321" s="52"/>
      <c r="BU321" s="52" t="s">
        <v>2981</v>
      </c>
    </row>
    <row r="322" spans="1:73" ht="18.75" x14ac:dyDescent="0.3">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2982</v>
      </c>
      <c r="BN322" s="52" t="s">
        <v>2983</v>
      </c>
      <c r="BO322" s="52"/>
      <c r="BU322" s="52" t="s">
        <v>2984</v>
      </c>
    </row>
    <row r="323" spans="1:73" ht="18.75" x14ac:dyDescent="0.3">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2985</v>
      </c>
      <c r="BN323" s="52" t="s">
        <v>2986</v>
      </c>
      <c r="BO323" s="52"/>
      <c r="BU323" s="52" t="s">
        <v>2987</v>
      </c>
    </row>
    <row r="324" spans="1:73" ht="18.75" x14ac:dyDescent="0.3">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2988</v>
      </c>
      <c r="BN324" s="52" t="s">
        <v>2989</v>
      </c>
      <c r="BO324" s="52"/>
      <c r="BU324" s="52" t="s">
        <v>2990</v>
      </c>
    </row>
    <row r="325" spans="1:73" ht="18.75" x14ac:dyDescent="0.3">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2991</v>
      </c>
      <c r="BN325" s="52" t="s">
        <v>2992</v>
      </c>
      <c r="BO325" s="52"/>
      <c r="BU325" s="52" t="s">
        <v>2993</v>
      </c>
    </row>
    <row r="326" spans="1:73" ht="18.75" x14ac:dyDescent="0.3">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2994</v>
      </c>
      <c r="BN326" s="52" t="s">
        <v>2995</v>
      </c>
      <c r="BO326" s="52"/>
      <c r="BU326" s="52" t="s">
        <v>2996</v>
      </c>
    </row>
    <row r="327" spans="1:73" ht="18.75" x14ac:dyDescent="0.3">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2997</v>
      </c>
      <c r="BN327" s="52" t="s">
        <v>2998</v>
      </c>
      <c r="BO327" s="52"/>
      <c r="BU327" s="52" t="s">
        <v>2999</v>
      </c>
    </row>
    <row r="328" spans="1:73" ht="18.75" x14ac:dyDescent="0.3">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3000</v>
      </c>
      <c r="BN328" s="52" t="s">
        <v>3001</v>
      </c>
      <c r="BO328" s="52"/>
      <c r="BU328" s="52" t="s">
        <v>3002</v>
      </c>
    </row>
    <row r="329" spans="1:73" ht="18.75" x14ac:dyDescent="0.3">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3003</v>
      </c>
      <c r="BN329" s="52" t="s">
        <v>3004</v>
      </c>
      <c r="BO329" s="52"/>
      <c r="BU329" s="52" t="s">
        <v>3005</v>
      </c>
    </row>
    <row r="330" spans="1:73" ht="18.75" x14ac:dyDescent="0.3">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3006</v>
      </c>
      <c r="BN330" s="52" t="s">
        <v>3007</v>
      </c>
      <c r="BO330" s="52"/>
      <c r="BU330" s="52" t="s">
        <v>3008</v>
      </c>
    </row>
    <row r="331" spans="1:73" ht="18.75" x14ac:dyDescent="0.3">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3009</v>
      </c>
      <c r="BN331" s="52" t="s">
        <v>3010</v>
      </c>
      <c r="BO331" s="52"/>
      <c r="BU331" s="52" t="s">
        <v>3011</v>
      </c>
    </row>
    <row r="332" spans="1:73" ht="18.75" x14ac:dyDescent="0.3">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3012</v>
      </c>
      <c r="BN332" s="52" t="s">
        <v>3013</v>
      </c>
      <c r="BO332" s="52"/>
      <c r="BU332" s="52" t="s">
        <v>3014</v>
      </c>
    </row>
    <row r="333" spans="1:73" ht="18.75" x14ac:dyDescent="0.3">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3015</v>
      </c>
      <c r="BN333" s="52" t="s">
        <v>3016</v>
      </c>
      <c r="BO333" s="52"/>
      <c r="BU333" s="52" t="s">
        <v>3017</v>
      </c>
    </row>
    <row r="334" spans="1:73" ht="18.75" x14ac:dyDescent="0.3">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3018</v>
      </c>
      <c r="BN334" s="52" t="s">
        <v>3019</v>
      </c>
      <c r="BO334" s="52"/>
      <c r="BU334" s="52" t="s">
        <v>3020</v>
      </c>
    </row>
    <row r="335" spans="1:73" ht="18.75" x14ac:dyDescent="0.3">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3021</v>
      </c>
      <c r="BN335" s="52" t="s">
        <v>3022</v>
      </c>
      <c r="BO335" s="52"/>
      <c r="BU335" s="52" t="s">
        <v>3023</v>
      </c>
    </row>
    <row r="336" spans="1:73" ht="18.75" x14ac:dyDescent="0.3">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3024</v>
      </c>
      <c r="BN336" s="52" t="s">
        <v>3025</v>
      </c>
      <c r="BO336" s="52"/>
      <c r="BU336" s="52" t="s">
        <v>3026</v>
      </c>
    </row>
    <row r="337" spans="1:73" ht="18.75" x14ac:dyDescent="0.3">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3027</v>
      </c>
      <c r="BN337" s="52" t="s">
        <v>3028</v>
      </c>
      <c r="BO337" s="52"/>
      <c r="BU337" s="52" t="s">
        <v>3029</v>
      </c>
    </row>
    <row r="338" spans="1:73" ht="18.75" x14ac:dyDescent="0.3">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3030</v>
      </c>
      <c r="BN338" s="52" t="s">
        <v>3031</v>
      </c>
      <c r="BO338" s="52"/>
      <c r="BU338" s="52" t="s">
        <v>3032</v>
      </c>
    </row>
    <row r="339" spans="1:73" ht="18.75" x14ac:dyDescent="0.3">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3033</v>
      </c>
      <c r="BN339" s="52" t="s">
        <v>3034</v>
      </c>
      <c r="BO339" s="52"/>
      <c r="BU339" s="52" t="s">
        <v>3035</v>
      </c>
    </row>
    <row r="340" spans="1:73" ht="18.75" x14ac:dyDescent="0.3">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3036</v>
      </c>
      <c r="BN340" s="52" t="s">
        <v>3037</v>
      </c>
      <c r="BO340" s="52"/>
      <c r="BU340" s="52" t="s">
        <v>3038</v>
      </c>
    </row>
    <row r="341" spans="1:73" ht="18.75" x14ac:dyDescent="0.3">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3039</v>
      </c>
      <c r="BN341" s="52" t="s">
        <v>3040</v>
      </c>
      <c r="BO341" s="52"/>
      <c r="BU341" s="52" t="s">
        <v>3041</v>
      </c>
    </row>
    <row r="342" spans="1:73" ht="18.75" x14ac:dyDescent="0.3">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3042</v>
      </c>
      <c r="BN342" s="52" t="s">
        <v>3043</v>
      </c>
      <c r="BO342" s="52"/>
      <c r="BU342" s="52" t="s">
        <v>3044</v>
      </c>
    </row>
    <row r="343" spans="1:73" ht="18.75" x14ac:dyDescent="0.3">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3045</v>
      </c>
      <c r="BN343" s="52" t="s">
        <v>3046</v>
      </c>
      <c r="BO343" s="52"/>
      <c r="BU343" s="52" t="s">
        <v>3047</v>
      </c>
    </row>
    <row r="344" spans="1:73" ht="18.75" x14ac:dyDescent="0.3">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3048</v>
      </c>
      <c r="BN344" s="52" t="s">
        <v>3049</v>
      </c>
      <c r="BO344" s="52"/>
      <c r="BU344" s="52" t="s">
        <v>3050</v>
      </c>
    </row>
    <row r="345" spans="1:73" ht="18.75" x14ac:dyDescent="0.3">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3051</v>
      </c>
      <c r="BN345" s="52" t="s">
        <v>3052</v>
      </c>
      <c r="BO345" s="52"/>
      <c r="BU345" s="52" t="s">
        <v>3053</v>
      </c>
    </row>
    <row r="346" spans="1:73" ht="18.75" x14ac:dyDescent="0.3">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3054</v>
      </c>
      <c r="BN346" s="52" t="s">
        <v>3055</v>
      </c>
      <c r="BO346" s="52"/>
      <c r="BU346" s="52" t="s">
        <v>3056</v>
      </c>
    </row>
    <row r="347" spans="1:73" ht="18.75" x14ac:dyDescent="0.3">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3057</v>
      </c>
      <c r="BN347" s="52" t="s">
        <v>3058</v>
      </c>
      <c r="BO347" s="52"/>
      <c r="BU347" s="52" t="s">
        <v>3059</v>
      </c>
    </row>
    <row r="348" spans="1:73" ht="18.75" x14ac:dyDescent="0.3">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3060</v>
      </c>
      <c r="BN348" s="52" t="s">
        <v>3061</v>
      </c>
      <c r="BO348" s="52"/>
      <c r="BU348" s="52" t="s">
        <v>3062</v>
      </c>
    </row>
    <row r="349" spans="1:73" ht="18.75" x14ac:dyDescent="0.3">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3063</v>
      </c>
      <c r="BN349" s="52" t="s">
        <v>3064</v>
      </c>
      <c r="BO349" s="52"/>
      <c r="BU349" s="52" t="s">
        <v>3065</v>
      </c>
    </row>
    <row r="350" spans="1:73" ht="18.75" x14ac:dyDescent="0.3">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3066</v>
      </c>
      <c r="BN350" s="52" t="s">
        <v>3067</v>
      </c>
      <c r="BO350" s="52"/>
      <c r="BU350" s="52" t="s">
        <v>3068</v>
      </c>
    </row>
    <row r="351" spans="1:73" ht="18.75" x14ac:dyDescent="0.3">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3069</v>
      </c>
      <c r="BN351" s="52" t="s">
        <v>3070</v>
      </c>
      <c r="BO351" s="52"/>
      <c r="BU351" s="52" t="s">
        <v>3071</v>
      </c>
    </row>
    <row r="352" spans="1:73" ht="18.75" x14ac:dyDescent="0.3">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3072</v>
      </c>
      <c r="BN352" s="52" t="s">
        <v>3073</v>
      </c>
      <c r="BO352" s="52"/>
      <c r="BU352" s="52" t="s">
        <v>3074</v>
      </c>
    </row>
    <row r="353" spans="1:220" ht="18.75" x14ac:dyDescent="0.3">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3075</v>
      </c>
      <c r="BN353" s="52" t="s">
        <v>3076</v>
      </c>
      <c r="BO353" s="52"/>
      <c r="BU353" s="52" t="s">
        <v>3077</v>
      </c>
    </row>
    <row r="354" spans="1:220" ht="18.75" x14ac:dyDescent="0.3">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3078</v>
      </c>
      <c r="BN354" s="52" t="s">
        <v>3079</v>
      </c>
      <c r="BO354" s="52"/>
      <c r="BU354" s="52" t="s">
        <v>3080</v>
      </c>
    </row>
    <row r="355" spans="1:220" ht="18.75" x14ac:dyDescent="0.3">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3081</v>
      </c>
      <c r="BN355" s="52" t="s">
        <v>3082</v>
      </c>
      <c r="BO355" s="52"/>
      <c r="BU355" s="52" t="s">
        <v>3083</v>
      </c>
    </row>
    <row r="356" spans="1:220" ht="18.75" x14ac:dyDescent="0.3">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3084</v>
      </c>
      <c r="BN356" s="52" t="s">
        <v>3085</v>
      </c>
      <c r="BO356" s="52"/>
      <c r="BU356" s="52" t="s">
        <v>3086</v>
      </c>
    </row>
    <row r="357" spans="1:220" ht="18.75" x14ac:dyDescent="0.3">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3087</v>
      </c>
      <c r="BN357" s="52" t="s">
        <v>3088</v>
      </c>
      <c r="BO357" s="52"/>
      <c r="BU357" s="52" t="s">
        <v>3089</v>
      </c>
    </row>
    <row r="358" spans="1:220" ht="18.75" x14ac:dyDescent="0.3">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3090</v>
      </c>
      <c r="BN358" s="52" t="s">
        <v>3091</v>
      </c>
      <c r="BO358" s="52"/>
      <c r="BU358" s="52" t="s">
        <v>3092</v>
      </c>
    </row>
    <row r="359" spans="1:220" ht="18.75" x14ac:dyDescent="0.3">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3093</v>
      </c>
      <c r="BN359" s="52" t="s">
        <v>3094</v>
      </c>
      <c r="BO359" s="52"/>
      <c r="BU359" s="52" t="s">
        <v>3095</v>
      </c>
    </row>
    <row r="360" spans="1:220" ht="18.75" x14ac:dyDescent="0.3">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3096</v>
      </c>
      <c r="BN360" s="52" t="s">
        <v>3097</v>
      </c>
      <c r="BO360" s="52"/>
      <c r="BU360" s="52" t="s">
        <v>3098</v>
      </c>
    </row>
    <row r="361" spans="1:220" ht="18.75" x14ac:dyDescent="0.3">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3099</v>
      </c>
      <c r="BN361" s="52" t="s">
        <v>3100</v>
      </c>
      <c r="BO361" s="52"/>
      <c r="BU361" s="52" t="s">
        <v>3101</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75" x14ac:dyDescent="0.3">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3102</v>
      </c>
      <c r="BN362" s="52" t="s">
        <v>3103</v>
      </c>
      <c r="BO362" s="52"/>
      <c r="BU362" s="52" t="s">
        <v>3104</v>
      </c>
    </row>
    <row r="363" spans="1:220" ht="18.75" x14ac:dyDescent="0.3">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3105</v>
      </c>
      <c r="BN363" s="52" t="s">
        <v>3106</v>
      </c>
      <c r="BO363" s="52"/>
      <c r="BU363" s="52" t="s">
        <v>3107</v>
      </c>
    </row>
    <row r="364" spans="1:220" ht="18.75" x14ac:dyDescent="0.3">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3108</v>
      </c>
      <c r="BN364" s="52" t="s">
        <v>3109</v>
      </c>
      <c r="BO364" s="52"/>
      <c r="BU364" s="52" t="s">
        <v>3110</v>
      </c>
    </row>
    <row r="365" spans="1:220" ht="18.75" x14ac:dyDescent="0.3">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3111</v>
      </c>
      <c r="BN365" s="52" t="s">
        <v>3112</v>
      </c>
      <c r="BO365" s="52"/>
      <c r="BU365" s="52" t="s">
        <v>3113</v>
      </c>
    </row>
    <row r="366" spans="1:220" ht="18.75" x14ac:dyDescent="0.3">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3114</v>
      </c>
      <c r="BN366" s="52" t="s">
        <v>3115</v>
      </c>
      <c r="BO366" s="52"/>
      <c r="BU366" s="52" t="s">
        <v>3116</v>
      </c>
    </row>
    <row r="367" spans="1:220" ht="18.75" x14ac:dyDescent="0.3">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3117</v>
      </c>
      <c r="BN367" s="52" t="s">
        <v>3118</v>
      </c>
      <c r="BO367" s="52"/>
      <c r="BU367" s="52" t="s">
        <v>3119</v>
      </c>
    </row>
    <row r="368" spans="1:220" ht="18.75" x14ac:dyDescent="0.3">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3120</v>
      </c>
      <c r="BN368" s="52" t="s">
        <v>3121</v>
      </c>
      <c r="BO368" s="52"/>
      <c r="BU368" s="52" t="s">
        <v>3122</v>
      </c>
    </row>
    <row r="369" spans="1:73" ht="18.75" x14ac:dyDescent="0.3">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3123</v>
      </c>
      <c r="BN369" s="52" t="s">
        <v>3124</v>
      </c>
      <c r="BO369" s="52"/>
      <c r="BU369" s="52" t="s">
        <v>3125</v>
      </c>
    </row>
    <row r="370" spans="1:73" ht="18.75" x14ac:dyDescent="0.3">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3126</v>
      </c>
      <c r="BN370" s="52" t="s">
        <v>3127</v>
      </c>
      <c r="BO370" s="52"/>
      <c r="BU370" s="52" t="s">
        <v>3128</v>
      </c>
    </row>
    <row r="371" spans="1:73" ht="18.75" x14ac:dyDescent="0.3">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3129</v>
      </c>
      <c r="BN371" s="52" t="s">
        <v>3130</v>
      </c>
      <c r="BO371" s="52"/>
      <c r="BU371" s="52" t="s">
        <v>3131</v>
      </c>
    </row>
    <row r="372" spans="1:73" ht="18.75" x14ac:dyDescent="0.3">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3132</v>
      </c>
      <c r="BN372" s="52" t="s">
        <v>3133</v>
      </c>
      <c r="BO372" s="52"/>
      <c r="BU372" s="52" t="s">
        <v>2638</v>
      </c>
    </row>
    <row r="373" spans="1:73" ht="18.75" x14ac:dyDescent="0.3">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3134</v>
      </c>
      <c r="BN373" s="52" t="s">
        <v>3135</v>
      </c>
      <c r="BO373" s="52"/>
      <c r="BU373" s="52" t="s">
        <v>3136</v>
      </c>
    </row>
    <row r="374" spans="1:73" ht="18.75" x14ac:dyDescent="0.3">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3137</v>
      </c>
      <c r="BN374" s="52" t="s">
        <v>3138</v>
      </c>
      <c r="BO374" s="52"/>
      <c r="BU374" s="52" t="s">
        <v>2836</v>
      </c>
    </row>
    <row r="375" spans="1:73" ht="18.75" x14ac:dyDescent="0.3">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3139</v>
      </c>
      <c r="BN375" s="52" t="s">
        <v>3140</v>
      </c>
      <c r="BO375" s="52"/>
      <c r="BU375" s="52" t="s">
        <v>2827</v>
      </c>
    </row>
    <row r="376" spans="1:73" ht="18.75" x14ac:dyDescent="0.3">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3141</v>
      </c>
      <c r="BN376" s="52" t="s">
        <v>3142</v>
      </c>
      <c r="BO376" s="52"/>
      <c r="BU376" s="52" t="s">
        <v>3143</v>
      </c>
    </row>
    <row r="377" spans="1:73" ht="18.75" x14ac:dyDescent="0.3">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3144</v>
      </c>
      <c r="BN377" s="52" t="s">
        <v>3145</v>
      </c>
      <c r="BO377" s="52"/>
      <c r="BU377" s="52" t="s">
        <v>3146</v>
      </c>
    </row>
    <row r="378" spans="1:73" ht="18.75" x14ac:dyDescent="0.3">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3147</v>
      </c>
      <c r="BN378" s="52" t="s">
        <v>3148</v>
      </c>
      <c r="BO378" s="52"/>
      <c r="BU378" s="52" t="s">
        <v>3149</v>
      </c>
    </row>
    <row r="379" spans="1:73" ht="18.75" x14ac:dyDescent="0.3">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2378</v>
      </c>
      <c r="BN379" s="52" t="s">
        <v>3150</v>
      </c>
      <c r="BO379" s="52"/>
      <c r="BU379" s="52" t="s">
        <v>3151</v>
      </c>
    </row>
    <row r="380" spans="1:73" ht="18.75" x14ac:dyDescent="0.3">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3152</v>
      </c>
      <c r="BN380" s="52" t="s">
        <v>3153</v>
      </c>
      <c r="BO380" s="52"/>
      <c r="BU380" s="52" t="s">
        <v>3154</v>
      </c>
    </row>
    <row r="381" spans="1:73" ht="18.75" x14ac:dyDescent="0.3">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3155</v>
      </c>
      <c r="BN381" s="52" t="s">
        <v>3156</v>
      </c>
      <c r="BO381" s="52"/>
      <c r="BU381" s="52" t="s">
        <v>3157</v>
      </c>
    </row>
    <row r="382" spans="1:73" ht="18.75" x14ac:dyDescent="0.3">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3158</v>
      </c>
      <c r="BN382" s="52" t="s">
        <v>3159</v>
      </c>
      <c r="BO382" s="52"/>
      <c r="BU382" s="52" t="s">
        <v>3160</v>
      </c>
    </row>
    <row r="383" spans="1:73" ht="18.75" x14ac:dyDescent="0.3">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3161</v>
      </c>
      <c r="BN383" s="52" t="s">
        <v>3162</v>
      </c>
      <c r="BO383" s="52"/>
      <c r="BU383" s="52" t="s">
        <v>3163</v>
      </c>
    </row>
    <row r="384" spans="1:73" ht="18.75" x14ac:dyDescent="0.3">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3164</v>
      </c>
      <c r="BN384" s="52" t="s">
        <v>3165</v>
      </c>
      <c r="BO384" s="52"/>
      <c r="BU384" s="52" t="s">
        <v>3166</v>
      </c>
    </row>
    <row r="385" spans="1:73" ht="18.75" x14ac:dyDescent="0.3">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3167</v>
      </c>
      <c r="BN385" s="52" t="s">
        <v>3168</v>
      </c>
      <c r="BO385" s="52"/>
      <c r="BU385" s="52" t="s">
        <v>3169</v>
      </c>
    </row>
    <row r="386" spans="1:73" ht="18.75" x14ac:dyDescent="0.3">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3170</v>
      </c>
      <c r="BN386" s="52" t="s">
        <v>3171</v>
      </c>
      <c r="BO386" s="52"/>
      <c r="BU386" s="52" t="s">
        <v>3172</v>
      </c>
    </row>
    <row r="387" spans="1:73" ht="18.75" x14ac:dyDescent="0.3">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3173</v>
      </c>
      <c r="BN387" s="52" t="s">
        <v>3174</v>
      </c>
      <c r="BO387" s="52"/>
      <c r="BU387" s="52" t="s">
        <v>3175</v>
      </c>
    </row>
    <row r="388" spans="1:73" ht="18.75" x14ac:dyDescent="0.3">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3176</v>
      </c>
      <c r="BN388" s="52" t="s">
        <v>3177</v>
      </c>
      <c r="BO388" s="52"/>
      <c r="BU388" s="52" t="s">
        <v>3178</v>
      </c>
    </row>
    <row r="389" spans="1:73" ht="18.75" x14ac:dyDescent="0.3">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3179</v>
      </c>
      <c r="BN389" s="52" t="s">
        <v>3180</v>
      </c>
      <c r="BO389" s="52"/>
      <c r="BU389" s="52" t="s">
        <v>3181</v>
      </c>
    </row>
    <row r="390" spans="1:73" ht="18.75" x14ac:dyDescent="0.3">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3182</v>
      </c>
      <c r="BN390" s="52" t="s">
        <v>3183</v>
      </c>
      <c r="BO390" s="52"/>
      <c r="BU390" s="52" t="s">
        <v>3184</v>
      </c>
    </row>
    <row r="391" spans="1:73" ht="18.75" x14ac:dyDescent="0.3">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3185</v>
      </c>
      <c r="BN391" s="52" t="s">
        <v>3186</v>
      </c>
      <c r="BO391" s="52"/>
      <c r="BU391" s="52" t="s">
        <v>3187</v>
      </c>
    </row>
    <row r="392" spans="1:73" ht="18.75" x14ac:dyDescent="0.3">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3188</v>
      </c>
      <c r="BN392" s="52" t="s">
        <v>3189</v>
      </c>
      <c r="BO392" s="52"/>
      <c r="BU392" s="52" t="s">
        <v>3190</v>
      </c>
    </row>
    <row r="393" spans="1:73" ht="18.75" x14ac:dyDescent="0.3">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3191</v>
      </c>
      <c r="BN393" s="52" t="s">
        <v>1555</v>
      </c>
      <c r="BO393" s="52"/>
      <c r="BU393" s="52" t="s">
        <v>3192</v>
      </c>
    </row>
    <row r="394" spans="1:73" ht="18.75" x14ac:dyDescent="0.3">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3193</v>
      </c>
      <c r="BN394" s="52" t="s">
        <v>3194</v>
      </c>
      <c r="BO394" s="52"/>
      <c r="BU394" s="52" t="s">
        <v>3195</v>
      </c>
    </row>
    <row r="395" spans="1:73" ht="18.75" x14ac:dyDescent="0.3">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3196</v>
      </c>
      <c r="BN395" s="52" t="s">
        <v>3197</v>
      </c>
      <c r="BO395" s="52"/>
      <c r="BU395" s="52" t="s">
        <v>3198</v>
      </c>
    </row>
    <row r="396" spans="1:73" ht="18.75" x14ac:dyDescent="0.3">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3199</v>
      </c>
      <c r="BN396" s="52" t="s">
        <v>3200</v>
      </c>
      <c r="BO396" s="52"/>
      <c r="BU396" s="52" t="s">
        <v>3201</v>
      </c>
    </row>
    <row r="397" spans="1:73" ht="18.75" x14ac:dyDescent="0.3">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3202</v>
      </c>
      <c r="BN397" s="52" t="s">
        <v>3203</v>
      </c>
      <c r="BO397" s="52"/>
      <c r="BU397" s="52" t="s">
        <v>3204</v>
      </c>
    </row>
    <row r="398" spans="1:73" ht="18.75" x14ac:dyDescent="0.3">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3205</v>
      </c>
      <c r="BN398" s="52" t="s">
        <v>1672</v>
      </c>
      <c r="BO398" s="52"/>
      <c r="BU398" s="52" t="s">
        <v>3206</v>
      </c>
    </row>
    <row r="399" spans="1:73" ht="18.75" x14ac:dyDescent="0.3">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3207</v>
      </c>
      <c r="BN399" s="52" t="s">
        <v>3208</v>
      </c>
      <c r="BO399" s="52"/>
      <c r="BU399" s="52" t="s">
        <v>3209</v>
      </c>
    </row>
    <row r="400" spans="1:73" ht="18.75" x14ac:dyDescent="0.3">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3210</v>
      </c>
      <c r="BN400" s="52" t="s">
        <v>3211</v>
      </c>
      <c r="BO400" s="52"/>
      <c r="BU400" s="52" t="s">
        <v>3212</v>
      </c>
    </row>
    <row r="401" spans="1:220" ht="18.75" x14ac:dyDescent="0.3">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3213</v>
      </c>
      <c r="BN401" s="52" t="s">
        <v>3214</v>
      </c>
      <c r="BO401" s="52"/>
      <c r="BU401" s="52" t="s">
        <v>3215</v>
      </c>
    </row>
    <row r="402" spans="1:220" ht="18.75" x14ac:dyDescent="0.3">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3216</v>
      </c>
      <c r="BN402" s="52" t="s">
        <v>3217</v>
      </c>
      <c r="BO402" s="52"/>
      <c r="BU402" s="52" t="s">
        <v>3218</v>
      </c>
    </row>
    <row r="403" spans="1:220" ht="18.75" x14ac:dyDescent="0.3">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3219</v>
      </c>
      <c r="BN403" s="52" t="s">
        <v>3220</v>
      </c>
      <c r="BO403" s="52"/>
      <c r="BU403" s="52" t="s">
        <v>3221</v>
      </c>
    </row>
    <row r="404" spans="1:220" ht="18.75" x14ac:dyDescent="0.3">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3222</v>
      </c>
      <c r="BN404" s="52" t="s">
        <v>3223</v>
      </c>
      <c r="BO404" s="52"/>
      <c r="BU404" s="52" t="s">
        <v>3224</v>
      </c>
    </row>
    <row r="405" spans="1:220" ht="18.75" x14ac:dyDescent="0.3">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3225</v>
      </c>
      <c r="BN405" s="52" t="s">
        <v>3226</v>
      </c>
      <c r="BO405" s="52"/>
      <c r="BU405" s="52" t="s">
        <v>3227</v>
      </c>
    </row>
    <row r="406" spans="1:220" ht="18.75" x14ac:dyDescent="0.3">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3228</v>
      </c>
      <c r="BN406" s="52" t="s">
        <v>3229</v>
      </c>
      <c r="BO406" s="52"/>
    </row>
    <row r="407" spans="1:220" ht="18.75" x14ac:dyDescent="0.3">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3230</v>
      </c>
      <c r="BN407" s="52" t="s">
        <v>3231</v>
      </c>
      <c r="BO407" s="52"/>
    </row>
    <row r="408" spans="1:220" ht="18.75" x14ac:dyDescent="0.3">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3232</v>
      </c>
      <c r="BN408" s="52" t="s">
        <v>3233</v>
      </c>
      <c r="BO408" s="52"/>
    </row>
    <row r="409" spans="1:220" ht="18.75" x14ac:dyDescent="0.3">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3234</v>
      </c>
      <c r="BN409" s="52" t="s">
        <v>3235</v>
      </c>
      <c r="BO409" s="52"/>
    </row>
    <row r="410" spans="1:220" ht="18.75" x14ac:dyDescent="0.3">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3236</v>
      </c>
      <c r="BN410" s="52" t="s">
        <v>3237</v>
      </c>
      <c r="BO410" s="52"/>
    </row>
    <row r="411" spans="1:220" ht="18.75" x14ac:dyDescent="0.3">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3238</v>
      </c>
      <c r="BN411" s="52" t="s">
        <v>3239</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75" x14ac:dyDescent="0.3">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3240</v>
      </c>
      <c r="BN412" s="52" t="s">
        <v>3241</v>
      </c>
      <c r="BO412" s="52"/>
    </row>
    <row r="413" spans="1:220" ht="18.75" x14ac:dyDescent="0.3">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3242</v>
      </c>
      <c r="BN413" s="52" t="s">
        <v>3243</v>
      </c>
      <c r="BO413" s="52"/>
    </row>
    <row r="414" spans="1:220" ht="18.75" x14ac:dyDescent="0.3">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3244</v>
      </c>
      <c r="BN414" s="52" t="s">
        <v>3245</v>
      </c>
      <c r="BO414" s="52"/>
    </row>
    <row r="415" spans="1:220" ht="18.75" x14ac:dyDescent="0.3">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2227</v>
      </c>
      <c r="BN415" s="52" t="s">
        <v>3246</v>
      </c>
      <c r="BO415" s="52"/>
    </row>
    <row r="416" spans="1:220" ht="18.75" x14ac:dyDescent="0.3">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3247</v>
      </c>
      <c r="BN416" s="52" t="s">
        <v>3248</v>
      </c>
      <c r="BO416" s="52"/>
    </row>
    <row r="417" spans="1:67" ht="18.75" x14ac:dyDescent="0.3">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3249</v>
      </c>
      <c r="BN417" s="52" t="s">
        <v>3250</v>
      </c>
      <c r="BO417" s="52"/>
    </row>
    <row r="418" spans="1:67" ht="18.75" x14ac:dyDescent="0.3">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3251</v>
      </c>
      <c r="BN418" s="52" t="s">
        <v>3252</v>
      </c>
      <c r="BO418" s="52"/>
    </row>
    <row r="419" spans="1:67" ht="18.75" x14ac:dyDescent="0.3">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3253</v>
      </c>
      <c r="BN419" s="52" t="s">
        <v>3254</v>
      </c>
      <c r="BO419" s="52"/>
    </row>
    <row r="420" spans="1:67" ht="18.75" x14ac:dyDescent="0.3">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3255</v>
      </c>
      <c r="BN420" s="52" t="s">
        <v>3256</v>
      </c>
      <c r="BO420" s="52"/>
    </row>
    <row r="421" spans="1:67" ht="18.75" x14ac:dyDescent="0.3">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3257</v>
      </c>
      <c r="BN421" s="52" t="s">
        <v>3258</v>
      </c>
      <c r="BO421" s="52"/>
    </row>
    <row r="422" spans="1:67" ht="18.75" x14ac:dyDescent="0.3">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3259</v>
      </c>
      <c r="BN422" s="52" t="s">
        <v>3260</v>
      </c>
      <c r="BO422" s="52"/>
    </row>
    <row r="423" spans="1:67" ht="18.75" x14ac:dyDescent="0.3">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3261</v>
      </c>
      <c r="BN423" s="52" t="s">
        <v>3262</v>
      </c>
      <c r="BO423" s="52"/>
    </row>
    <row r="424" spans="1:67" ht="18.75" x14ac:dyDescent="0.3">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3263</v>
      </c>
      <c r="BN424" s="52" t="s">
        <v>3264</v>
      </c>
      <c r="BO424" s="52"/>
    </row>
    <row r="425" spans="1:67" ht="18.75" x14ac:dyDescent="0.3">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3265</v>
      </c>
      <c r="BN425" s="52" t="s">
        <v>3266</v>
      </c>
      <c r="BO425" s="52"/>
    </row>
    <row r="426" spans="1:67" ht="18.75" x14ac:dyDescent="0.3">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3267</v>
      </c>
      <c r="BN426" s="52" t="s">
        <v>3268</v>
      </c>
      <c r="BO426" s="52"/>
    </row>
    <row r="427" spans="1:67" ht="18.75" x14ac:dyDescent="0.3">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3269</v>
      </c>
      <c r="BN427" s="52" t="s">
        <v>3270</v>
      </c>
      <c r="BO427" s="52"/>
    </row>
    <row r="428" spans="1:67" ht="18.75" x14ac:dyDescent="0.3">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3271</v>
      </c>
      <c r="BN428" s="52" t="s">
        <v>3272</v>
      </c>
      <c r="BO428" s="52"/>
    </row>
    <row r="429" spans="1:67" ht="18.75" x14ac:dyDescent="0.3">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3273</v>
      </c>
      <c r="BN429" s="52" t="s">
        <v>2172</v>
      </c>
      <c r="BO429" s="52"/>
    </row>
    <row r="430" spans="1:67" ht="18.75" x14ac:dyDescent="0.3">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3274</v>
      </c>
      <c r="BN430" s="52" t="s">
        <v>3275</v>
      </c>
      <c r="BO430" s="52"/>
    </row>
    <row r="431" spans="1:67" ht="18.75" x14ac:dyDescent="0.3">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3276</v>
      </c>
      <c r="BN431" s="52" t="s">
        <v>3277</v>
      </c>
      <c r="BO431" s="52"/>
    </row>
    <row r="432" spans="1:67" ht="18.75" x14ac:dyDescent="0.3">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3278</v>
      </c>
      <c r="BN432" s="52" t="s">
        <v>3279</v>
      </c>
      <c r="BO432" s="52"/>
    </row>
    <row r="433" spans="1:61" ht="18.75" x14ac:dyDescent="0.3">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3280</v>
      </c>
    </row>
    <row r="434" spans="1:61" ht="18.75" x14ac:dyDescent="0.3">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3281</v>
      </c>
    </row>
    <row r="435" spans="1:61" ht="18.75" x14ac:dyDescent="0.3">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3282</v>
      </c>
    </row>
    <row r="436" spans="1:61" ht="18.75" x14ac:dyDescent="0.3">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3283</v>
      </c>
    </row>
    <row r="437" spans="1:61" ht="18.75" x14ac:dyDescent="0.3">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3284</v>
      </c>
    </row>
    <row r="438" spans="1:61" ht="18.75" x14ac:dyDescent="0.3">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3285</v>
      </c>
    </row>
    <row r="439" spans="1:61" ht="18.75" x14ac:dyDescent="0.3">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2598</v>
      </c>
    </row>
    <row r="440" spans="1:61" ht="18.75" x14ac:dyDescent="0.3">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3286</v>
      </c>
    </row>
    <row r="441" spans="1:61" ht="18.75" x14ac:dyDescent="0.3">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3287</v>
      </c>
    </row>
    <row r="442" spans="1:61" ht="18.75" x14ac:dyDescent="0.3">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3288</v>
      </c>
    </row>
    <row r="443" spans="1:61" ht="18.75" x14ac:dyDescent="0.3">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3289</v>
      </c>
    </row>
    <row r="444" spans="1:61" ht="18.75" x14ac:dyDescent="0.3">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3290</v>
      </c>
    </row>
    <row r="445" spans="1:61" ht="18.75" x14ac:dyDescent="0.3">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3291</v>
      </c>
    </row>
    <row r="446" spans="1:61" ht="18.75" x14ac:dyDescent="0.3">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3292</v>
      </c>
    </row>
    <row r="447" spans="1:61" ht="18.75" x14ac:dyDescent="0.3">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3293</v>
      </c>
    </row>
    <row r="448" spans="1:61" ht="18.75" x14ac:dyDescent="0.3">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3294</v>
      </c>
    </row>
    <row r="449" spans="1:220" ht="18.75" x14ac:dyDescent="0.3">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3295</v>
      </c>
    </row>
    <row r="450" spans="1:220" ht="18.75" x14ac:dyDescent="0.3">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3296</v>
      </c>
    </row>
    <row r="451" spans="1:220" ht="18.75" x14ac:dyDescent="0.3">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3297</v>
      </c>
    </row>
    <row r="452" spans="1:220" ht="18.75" x14ac:dyDescent="0.3">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3298</v>
      </c>
    </row>
    <row r="453" spans="1:220" ht="18.75" x14ac:dyDescent="0.3">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3299</v>
      </c>
    </row>
    <row r="454" spans="1:220" ht="18.75" x14ac:dyDescent="0.3">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3300</v>
      </c>
    </row>
    <row r="455" spans="1:220" ht="18.75" x14ac:dyDescent="0.3">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3301</v>
      </c>
    </row>
    <row r="456" spans="1:220" ht="18.75" x14ac:dyDescent="0.3">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3302</v>
      </c>
    </row>
    <row r="457" spans="1:220" ht="18.75" x14ac:dyDescent="0.3">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3303</v>
      </c>
    </row>
    <row r="458" spans="1:220" ht="18.75" x14ac:dyDescent="0.3">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3304</v>
      </c>
    </row>
    <row r="459" spans="1:220" ht="18.75" x14ac:dyDescent="0.3">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3305</v>
      </c>
    </row>
    <row r="460" spans="1:220" ht="18.75" x14ac:dyDescent="0.3">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2518</v>
      </c>
    </row>
    <row r="461" spans="1:220" ht="18.75" x14ac:dyDescent="0.3">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3306</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75" x14ac:dyDescent="0.3">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3307</v>
      </c>
    </row>
    <row r="463" spans="1:220" ht="18.75" x14ac:dyDescent="0.3">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3308</v>
      </c>
    </row>
    <row r="464" spans="1:220" ht="18.75" x14ac:dyDescent="0.3">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3309</v>
      </c>
    </row>
    <row r="465" spans="1:61" ht="18.75" x14ac:dyDescent="0.3">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3310</v>
      </c>
    </row>
    <row r="466" spans="1:61" ht="18.75" x14ac:dyDescent="0.3">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3311</v>
      </c>
    </row>
    <row r="467" spans="1:61" ht="18.75" x14ac:dyDescent="0.3">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3312</v>
      </c>
    </row>
    <row r="468" spans="1:61" ht="18.75" x14ac:dyDescent="0.3">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3313</v>
      </c>
    </row>
    <row r="469" spans="1:61" ht="18.75" x14ac:dyDescent="0.3">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3314</v>
      </c>
    </row>
    <row r="470" spans="1:61" ht="18.75" x14ac:dyDescent="0.3">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3315</v>
      </c>
    </row>
    <row r="471" spans="1:61" ht="18.75" x14ac:dyDescent="0.3">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3316</v>
      </c>
    </row>
    <row r="472" spans="1:61" ht="18.75" x14ac:dyDescent="0.3">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3317</v>
      </c>
    </row>
    <row r="473" spans="1:61" ht="18.75" x14ac:dyDescent="0.3">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3318</v>
      </c>
    </row>
    <row r="474" spans="1:61" ht="18.75" x14ac:dyDescent="0.3">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3319</v>
      </c>
    </row>
    <row r="475" spans="1:61" ht="18.75" x14ac:dyDescent="0.3">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3320</v>
      </c>
    </row>
    <row r="476" spans="1:61" ht="18.75" x14ac:dyDescent="0.3">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3321</v>
      </c>
    </row>
    <row r="477" spans="1:61" ht="18.75" x14ac:dyDescent="0.3">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2655</v>
      </c>
    </row>
    <row r="478" spans="1:61" ht="18.75" x14ac:dyDescent="0.3">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3322</v>
      </c>
    </row>
    <row r="479" spans="1:61" ht="18.75" x14ac:dyDescent="0.3">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3323</v>
      </c>
    </row>
    <row r="480" spans="1:61" ht="18.75" x14ac:dyDescent="0.3">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3324</v>
      </c>
    </row>
    <row r="481" spans="1:61" ht="18.75" x14ac:dyDescent="0.3">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2629</v>
      </c>
    </row>
    <row r="482" spans="1:61" ht="18.75" x14ac:dyDescent="0.3">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3325</v>
      </c>
    </row>
    <row r="483" spans="1:61" ht="18.75" x14ac:dyDescent="0.3">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3326</v>
      </c>
    </row>
    <row r="484" spans="1:61" ht="18.75" x14ac:dyDescent="0.3">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3327</v>
      </c>
    </row>
    <row r="485" spans="1:61" ht="18.75" x14ac:dyDescent="0.3">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3328</v>
      </c>
    </row>
    <row r="486" spans="1:61" ht="18.75" x14ac:dyDescent="0.3">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3329</v>
      </c>
    </row>
    <row r="487" spans="1:61" ht="18.75" x14ac:dyDescent="0.3">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3330</v>
      </c>
    </row>
    <row r="488" spans="1:61" ht="18.75" x14ac:dyDescent="0.3">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3331</v>
      </c>
    </row>
    <row r="489" spans="1:61" ht="18.75" x14ac:dyDescent="0.3">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2634</v>
      </c>
    </row>
    <row r="490" spans="1:61" ht="18.75" x14ac:dyDescent="0.3">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3332</v>
      </c>
    </row>
    <row r="491" spans="1:61" ht="18.75" x14ac:dyDescent="0.3">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3333</v>
      </c>
    </row>
    <row r="492" spans="1:61" ht="18.75" x14ac:dyDescent="0.3">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3334</v>
      </c>
    </row>
    <row r="493" spans="1:61" ht="18.75" x14ac:dyDescent="0.3">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3335</v>
      </c>
    </row>
    <row r="494" spans="1:61" ht="18.75" x14ac:dyDescent="0.3">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3336</v>
      </c>
    </row>
    <row r="495" spans="1:61" ht="18.75" x14ac:dyDescent="0.3">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3337</v>
      </c>
    </row>
    <row r="496" spans="1:61" ht="18.75" x14ac:dyDescent="0.3">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3338</v>
      </c>
    </row>
    <row r="497" spans="1:220" ht="18.75" x14ac:dyDescent="0.3">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3339</v>
      </c>
    </row>
    <row r="498" spans="1:220" ht="18.75" x14ac:dyDescent="0.3">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3340</v>
      </c>
    </row>
    <row r="499" spans="1:220" ht="18.75" x14ac:dyDescent="0.3">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3341</v>
      </c>
    </row>
    <row r="500" spans="1:220" ht="18.75" x14ac:dyDescent="0.3">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2643</v>
      </c>
    </row>
    <row r="501" spans="1:220" ht="18.75" x14ac:dyDescent="0.3">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3342</v>
      </c>
    </row>
    <row r="502" spans="1:220" ht="18.75" x14ac:dyDescent="0.3">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3343</v>
      </c>
    </row>
    <row r="503" spans="1:220" ht="18.75" x14ac:dyDescent="0.3">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3344</v>
      </c>
    </row>
    <row r="504" spans="1:220" ht="18.75" x14ac:dyDescent="0.3">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3345</v>
      </c>
    </row>
    <row r="505" spans="1:220" ht="18.75" x14ac:dyDescent="0.3">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3346</v>
      </c>
    </row>
    <row r="506" spans="1:220" ht="18.75" x14ac:dyDescent="0.3">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3347</v>
      </c>
    </row>
    <row r="507" spans="1:220" ht="18.75" x14ac:dyDescent="0.3">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3348</v>
      </c>
    </row>
    <row r="508" spans="1:220" ht="18.75" x14ac:dyDescent="0.3">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3349</v>
      </c>
    </row>
    <row r="509" spans="1:220" ht="18.75" x14ac:dyDescent="0.3">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3350</v>
      </c>
    </row>
    <row r="510" spans="1:220" ht="18.75" x14ac:dyDescent="0.3">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3351</v>
      </c>
    </row>
    <row r="511" spans="1:220" ht="18.75" x14ac:dyDescent="0.3">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3352</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75" x14ac:dyDescent="0.3">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3353</v>
      </c>
    </row>
    <row r="513" spans="1:61" ht="18.75" x14ac:dyDescent="0.3">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3354</v>
      </c>
    </row>
    <row r="514" spans="1:61" ht="18.75" x14ac:dyDescent="0.3">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3355</v>
      </c>
    </row>
    <row r="515" spans="1:61" ht="18.75" x14ac:dyDescent="0.3">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3356</v>
      </c>
    </row>
    <row r="516" spans="1:61" ht="18.75" x14ac:dyDescent="0.3">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3357</v>
      </c>
    </row>
    <row r="517" spans="1:61" ht="18.75" x14ac:dyDescent="0.3">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3358</v>
      </c>
    </row>
    <row r="518" spans="1:61" ht="18.75" x14ac:dyDescent="0.3">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3359</v>
      </c>
    </row>
    <row r="519" spans="1:61" ht="18.75" x14ac:dyDescent="0.3">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3360</v>
      </c>
    </row>
    <row r="520" spans="1:61" ht="18.75" x14ac:dyDescent="0.3">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3361</v>
      </c>
    </row>
    <row r="521" spans="1:61" ht="18.75" x14ac:dyDescent="0.3">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3362</v>
      </c>
    </row>
    <row r="522" spans="1:61" ht="18.75" x14ac:dyDescent="0.3">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3363</v>
      </c>
    </row>
    <row r="523" spans="1:61" ht="18.75" x14ac:dyDescent="0.3">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3364</v>
      </c>
    </row>
    <row r="524" spans="1:61" ht="18.75" x14ac:dyDescent="0.3">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3365</v>
      </c>
    </row>
    <row r="525" spans="1:61" ht="18.75" x14ac:dyDescent="0.3">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3366</v>
      </c>
    </row>
    <row r="526" spans="1:61" ht="18.75" x14ac:dyDescent="0.3">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3367</v>
      </c>
    </row>
    <row r="527" spans="1:61" ht="18.75" x14ac:dyDescent="0.3">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3368</v>
      </c>
    </row>
    <row r="528" spans="1:61" ht="18.75" x14ac:dyDescent="0.3">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3369</v>
      </c>
    </row>
    <row r="529" spans="1:61" ht="18.75" x14ac:dyDescent="0.3">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3370</v>
      </c>
    </row>
    <row r="530" spans="1:61" ht="18.75" x14ac:dyDescent="0.3">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3371</v>
      </c>
    </row>
    <row r="531" spans="1:61" ht="18.75" x14ac:dyDescent="0.3">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3372</v>
      </c>
    </row>
    <row r="532" spans="1:61" ht="18.75" x14ac:dyDescent="0.3">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3373</v>
      </c>
    </row>
    <row r="533" spans="1:61" ht="18.75" x14ac:dyDescent="0.3">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3374</v>
      </c>
    </row>
    <row r="534" spans="1:61" ht="18.75" x14ac:dyDescent="0.3">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3375</v>
      </c>
    </row>
    <row r="535" spans="1:61" ht="18.75" x14ac:dyDescent="0.3">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3376</v>
      </c>
    </row>
    <row r="536" spans="1:61" ht="18.75" x14ac:dyDescent="0.3">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3377</v>
      </c>
    </row>
    <row r="537" spans="1:61" ht="18.75" x14ac:dyDescent="0.3">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3378</v>
      </c>
    </row>
    <row r="538" spans="1:61" ht="18.75" x14ac:dyDescent="0.3">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3379</v>
      </c>
    </row>
    <row r="539" spans="1:61" ht="18.75" x14ac:dyDescent="0.3">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3380</v>
      </c>
    </row>
    <row r="540" spans="1:61" ht="18.75" x14ac:dyDescent="0.3">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3381</v>
      </c>
    </row>
    <row r="541" spans="1:61" ht="18.75" x14ac:dyDescent="0.3">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3382</v>
      </c>
    </row>
    <row r="542" spans="1:61" ht="18.75" x14ac:dyDescent="0.3">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3383</v>
      </c>
    </row>
    <row r="543" spans="1:61" ht="18.75" x14ac:dyDescent="0.3">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3384</v>
      </c>
    </row>
    <row r="544" spans="1:61" ht="18.75" x14ac:dyDescent="0.3">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3385</v>
      </c>
    </row>
    <row r="545" spans="1:61" ht="18.75" x14ac:dyDescent="0.3">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3386</v>
      </c>
    </row>
    <row r="546" spans="1:61" ht="18.75" x14ac:dyDescent="0.3">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3387</v>
      </c>
    </row>
    <row r="547" spans="1:61" ht="18.75" x14ac:dyDescent="0.3">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3388</v>
      </c>
    </row>
    <row r="548" spans="1:61" ht="18.75" x14ac:dyDescent="0.3">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3389</v>
      </c>
    </row>
    <row r="549" spans="1:61" ht="18.75" x14ac:dyDescent="0.3">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3390</v>
      </c>
    </row>
    <row r="550" spans="1:61" ht="18.75" x14ac:dyDescent="0.3">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3391</v>
      </c>
    </row>
    <row r="551" spans="1:61" ht="18.75" x14ac:dyDescent="0.3">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3392</v>
      </c>
    </row>
    <row r="552" spans="1:61" ht="18.75" x14ac:dyDescent="0.3">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3393</v>
      </c>
    </row>
    <row r="553" spans="1:61" ht="18.75" x14ac:dyDescent="0.3">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3394</v>
      </c>
    </row>
    <row r="554" spans="1:61" ht="18.75" x14ac:dyDescent="0.3">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3395</v>
      </c>
    </row>
    <row r="555" spans="1:61" ht="18.75" x14ac:dyDescent="0.3">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3396</v>
      </c>
    </row>
    <row r="556" spans="1:61" ht="18.75" x14ac:dyDescent="0.3">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3452</v>
      </c>
    </row>
    <row r="557" spans="1:61" ht="18.75" x14ac:dyDescent="0.3">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3397</v>
      </c>
    </row>
    <row r="558" spans="1:61" ht="18.75" x14ac:dyDescent="0.3">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3398</v>
      </c>
    </row>
    <row r="559" spans="1:61" ht="18.75" x14ac:dyDescent="0.3">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3399</v>
      </c>
    </row>
    <row r="560" spans="1:61" ht="18.75" x14ac:dyDescent="0.3">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3400</v>
      </c>
    </row>
    <row r="561" spans="1:220" ht="18.75" x14ac:dyDescent="0.3">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3401</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75" x14ac:dyDescent="0.3">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3402</v>
      </c>
    </row>
    <row r="563" spans="1:220" ht="18.75" x14ac:dyDescent="0.3">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3403</v>
      </c>
    </row>
    <row r="564" spans="1:220" ht="18.75" x14ac:dyDescent="0.3">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3404</v>
      </c>
    </row>
    <row r="565" spans="1:220" ht="18.75" x14ac:dyDescent="0.3">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3405</v>
      </c>
    </row>
    <row r="566" spans="1:220" ht="18.75" x14ac:dyDescent="0.3">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3406</v>
      </c>
    </row>
    <row r="567" spans="1:220" ht="18.75" x14ac:dyDescent="0.3">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3407</v>
      </c>
    </row>
    <row r="568" spans="1:220" ht="18.75" x14ac:dyDescent="0.3">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3408</v>
      </c>
    </row>
    <row r="569" spans="1:220" ht="18.75" x14ac:dyDescent="0.3">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3409</v>
      </c>
    </row>
    <row r="570" spans="1:220" ht="18.75" x14ac:dyDescent="0.3">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3410</v>
      </c>
    </row>
    <row r="571" spans="1:220" ht="18.75" x14ac:dyDescent="0.3">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3411</v>
      </c>
    </row>
    <row r="572" spans="1:220" ht="18.75" x14ac:dyDescent="0.3">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3412</v>
      </c>
    </row>
    <row r="573" spans="1:220" ht="18.75" x14ac:dyDescent="0.3">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3413</v>
      </c>
    </row>
    <row r="574" spans="1:220" ht="18.75" x14ac:dyDescent="0.3">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3414</v>
      </c>
      <c r="BJ574" s="60"/>
    </row>
    <row r="575" spans="1:220" ht="18.75" x14ac:dyDescent="0.3">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3453</v>
      </c>
    </row>
    <row r="576" spans="1:220" ht="18.75" x14ac:dyDescent="0.3">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3415</v>
      </c>
    </row>
    <row r="577" spans="1:61" ht="18.75" x14ac:dyDescent="0.3">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3416</v>
      </c>
    </row>
    <row r="578" spans="1:61" ht="18.75" x14ac:dyDescent="0.3">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3417</v>
      </c>
    </row>
    <row r="579" spans="1:61" ht="18.75" x14ac:dyDescent="0.3">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3418</v>
      </c>
    </row>
    <row r="580" spans="1:61" ht="18.75" x14ac:dyDescent="0.3">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3419</v>
      </c>
    </row>
    <row r="581" spans="1:61" ht="18.75" x14ac:dyDescent="0.3">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3420</v>
      </c>
    </row>
    <row r="582" spans="1:61" ht="18.75" x14ac:dyDescent="0.3">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3421</v>
      </c>
    </row>
    <row r="583" spans="1:61" ht="18.75" x14ac:dyDescent="0.3">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3422</v>
      </c>
    </row>
    <row r="584" spans="1:61" ht="18.75" x14ac:dyDescent="0.3">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3423</v>
      </c>
    </row>
    <row r="585" spans="1:61" ht="18.75" x14ac:dyDescent="0.3">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3424</v>
      </c>
    </row>
    <row r="586" spans="1:61" ht="18.75" x14ac:dyDescent="0.3">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75" x14ac:dyDescent="0.3">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75" x14ac:dyDescent="0.3">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75" x14ac:dyDescent="0.3">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75" x14ac:dyDescent="0.3">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75" x14ac:dyDescent="0.3">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75" x14ac:dyDescent="0.3">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75" x14ac:dyDescent="0.3">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75" x14ac:dyDescent="0.3">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75" x14ac:dyDescent="0.3">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75" x14ac:dyDescent="0.3">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75" x14ac:dyDescent="0.3">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75" x14ac:dyDescent="0.3">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75" x14ac:dyDescent="0.3">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75" x14ac:dyDescent="0.3">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75" x14ac:dyDescent="0.3">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75" x14ac:dyDescent="0.3">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75" x14ac:dyDescent="0.3">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75" x14ac:dyDescent="0.3">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75" x14ac:dyDescent="0.3">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75" x14ac:dyDescent="0.3">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75" x14ac:dyDescent="0.3">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75" x14ac:dyDescent="0.3">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75" x14ac:dyDescent="0.3">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75" x14ac:dyDescent="0.3">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75" x14ac:dyDescent="0.3">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75" x14ac:dyDescent="0.3">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75" x14ac:dyDescent="0.3">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75" x14ac:dyDescent="0.3">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75" x14ac:dyDescent="0.3">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75" x14ac:dyDescent="0.3">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75" x14ac:dyDescent="0.3">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75" x14ac:dyDescent="0.3">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75" x14ac:dyDescent="0.3">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75" x14ac:dyDescent="0.3">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75" x14ac:dyDescent="0.3">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75" x14ac:dyDescent="0.3">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75" x14ac:dyDescent="0.3">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75" x14ac:dyDescent="0.3">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75" x14ac:dyDescent="0.3">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75" x14ac:dyDescent="0.3">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75" x14ac:dyDescent="0.3">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75" x14ac:dyDescent="0.3">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75" x14ac:dyDescent="0.3">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75" x14ac:dyDescent="0.3">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75" x14ac:dyDescent="0.3">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75" x14ac:dyDescent="0.3">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75" x14ac:dyDescent="0.3">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75" x14ac:dyDescent="0.3">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75" x14ac:dyDescent="0.3">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75" x14ac:dyDescent="0.3">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75" x14ac:dyDescent="0.3">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75" x14ac:dyDescent="0.3">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75" x14ac:dyDescent="0.3">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75" x14ac:dyDescent="0.3">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75" x14ac:dyDescent="0.3">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75" x14ac:dyDescent="0.3">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75" x14ac:dyDescent="0.3">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75" x14ac:dyDescent="0.3">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75" x14ac:dyDescent="0.3">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75" x14ac:dyDescent="0.3">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75" x14ac:dyDescent="0.3">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75" x14ac:dyDescent="0.3">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75" x14ac:dyDescent="0.3">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75" x14ac:dyDescent="0.3">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75" x14ac:dyDescent="0.3">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75" x14ac:dyDescent="0.3">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75" x14ac:dyDescent="0.3">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75" x14ac:dyDescent="0.3">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75" x14ac:dyDescent="0.3">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75" x14ac:dyDescent="0.3">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75" x14ac:dyDescent="0.3">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75" x14ac:dyDescent="0.3">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75" x14ac:dyDescent="0.3">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75" x14ac:dyDescent="0.3">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75" x14ac:dyDescent="0.3">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75" x14ac:dyDescent="0.3">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75" x14ac:dyDescent="0.3">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75" x14ac:dyDescent="0.3">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75" x14ac:dyDescent="0.3">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75" x14ac:dyDescent="0.3">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75" x14ac:dyDescent="0.3">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75" x14ac:dyDescent="0.3">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75" x14ac:dyDescent="0.3">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75" x14ac:dyDescent="0.3">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75" x14ac:dyDescent="0.3">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75" x14ac:dyDescent="0.3">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75" x14ac:dyDescent="0.3">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75" x14ac:dyDescent="0.3">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75" x14ac:dyDescent="0.3">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75" x14ac:dyDescent="0.3">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75" x14ac:dyDescent="0.3">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75" x14ac:dyDescent="0.3">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75" x14ac:dyDescent="0.3">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75" x14ac:dyDescent="0.3">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75" x14ac:dyDescent="0.3">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75" x14ac:dyDescent="0.3">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75" x14ac:dyDescent="0.3">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75" x14ac:dyDescent="0.3">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75" x14ac:dyDescent="0.3">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75" x14ac:dyDescent="0.3">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75" x14ac:dyDescent="0.3">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75" x14ac:dyDescent="0.3">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75" x14ac:dyDescent="0.3">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75" x14ac:dyDescent="0.3">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75" x14ac:dyDescent="0.3">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75" x14ac:dyDescent="0.3">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75" x14ac:dyDescent="0.3">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75" x14ac:dyDescent="0.3">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75" x14ac:dyDescent="0.3">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75" x14ac:dyDescent="0.3">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75" x14ac:dyDescent="0.3">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75" x14ac:dyDescent="0.3">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75" x14ac:dyDescent="0.3">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75" x14ac:dyDescent="0.3">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75" x14ac:dyDescent="0.3">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75" x14ac:dyDescent="0.3">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75" x14ac:dyDescent="0.3">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75" x14ac:dyDescent="0.3">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75" x14ac:dyDescent="0.3">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75" x14ac:dyDescent="0.3">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75" x14ac:dyDescent="0.3">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75" x14ac:dyDescent="0.3">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75" x14ac:dyDescent="0.3">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75" x14ac:dyDescent="0.3">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75" x14ac:dyDescent="0.3">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75" x14ac:dyDescent="0.3">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75" x14ac:dyDescent="0.3">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75" x14ac:dyDescent="0.3">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75" x14ac:dyDescent="0.3">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75" x14ac:dyDescent="0.3">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75" x14ac:dyDescent="0.3">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75" x14ac:dyDescent="0.3">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75" x14ac:dyDescent="0.3">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75" x14ac:dyDescent="0.3">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75" x14ac:dyDescent="0.3">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75" x14ac:dyDescent="0.3">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75" x14ac:dyDescent="0.3">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75" x14ac:dyDescent="0.3">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75" x14ac:dyDescent="0.3">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75" x14ac:dyDescent="0.3">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75" x14ac:dyDescent="0.3">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75" x14ac:dyDescent="0.3">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75" x14ac:dyDescent="0.3">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75" x14ac:dyDescent="0.3">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75" x14ac:dyDescent="0.3">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75" x14ac:dyDescent="0.3">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75" x14ac:dyDescent="0.3">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75" x14ac:dyDescent="0.3">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75" x14ac:dyDescent="0.3">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75" x14ac:dyDescent="0.3">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75" x14ac:dyDescent="0.3">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75" x14ac:dyDescent="0.3">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75" x14ac:dyDescent="0.3">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75" x14ac:dyDescent="0.3">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75" x14ac:dyDescent="0.3">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75" x14ac:dyDescent="0.3">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75" x14ac:dyDescent="0.3">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75" x14ac:dyDescent="0.3">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75" x14ac:dyDescent="0.3">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75" x14ac:dyDescent="0.3">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75" x14ac:dyDescent="0.3">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75" x14ac:dyDescent="0.3">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75" x14ac:dyDescent="0.3">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75" x14ac:dyDescent="0.3">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75" x14ac:dyDescent="0.3">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75" x14ac:dyDescent="0.3">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75" x14ac:dyDescent="0.3">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75" x14ac:dyDescent="0.3">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75" x14ac:dyDescent="0.3">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75" x14ac:dyDescent="0.3">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75" x14ac:dyDescent="0.3">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75" x14ac:dyDescent="0.3">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75" x14ac:dyDescent="0.3">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75" x14ac:dyDescent="0.3">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75" x14ac:dyDescent="0.3">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75" x14ac:dyDescent="0.3">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75" x14ac:dyDescent="0.3">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75" x14ac:dyDescent="0.3">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75" x14ac:dyDescent="0.3">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75" x14ac:dyDescent="0.3">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75" x14ac:dyDescent="0.3">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75" x14ac:dyDescent="0.3">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75" x14ac:dyDescent="0.3">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75" x14ac:dyDescent="0.3">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75" x14ac:dyDescent="0.3">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75" x14ac:dyDescent="0.3">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75" x14ac:dyDescent="0.3">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75" x14ac:dyDescent="0.3">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75" x14ac:dyDescent="0.3">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75" x14ac:dyDescent="0.3">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75" x14ac:dyDescent="0.3">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75" x14ac:dyDescent="0.3">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75" x14ac:dyDescent="0.3">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75" x14ac:dyDescent="0.3">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75" x14ac:dyDescent="0.3">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75" x14ac:dyDescent="0.3">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75" x14ac:dyDescent="0.3">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75" x14ac:dyDescent="0.3">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75" x14ac:dyDescent="0.3">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75" x14ac:dyDescent="0.3">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75" x14ac:dyDescent="0.3">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75" x14ac:dyDescent="0.3">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75" x14ac:dyDescent="0.3">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75" x14ac:dyDescent="0.3">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75" x14ac:dyDescent="0.3">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75" x14ac:dyDescent="0.3">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75" x14ac:dyDescent="0.3">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75" x14ac:dyDescent="0.3">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75" x14ac:dyDescent="0.3">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75" x14ac:dyDescent="0.3">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75" x14ac:dyDescent="0.3">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75" x14ac:dyDescent="0.3">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75" x14ac:dyDescent="0.3">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75" x14ac:dyDescent="0.3">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75" x14ac:dyDescent="0.3">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75" x14ac:dyDescent="0.3">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75" x14ac:dyDescent="0.3">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75" x14ac:dyDescent="0.3">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75" x14ac:dyDescent="0.3">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75" x14ac:dyDescent="0.3">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75" x14ac:dyDescent="0.3">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75" x14ac:dyDescent="0.3">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75" x14ac:dyDescent="0.3">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75" x14ac:dyDescent="0.3">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75" x14ac:dyDescent="0.3">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75" x14ac:dyDescent="0.3">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75" x14ac:dyDescent="0.3">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75" x14ac:dyDescent="0.3">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75" x14ac:dyDescent="0.3">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75" x14ac:dyDescent="0.3">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75" x14ac:dyDescent="0.3">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75" x14ac:dyDescent="0.3">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75" x14ac:dyDescent="0.3">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75" x14ac:dyDescent="0.3">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75" x14ac:dyDescent="0.3">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75" x14ac:dyDescent="0.3">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75" x14ac:dyDescent="0.3">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75" x14ac:dyDescent="0.3">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75" x14ac:dyDescent="0.3">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75" x14ac:dyDescent="0.3">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75" x14ac:dyDescent="0.3">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75" x14ac:dyDescent="0.3">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75" x14ac:dyDescent="0.3">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75" x14ac:dyDescent="0.3">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75" x14ac:dyDescent="0.3">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75" x14ac:dyDescent="0.3">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75" x14ac:dyDescent="0.3">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75" x14ac:dyDescent="0.3">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75" x14ac:dyDescent="0.3">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75" x14ac:dyDescent="0.3">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75" x14ac:dyDescent="0.3">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75" x14ac:dyDescent="0.3">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75" x14ac:dyDescent="0.3">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75" x14ac:dyDescent="0.3">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75" x14ac:dyDescent="0.3">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75" x14ac:dyDescent="0.3">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75" x14ac:dyDescent="0.3">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75" x14ac:dyDescent="0.3">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75" x14ac:dyDescent="0.3">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75" x14ac:dyDescent="0.3">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75" x14ac:dyDescent="0.3">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75" x14ac:dyDescent="0.3">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75" x14ac:dyDescent="0.3">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75" x14ac:dyDescent="0.3">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75" x14ac:dyDescent="0.3">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75" x14ac:dyDescent="0.3">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75" x14ac:dyDescent="0.3">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75" x14ac:dyDescent="0.3">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75" x14ac:dyDescent="0.3">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75" x14ac:dyDescent="0.3">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75" x14ac:dyDescent="0.3">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75" x14ac:dyDescent="0.3">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75" x14ac:dyDescent="0.3">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75" x14ac:dyDescent="0.3">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75" x14ac:dyDescent="0.3">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75" x14ac:dyDescent="0.3">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75" x14ac:dyDescent="0.3">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75" x14ac:dyDescent="0.3">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75" x14ac:dyDescent="0.3">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75" x14ac:dyDescent="0.3">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75" x14ac:dyDescent="0.3">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75" x14ac:dyDescent="0.3">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75" x14ac:dyDescent="0.3">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75" x14ac:dyDescent="0.3">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75" x14ac:dyDescent="0.3">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75" x14ac:dyDescent="0.3">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75" x14ac:dyDescent="0.3">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75" x14ac:dyDescent="0.3">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75" x14ac:dyDescent="0.3">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75" x14ac:dyDescent="0.3">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75" x14ac:dyDescent="0.3">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75" x14ac:dyDescent="0.3">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75" x14ac:dyDescent="0.3">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75" x14ac:dyDescent="0.3">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75" x14ac:dyDescent="0.3">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75" x14ac:dyDescent="0.3">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75" x14ac:dyDescent="0.3">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75" x14ac:dyDescent="0.3">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75" x14ac:dyDescent="0.3">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75" x14ac:dyDescent="0.3">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75" x14ac:dyDescent="0.3">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75" x14ac:dyDescent="0.3">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75" x14ac:dyDescent="0.3">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75" x14ac:dyDescent="0.3">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75" x14ac:dyDescent="0.3">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75" x14ac:dyDescent="0.3">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75" x14ac:dyDescent="0.3">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75" x14ac:dyDescent="0.3">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75" x14ac:dyDescent="0.3">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75" x14ac:dyDescent="0.3">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75" x14ac:dyDescent="0.3">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75" x14ac:dyDescent="0.3">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75" x14ac:dyDescent="0.3">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75" x14ac:dyDescent="0.3">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75" x14ac:dyDescent="0.3">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75" x14ac:dyDescent="0.3">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75" x14ac:dyDescent="0.3">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75" x14ac:dyDescent="0.3">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75" x14ac:dyDescent="0.3">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75" x14ac:dyDescent="0.3">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75" x14ac:dyDescent="0.3">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75" x14ac:dyDescent="0.3">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75" x14ac:dyDescent="0.3">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75" x14ac:dyDescent="0.3">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75" x14ac:dyDescent="0.3">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75" x14ac:dyDescent="0.3">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75" x14ac:dyDescent="0.3">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75" x14ac:dyDescent="0.3">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75" x14ac:dyDescent="0.3">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75" x14ac:dyDescent="0.3">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75" x14ac:dyDescent="0.3">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75" x14ac:dyDescent="0.3">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75" x14ac:dyDescent="0.3">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75" x14ac:dyDescent="0.3">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75" x14ac:dyDescent="0.3">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75" x14ac:dyDescent="0.3">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75" x14ac:dyDescent="0.3">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75" x14ac:dyDescent="0.3">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75" x14ac:dyDescent="0.3">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75" x14ac:dyDescent="0.3">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75" x14ac:dyDescent="0.3">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75" x14ac:dyDescent="0.3">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75" x14ac:dyDescent="0.3">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75" x14ac:dyDescent="0.3">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75" x14ac:dyDescent="0.3">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75" x14ac:dyDescent="0.3">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75" x14ac:dyDescent="0.3">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75" x14ac:dyDescent="0.3">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75" x14ac:dyDescent="0.3">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75" x14ac:dyDescent="0.3">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75" x14ac:dyDescent="0.3">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75" x14ac:dyDescent="0.3">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75" x14ac:dyDescent="0.3">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75" x14ac:dyDescent="0.3">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75" x14ac:dyDescent="0.3">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75" x14ac:dyDescent="0.3">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75" x14ac:dyDescent="0.3">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75" x14ac:dyDescent="0.3">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75" x14ac:dyDescent="0.3">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75" x14ac:dyDescent="0.3">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75" x14ac:dyDescent="0.3">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75" x14ac:dyDescent="0.3">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75" x14ac:dyDescent="0.3">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75" x14ac:dyDescent="0.3">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75" x14ac:dyDescent="0.3">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75" x14ac:dyDescent="0.3">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75" x14ac:dyDescent="0.3">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75" x14ac:dyDescent="0.3">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75" x14ac:dyDescent="0.3">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75" x14ac:dyDescent="0.3">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75" x14ac:dyDescent="0.3">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75" x14ac:dyDescent="0.3">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75" x14ac:dyDescent="0.3">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75" x14ac:dyDescent="0.3">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75" x14ac:dyDescent="0.3">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75" x14ac:dyDescent="0.3">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75" x14ac:dyDescent="0.3">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75" x14ac:dyDescent="0.3">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75" x14ac:dyDescent="0.3">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75" x14ac:dyDescent="0.3">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75" x14ac:dyDescent="0.3">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75" x14ac:dyDescent="0.3">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75" x14ac:dyDescent="0.3">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75" x14ac:dyDescent="0.3">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75" x14ac:dyDescent="0.3">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75" x14ac:dyDescent="0.3">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75" x14ac:dyDescent="0.3">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75" x14ac:dyDescent="0.3">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75" x14ac:dyDescent="0.3">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75" x14ac:dyDescent="0.3">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75" x14ac:dyDescent="0.3">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75" x14ac:dyDescent="0.3">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75" x14ac:dyDescent="0.3">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75" x14ac:dyDescent="0.3">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75" x14ac:dyDescent="0.3">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75" x14ac:dyDescent="0.3">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75" x14ac:dyDescent="0.3">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75" x14ac:dyDescent="0.3">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75" x14ac:dyDescent="0.3">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75" x14ac:dyDescent="0.3">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75" x14ac:dyDescent="0.3">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75" x14ac:dyDescent="0.3">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75" x14ac:dyDescent="0.3">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75" x14ac:dyDescent="0.3">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75" x14ac:dyDescent="0.3">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75" x14ac:dyDescent="0.3">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75" x14ac:dyDescent="0.3">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75" x14ac:dyDescent="0.3">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75" x14ac:dyDescent="0.3">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75" x14ac:dyDescent="0.3">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75" x14ac:dyDescent="0.3">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75" x14ac:dyDescent="0.3">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75" x14ac:dyDescent="0.3">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75" x14ac:dyDescent="0.3">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75" x14ac:dyDescent="0.3">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75" x14ac:dyDescent="0.3">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75" x14ac:dyDescent="0.3">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75" x14ac:dyDescent="0.3">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75" x14ac:dyDescent="0.3">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75" x14ac:dyDescent="0.3">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75" x14ac:dyDescent="0.3">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75" x14ac:dyDescent="0.3">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75" x14ac:dyDescent="0.3">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75" x14ac:dyDescent="0.3">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5" thickBot="1" x14ac:dyDescent="0.3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75" thickTop="1" x14ac:dyDescent="0.25">
      <c r="C1012" s="2"/>
      <c r="I1012" s="4"/>
      <c r="AZ1012" s="6"/>
      <c r="BA1012" s="176"/>
    </row>
    <row r="1013" spans="1:53" x14ac:dyDescent="0.25">
      <c r="C1013" s="2"/>
      <c r="I1013" s="4"/>
      <c r="AZ1013" s="6"/>
      <c r="BA1013" s="6"/>
    </row>
    <row r="1014" spans="1:53" x14ac:dyDescent="0.25">
      <c r="C1014" s="2"/>
      <c r="I1014" s="4"/>
      <c r="AZ1014" s="6"/>
      <c r="BA1014" s="6"/>
    </row>
    <row r="1015" spans="1:53" x14ac:dyDescent="0.25">
      <c r="C1015" s="2"/>
      <c r="I1015" s="4"/>
      <c r="AZ1015" s="6"/>
      <c r="BA1015" s="6"/>
    </row>
    <row r="1016" spans="1:53" x14ac:dyDescent="0.25">
      <c r="C1016" s="2"/>
      <c r="I1016" s="4"/>
      <c r="AZ1016" s="6"/>
      <c r="BA1016" s="6"/>
    </row>
    <row r="1017" spans="1:53" x14ac:dyDescent="0.25">
      <c r="C1017" s="2"/>
      <c r="I1017" s="4"/>
      <c r="AZ1017" s="6"/>
      <c r="BA1017" s="6"/>
    </row>
    <row r="1018" spans="1:53" x14ac:dyDescent="0.25">
      <c r="C1018" s="2"/>
      <c r="I1018" s="4"/>
      <c r="AZ1018" s="6"/>
      <c r="BA1018" s="6"/>
    </row>
    <row r="1019" spans="1:53" x14ac:dyDescent="0.25">
      <c r="C1019" s="2"/>
      <c r="I1019" s="4"/>
      <c r="AZ1019" s="6"/>
      <c r="BA1019" s="6"/>
    </row>
    <row r="1020" spans="1:53" x14ac:dyDescent="0.25">
      <c r="C1020" s="2"/>
      <c r="I1020" s="4"/>
      <c r="AZ1020" s="6"/>
      <c r="BA1020" s="6"/>
    </row>
    <row r="1021" spans="1:53" x14ac:dyDescent="0.25">
      <c r="C1021" s="2"/>
      <c r="I1021" s="4"/>
      <c r="AZ1021" s="6"/>
      <c r="BA1021" s="6"/>
    </row>
    <row r="1022" spans="1:53" x14ac:dyDescent="0.25">
      <c r="C1022" s="2"/>
      <c r="I1022" s="4"/>
      <c r="AZ1022" s="6"/>
      <c r="BA1022" s="6"/>
    </row>
    <row r="1023" spans="1:53" x14ac:dyDescent="0.25">
      <c r="C1023" s="2"/>
      <c r="I1023" s="4"/>
      <c r="AZ1023" s="6"/>
      <c r="BA1023" s="6"/>
    </row>
    <row r="1024" spans="1:53" x14ac:dyDescent="0.25">
      <c r="C1024" s="2"/>
      <c r="I1024" s="4"/>
      <c r="AZ1024" s="6"/>
      <c r="BA1024" s="6"/>
    </row>
    <row r="1025" spans="3:53" x14ac:dyDescent="0.25">
      <c r="C1025" s="2"/>
      <c r="I1025" s="4"/>
      <c r="AZ1025" s="6"/>
      <c r="BA1025" s="6"/>
    </row>
    <row r="1026" spans="3:53" x14ac:dyDescent="0.25">
      <c r="C1026" s="2"/>
      <c r="I1026" s="4"/>
      <c r="AZ1026" s="6"/>
      <c r="BA1026" s="6"/>
    </row>
    <row r="1027" spans="3:53" x14ac:dyDescent="0.25">
      <c r="C1027" s="2"/>
      <c r="I1027" s="4"/>
      <c r="AZ1027" s="6"/>
      <c r="BA1027" s="6"/>
    </row>
    <row r="1028" spans="3:53" x14ac:dyDescent="0.25">
      <c r="C1028" s="2"/>
      <c r="I1028" s="4"/>
      <c r="AZ1028" s="6"/>
      <c r="BA1028" s="6"/>
    </row>
    <row r="1029" spans="3:53" x14ac:dyDescent="0.25">
      <c r="C1029" s="2"/>
      <c r="I1029" s="4"/>
      <c r="AZ1029" s="6"/>
      <c r="BA1029" s="6"/>
    </row>
    <row r="1030" spans="3:53" x14ac:dyDescent="0.25">
      <c r="C1030" s="2"/>
      <c r="I1030" s="4"/>
      <c r="AZ1030" s="6"/>
      <c r="BA1030" s="6"/>
    </row>
    <row r="1031" spans="3:53" x14ac:dyDescent="0.25">
      <c r="C1031" s="2"/>
      <c r="I1031" s="4"/>
      <c r="AZ1031" s="6"/>
      <c r="BA1031" s="6"/>
    </row>
    <row r="1032" spans="3:53" x14ac:dyDescent="0.25">
      <c r="C1032" s="2"/>
      <c r="I1032" s="4"/>
      <c r="AZ1032" s="6"/>
      <c r="BA1032" s="6"/>
    </row>
    <row r="1033" spans="3:53" x14ac:dyDescent="0.25">
      <c r="C1033" s="2"/>
      <c r="I1033" s="4"/>
      <c r="AZ1033" s="6"/>
      <c r="BA1033" s="6"/>
    </row>
    <row r="1034" spans="3:53" x14ac:dyDescent="0.25">
      <c r="C1034" s="2"/>
      <c r="I1034" s="4"/>
      <c r="AZ1034" s="6"/>
      <c r="BA1034" s="6"/>
    </row>
    <row r="1035" spans="3:53" x14ac:dyDescent="0.25">
      <c r="C1035" s="2"/>
      <c r="I1035" s="4"/>
      <c r="AZ1035" s="6"/>
      <c r="BA1035" s="6"/>
    </row>
    <row r="1036" spans="3:53" x14ac:dyDescent="0.25">
      <c r="C1036" s="2"/>
      <c r="I1036" s="4"/>
      <c r="AZ1036" s="6"/>
      <c r="BA1036" s="6"/>
    </row>
    <row r="1037" spans="3:53" x14ac:dyDescent="0.25">
      <c r="C1037" s="2"/>
      <c r="I1037" s="4"/>
      <c r="AZ1037" s="6"/>
      <c r="BA1037" s="6"/>
    </row>
    <row r="1038" spans="3:53" x14ac:dyDescent="0.25">
      <c r="C1038" s="2"/>
      <c r="I1038" s="4"/>
      <c r="AZ1038" s="6"/>
      <c r="BA1038" s="6"/>
    </row>
    <row r="1039" spans="3:53" x14ac:dyDescent="0.25">
      <c r="C1039" s="2"/>
      <c r="I1039" s="4"/>
      <c r="AZ1039" s="6"/>
      <c r="BA1039" s="6"/>
    </row>
    <row r="1040" spans="3:53" x14ac:dyDescent="0.25">
      <c r="C1040" s="2"/>
      <c r="I1040" s="4"/>
      <c r="AZ1040" s="6"/>
      <c r="BA1040" s="6"/>
    </row>
    <row r="1041" spans="3:53" x14ac:dyDescent="0.25">
      <c r="C1041" s="2"/>
      <c r="I1041" s="4"/>
      <c r="AZ1041" s="6"/>
      <c r="BA1041" s="6"/>
    </row>
    <row r="1042" spans="3:53" x14ac:dyDescent="0.25">
      <c r="C1042" s="2"/>
      <c r="I1042" s="4"/>
      <c r="AZ1042" s="6"/>
      <c r="BA1042" s="6"/>
    </row>
    <row r="1043" spans="3:53" x14ac:dyDescent="0.25">
      <c r="C1043" s="2"/>
      <c r="I1043" s="4"/>
      <c r="AZ1043" s="6"/>
      <c r="BA1043" s="6"/>
    </row>
    <row r="1044" spans="3:53" x14ac:dyDescent="0.25">
      <c r="C1044" s="2"/>
      <c r="I1044" s="4"/>
      <c r="AZ1044" s="6"/>
      <c r="BA1044" s="6"/>
    </row>
    <row r="1045" spans="3:53" x14ac:dyDescent="0.25">
      <c r="C1045" s="2"/>
      <c r="I1045" s="4"/>
      <c r="AZ1045" s="6"/>
      <c r="BA1045" s="6"/>
    </row>
    <row r="1046" spans="3:53" x14ac:dyDescent="0.25">
      <c r="C1046" s="2"/>
      <c r="I1046" s="4"/>
      <c r="AZ1046" s="6"/>
      <c r="BA1046" s="6"/>
    </row>
    <row r="1047" spans="3:53" x14ac:dyDescent="0.25">
      <c r="C1047" s="2"/>
      <c r="I1047" s="4"/>
      <c r="AZ1047" s="6"/>
      <c r="BA1047" s="6"/>
    </row>
    <row r="1048" spans="3:53" x14ac:dyDescent="0.25">
      <c r="C1048" s="2"/>
      <c r="I1048" s="4"/>
      <c r="AZ1048" s="6"/>
      <c r="BA1048" s="6"/>
    </row>
    <row r="1049" spans="3:53" x14ac:dyDescent="0.25">
      <c r="C1049" s="2"/>
      <c r="I1049" s="4"/>
      <c r="AZ1049" s="6"/>
      <c r="BA1049" s="6"/>
    </row>
    <row r="1050" spans="3:53" x14ac:dyDescent="0.25">
      <c r="C1050" s="2"/>
      <c r="I1050" s="4"/>
      <c r="AZ1050" s="6"/>
      <c r="BA1050" s="6"/>
    </row>
    <row r="1051" spans="3:53" x14ac:dyDescent="0.25">
      <c r="C1051" s="2"/>
      <c r="I1051" s="4"/>
      <c r="AZ1051" s="6"/>
      <c r="BA1051" s="6"/>
    </row>
    <row r="1052" spans="3:53" x14ac:dyDescent="0.25">
      <c r="C1052" s="2"/>
      <c r="I1052" s="4"/>
      <c r="AZ1052" s="6"/>
      <c r="BA1052" s="6"/>
    </row>
    <row r="1053" spans="3:53" x14ac:dyDescent="0.25">
      <c r="C1053" s="2"/>
      <c r="I1053" s="4"/>
      <c r="AZ1053" s="6"/>
      <c r="BA1053" s="6"/>
    </row>
    <row r="1054" spans="3:53" x14ac:dyDescent="0.25">
      <c r="C1054" s="2"/>
      <c r="I1054" s="4"/>
      <c r="AZ1054" s="6"/>
      <c r="BA1054" s="6"/>
    </row>
    <row r="1055" spans="3:53" x14ac:dyDescent="0.25">
      <c r="C1055" s="2"/>
      <c r="I1055" s="4"/>
      <c r="AZ1055" s="6"/>
      <c r="BA1055" s="6"/>
    </row>
    <row r="1056" spans="3:53" x14ac:dyDescent="0.25">
      <c r="C1056" s="2"/>
      <c r="I1056" s="4"/>
      <c r="AZ1056" s="6"/>
      <c r="BA1056" s="6"/>
    </row>
    <row r="1057" spans="3:53" x14ac:dyDescent="0.25">
      <c r="C1057" s="2"/>
      <c r="I1057" s="4"/>
      <c r="AZ1057" s="6"/>
      <c r="BA1057" s="6"/>
    </row>
    <row r="1058" spans="3:53" x14ac:dyDescent="0.25">
      <c r="C1058" s="2"/>
      <c r="I1058" s="4"/>
      <c r="AZ1058" s="6"/>
      <c r="BA1058" s="6"/>
    </row>
    <row r="1059" spans="3:53" x14ac:dyDescent="0.25">
      <c r="C1059" s="2"/>
      <c r="I1059" s="4"/>
      <c r="AZ1059" s="6"/>
      <c r="BA1059" s="6"/>
    </row>
    <row r="1060" spans="3:53" x14ac:dyDescent="0.25">
      <c r="C1060" s="2"/>
      <c r="I1060" s="4"/>
      <c r="AZ1060" s="6"/>
      <c r="BA1060" s="6"/>
    </row>
    <row r="1061" spans="3:53" x14ac:dyDescent="0.25">
      <c r="C1061" s="2"/>
      <c r="I1061" s="4"/>
      <c r="AZ1061" s="6"/>
      <c r="BA1061" s="6"/>
    </row>
    <row r="1062" spans="3:53" x14ac:dyDescent="0.25">
      <c r="C1062" s="2"/>
      <c r="I1062" s="4"/>
      <c r="AZ1062" s="6"/>
      <c r="BA1062" s="6"/>
    </row>
    <row r="1063" spans="3:53" x14ac:dyDescent="0.25">
      <c r="C1063" s="2"/>
      <c r="I1063" s="4"/>
      <c r="AZ1063" s="6"/>
      <c r="BA1063" s="6"/>
    </row>
    <row r="1064" spans="3:53" x14ac:dyDescent="0.25">
      <c r="C1064" s="2"/>
      <c r="I1064" s="4"/>
      <c r="AZ1064" s="6"/>
      <c r="BA1064" s="6"/>
    </row>
    <row r="1065" spans="3:53" x14ac:dyDescent="0.25">
      <c r="C1065" s="2"/>
      <c r="I1065" s="4"/>
      <c r="AZ1065" s="6"/>
      <c r="BA1065" s="6"/>
    </row>
    <row r="1066" spans="3:53" x14ac:dyDescent="0.25">
      <c r="C1066" s="2"/>
      <c r="I1066" s="4"/>
      <c r="AZ1066" s="6"/>
      <c r="BA1066" s="6"/>
    </row>
    <row r="1067" spans="3:53" x14ac:dyDescent="0.25">
      <c r="C1067" s="2"/>
      <c r="I1067" s="4"/>
      <c r="AZ1067" s="6"/>
      <c r="BA1067" s="6"/>
    </row>
    <row r="1068" spans="3:53" x14ac:dyDescent="0.25">
      <c r="C1068" s="2"/>
      <c r="I1068" s="4"/>
      <c r="AZ1068" s="6"/>
      <c r="BA1068" s="6"/>
    </row>
    <row r="1069" spans="3:53" x14ac:dyDescent="0.25">
      <c r="C1069" s="2"/>
      <c r="I1069" s="4"/>
      <c r="AZ1069" s="6"/>
      <c r="BA1069" s="6"/>
    </row>
    <row r="1070" spans="3:53" x14ac:dyDescent="0.25">
      <c r="C1070" s="2"/>
      <c r="I1070" s="4"/>
      <c r="AZ1070" s="6"/>
      <c r="BA1070" s="6"/>
    </row>
    <row r="1071" spans="3:53" x14ac:dyDescent="0.25">
      <c r="C1071" s="2"/>
      <c r="I1071" s="4"/>
      <c r="AZ1071" s="6"/>
      <c r="BA1071" s="6"/>
    </row>
    <row r="1072" spans="3:53" x14ac:dyDescent="0.25">
      <c r="C1072" s="2"/>
      <c r="I1072" s="4"/>
      <c r="AZ1072" s="6"/>
      <c r="BA1072" s="6"/>
    </row>
    <row r="1073" spans="3:53" x14ac:dyDescent="0.25">
      <c r="C1073" s="2"/>
      <c r="I1073" s="4"/>
      <c r="AZ1073" s="6"/>
      <c r="BA1073" s="6"/>
    </row>
    <row r="1074" spans="3:53" x14ac:dyDescent="0.25">
      <c r="C1074" s="2"/>
      <c r="I1074" s="4"/>
      <c r="AZ1074" s="6"/>
      <c r="BA1074" s="6"/>
    </row>
    <row r="1075" spans="3:53" x14ac:dyDescent="0.25">
      <c r="C1075" s="2"/>
      <c r="I1075" s="4"/>
      <c r="AZ1075" s="6"/>
      <c r="BA1075" s="6"/>
    </row>
    <row r="1076" spans="3:53" x14ac:dyDescent="0.25">
      <c r="C1076" s="2"/>
      <c r="I1076" s="4"/>
      <c r="AZ1076" s="6"/>
      <c r="BA1076" s="6"/>
    </row>
    <row r="1077" spans="3:53" x14ac:dyDescent="0.25">
      <c r="C1077" s="2"/>
      <c r="I1077" s="4"/>
      <c r="AZ1077" s="6"/>
      <c r="BA1077" s="6"/>
    </row>
    <row r="1078" spans="3:53" x14ac:dyDescent="0.25">
      <c r="C1078" s="2"/>
      <c r="I1078" s="4"/>
      <c r="AZ1078" s="6"/>
      <c r="BA1078" s="6"/>
    </row>
    <row r="1079" spans="3:53" x14ac:dyDescent="0.25">
      <c r="C1079" s="2"/>
      <c r="I1079" s="4"/>
      <c r="AZ1079" s="6"/>
      <c r="BA1079" s="6"/>
    </row>
    <row r="1080" spans="3:53" x14ac:dyDescent="0.25">
      <c r="C1080" s="2"/>
      <c r="I1080" s="4"/>
      <c r="AZ1080" s="6"/>
      <c r="BA1080" s="6"/>
    </row>
    <row r="1081" spans="3:53" x14ac:dyDescent="0.25">
      <c r="C1081" s="2"/>
      <c r="I1081" s="4"/>
      <c r="AZ1081" s="6"/>
      <c r="BA1081" s="6"/>
    </row>
    <row r="1082" spans="3:53" x14ac:dyDescent="0.25">
      <c r="C1082" s="2"/>
      <c r="I1082" s="4"/>
      <c r="AZ1082" s="6"/>
      <c r="BA1082" s="6"/>
    </row>
    <row r="1083" spans="3:53" x14ac:dyDescent="0.25">
      <c r="C1083" s="2"/>
      <c r="I1083" s="4"/>
      <c r="AZ1083" s="6"/>
      <c r="BA1083" s="6"/>
    </row>
    <row r="1084" spans="3:53" x14ac:dyDescent="0.25">
      <c r="C1084" s="2"/>
      <c r="I1084" s="4"/>
      <c r="AZ1084" s="6"/>
      <c r="BA1084" s="6"/>
    </row>
    <row r="1085" spans="3:53" x14ac:dyDescent="0.25">
      <c r="C1085" s="2"/>
      <c r="I1085" s="4"/>
      <c r="AZ1085" s="6"/>
      <c r="BA1085" s="6"/>
    </row>
    <row r="1086" spans="3:53" x14ac:dyDescent="0.25">
      <c r="C1086" s="2"/>
      <c r="I1086" s="4"/>
      <c r="AZ1086" s="6"/>
      <c r="BA1086" s="6"/>
    </row>
    <row r="1087" spans="3:53" x14ac:dyDescent="0.25">
      <c r="C1087" s="2"/>
      <c r="I1087" s="4"/>
      <c r="AZ1087" s="6"/>
      <c r="BA1087" s="6"/>
    </row>
    <row r="1088" spans="3:53" x14ac:dyDescent="0.25">
      <c r="C1088" s="2"/>
      <c r="I1088" s="4"/>
      <c r="AZ1088" s="6"/>
      <c r="BA1088" s="6"/>
    </row>
    <row r="1089" spans="3:53" x14ac:dyDescent="0.25">
      <c r="C1089" s="2"/>
      <c r="I1089" s="4"/>
      <c r="AZ1089" s="6"/>
      <c r="BA1089" s="6"/>
    </row>
    <row r="1090" spans="3:53" x14ac:dyDescent="0.25">
      <c r="C1090" s="2"/>
      <c r="I1090" s="4"/>
      <c r="AZ1090" s="6"/>
      <c r="BA1090" s="6"/>
    </row>
    <row r="1091" spans="3:53" x14ac:dyDescent="0.25">
      <c r="C1091" s="2"/>
      <c r="I1091" s="4"/>
      <c r="AZ1091" s="6"/>
      <c r="BA1091" s="6"/>
    </row>
    <row r="1092" spans="3:53" x14ac:dyDescent="0.25">
      <c r="C1092" s="2"/>
      <c r="I1092" s="4"/>
      <c r="AZ1092" s="6"/>
      <c r="BA1092" s="6"/>
    </row>
    <row r="1093" spans="3:53" x14ac:dyDescent="0.25">
      <c r="C1093" s="2"/>
      <c r="I1093" s="4"/>
      <c r="AZ1093" s="6"/>
      <c r="BA1093" s="6"/>
    </row>
    <row r="1094" spans="3:53" x14ac:dyDescent="0.25">
      <c r="C1094" s="2"/>
      <c r="I1094" s="4"/>
      <c r="AZ1094" s="6"/>
      <c r="BA1094" s="6"/>
    </row>
    <row r="1095" spans="3:53" x14ac:dyDescent="0.25">
      <c r="C1095" s="2"/>
      <c r="I1095" s="4"/>
      <c r="AZ1095" s="6"/>
      <c r="BA1095" s="6"/>
    </row>
    <row r="1096" spans="3:53" x14ac:dyDescent="0.25">
      <c r="C1096" s="2"/>
      <c r="I1096" s="4"/>
      <c r="AZ1096" s="6"/>
      <c r="BA1096" s="6"/>
    </row>
    <row r="1097" spans="3:53" x14ac:dyDescent="0.25">
      <c r="C1097" s="2"/>
      <c r="I1097" s="4"/>
      <c r="AZ1097" s="6"/>
      <c r="BA1097" s="6"/>
    </row>
    <row r="1098" spans="3:53" x14ac:dyDescent="0.25">
      <c r="C1098" s="2"/>
      <c r="I1098" s="4"/>
      <c r="AZ1098" s="6"/>
      <c r="BA1098" s="6"/>
    </row>
    <row r="1099" spans="3:53" x14ac:dyDescent="0.25">
      <c r="C1099" s="2"/>
      <c r="I1099" s="4"/>
      <c r="AZ1099" s="6"/>
      <c r="BA1099" s="6"/>
    </row>
    <row r="1100" spans="3:53" x14ac:dyDescent="0.25">
      <c r="C1100" s="2"/>
      <c r="I1100" s="4"/>
      <c r="AZ1100" s="6"/>
      <c r="BA1100" s="6"/>
    </row>
    <row r="1101" spans="3:53" x14ac:dyDescent="0.25">
      <c r="C1101" s="2"/>
      <c r="I1101" s="4"/>
      <c r="AZ1101" s="6"/>
      <c r="BA1101" s="6"/>
    </row>
    <row r="1102" spans="3:53" x14ac:dyDescent="0.25">
      <c r="C1102" s="2"/>
      <c r="I1102" s="4"/>
      <c r="AZ1102" s="6"/>
      <c r="BA1102" s="6"/>
    </row>
    <row r="1103" spans="3:53" x14ac:dyDescent="0.25">
      <c r="C1103" s="2"/>
      <c r="I1103" s="4"/>
      <c r="AZ1103" s="6"/>
      <c r="BA1103" s="6"/>
    </row>
    <row r="1104" spans="3:53" x14ac:dyDescent="0.25">
      <c r="C1104" s="2"/>
      <c r="I1104" s="4"/>
      <c r="AZ1104" s="6"/>
      <c r="BA1104" s="6"/>
    </row>
    <row r="1105" spans="3:53" x14ac:dyDescent="0.25">
      <c r="C1105" s="2"/>
      <c r="I1105" s="4"/>
      <c r="AZ1105" s="6"/>
      <c r="BA1105" s="6"/>
    </row>
    <row r="1106" spans="3:53" x14ac:dyDescent="0.25">
      <c r="C1106" s="2"/>
      <c r="I1106" s="4"/>
      <c r="AZ1106" s="6"/>
      <c r="BA1106" s="6"/>
    </row>
    <row r="1107" spans="3:53" x14ac:dyDescent="0.25">
      <c r="C1107" s="2"/>
      <c r="I1107" s="4"/>
      <c r="AZ1107" s="6"/>
      <c r="BA1107" s="6"/>
    </row>
    <row r="1108" spans="3:53" x14ac:dyDescent="0.25">
      <c r="C1108" s="2"/>
      <c r="I1108" s="4"/>
      <c r="AZ1108" s="6"/>
      <c r="BA1108" s="6"/>
    </row>
    <row r="1109" spans="3:53" x14ac:dyDescent="0.25">
      <c r="C1109" s="2"/>
      <c r="I1109" s="4"/>
      <c r="AZ1109" s="6"/>
      <c r="BA1109" s="6"/>
    </row>
    <row r="1110" spans="3:53" x14ac:dyDescent="0.25">
      <c r="C1110" s="2"/>
      <c r="I1110" s="4"/>
      <c r="AZ1110" s="6"/>
      <c r="BA1110" s="6"/>
    </row>
    <row r="1111" spans="3:53" x14ac:dyDescent="0.25">
      <c r="C1111" s="2"/>
      <c r="I1111" s="4"/>
      <c r="AZ1111" s="6"/>
      <c r="BA1111" s="6"/>
    </row>
    <row r="1112" spans="3:53" x14ac:dyDescent="0.25">
      <c r="C1112" s="2"/>
      <c r="I1112" s="4"/>
      <c r="AZ1112" s="6"/>
      <c r="BA1112" s="6"/>
    </row>
    <row r="1113" spans="3:53" x14ac:dyDescent="0.25">
      <c r="C1113" s="2"/>
      <c r="I1113" s="4"/>
      <c r="AZ1113" s="6"/>
      <c r="BA1113" s="6"/>
    </row>
    <row r="1114" spans="3:53" x14ac:dyDescent="0.25">
      <c r="C1114" s="2"/>
      <c r="I1114" s="4"/>
      <c r="AZ1114" s="6"/>
      <c r="BA1114" s="6"/>
    </row>
    <row r="1115" spans="3:53" x14ac:dyDescent="0.25">
      <c r="C1115" s="2"/>
      <c r="I1115" s="4"/>
      <c r="AZ1115" s="6"/>
      <c r="BA1115" s="6"/>
    </row>
    <row r="1116" spans="3:53" x14ac:dyDescent="0.25">
      <c r="C1116" s="2"/>
      <c r="I1116" s="4"/>
      <c r="AZ1116" s="6"/>
      <c r="BA1116" s="6"/>
    </row>
    <row r="1117" spans="3:53" x14ac:dyDescent="0.25">
      <c r="C1117" s="2"/>
      <c r="I1117" s="4"/>
      <c r="AZ1117" s="6"/>
      <c r="BA1117" s="6"/>
    </row>
    <row r="1118" spans="3:53" x14ac:dyDescent="0.25">
      <c r="C1118" s="2"/>
      <c r="I1118" s="4"/>
      <c r="AZ1118" s="6"/>
      <c r="BA1118" s="6"/>
    </row>
    <row r="1119" spans="3:53" x14ac:dyDescent="0.25">
      <c r="C1119" s="2"/>
      <c r="I1119" s="4"/>
      <c r="AZ1119" s="6"/>
      <c r="BA1119" s="6"/>
    </row>
    <row r="1120" spans="3:53" x14ac:dyDescent="0.25">
      <c r="C1120" s="2"/>
      <c r="I1120" s="4"/>
      <c r="AZ1120" s="6"/>
      <c r="BA1120" s="6"/>
    </row>
    <row r="1121" spans="3:53" x14ac:dyDescent="0.25">
      <c r="C1121" s="2"/>
      <c r="I1121" s="4"/>
      <c r="AZ1121" s="6"/>
      <c r="BA1121" s="6"/>
    </row>
    <row r="1122" spans="3:53" x14ac:dyDescent="0.25">
      <c r="C1122" s="2"/>
      <c r="I1122" s="4"/>
      <c r="AZ1122" s="6"/>
      <c r="BA1122" s="6"/>
    </row>
    <row r="1123" spans="3:53" x14ac:dyDescent="0.25">
      <c r="C1123" s="2"/>
      <c r="I1123" s="4"/>
      <c r="AZ1123" s="6"/>
      <c r="BA1123" s="6"/>
    </row>
    <row r="1124" spans="3:53" x14ac:dyDescent="0.25">
      <c r="C1124" s="2"/>
      <c r="I1124" s="4"/>
      <c r="AZ1124" s="6"/>
      <c r="BA1124" s="6"/>
    </row>
    <row r="1125" spans="3:53" x14ac:dyDescent="0.25">
      <c r="C1125" s="2"/>
      <c r="I1125" s="4"/>
      <c r="AZ1125" s="6"/>
      <c r="BA1125" s="6"/>
    </row>
    <row r="1126" spans="3:53" x14ac:dyDescent="0.25">
      <c r="C1126" s="2"/>
      <c r="I1126" s="4"/>
      <c r="AZ1126" s="6"/>
      <c r="BA1126" s="6"/>
    </row>
    <row r="1127" spans="3:53" x14ac:dyDescent="0.25">
      <c r="C1127" s="2"/>
      <c r="I1127" s="4"/>
      <c r="AZ1127" s="6"/>
      <c r="BA1127" s="6"/>
    </row>
    <row r="1128" spans="3:53" x14ac:dyDescent="0.25">
      <c r="C1128" s="2"/>
      <c r="I1128" s="4"/>
      <c r="AZ1128" s="6"/>
      <c r="BA1128" s="6"/>
    </row>
    <row r="1129" spans="3:53" x14ac:dyDescent="0.25">
      <c r="C1129" s="2"/>
      <c r="I1129" s="4"/>
      <c r="AZ1129" s="6"/>
      <c r="BA1129" s="6"/>
    </row>
    <row r="1130" spans="3:53" x14ac:dyDescent="0.25">
      <c r="C1130" s="2"/>
      <c r="I1130" s="4"/>
      <c r="AZ1130" s="6"/>
      <c r="BA1130" s="6"/>
    </row>
    <row r="1131" spans="3:53" x14ac:dyDescent="0.25">
      <c r="C1131" s="2"/>
      <c r="I1131" s="4"/>
      <c r="AZ1131" s="6"/>
      <c r="BA1131" s="6"/>
    </row>
    <row r="1132" spans="3:53" x14ac:dyDescent="0.25">
      <c r="C1132" s="2"/>
      <c r="I1132" s="4"/>
      <c r="AZ1132" s="6"/>
      <c r="BA1132" s="6"/>
    </row>
    <row r="1133" spans="3:53" x14ac:dyDescent="0.25">
      <c r="C1133" s="2"/>
      <c r="I1133" s="4"/>
      <c r="AZ1133" s="6"/>
      <c r="BA1133" s="6"/>
    </row>
    <row r="1134" spans="3:53" x14ac:dyDescent="0.25">
      <c r="C1134" s="2"/>
      <c r="I1134" s="4"/>
      <c r="AZ1134" s="6"/>
      <c r="BA1134" s="6"/>
    </row>
    <row r="1135" spans="3:53" x14ac:dyDescent="0.25">
      <c r="C1135" s="2"/>
      <c r="I1135" s="4"/>
      <c r="AZ1135" s="6"/>
      <c r="BA1135" s="6"/>
    </row>
    <row r="1136" spans="3:53" x14ac:dyDescent="0.25">
      <c r="C1136" s="2"/>
      <c r="I1136" s="4"/>
      <c r="AZ1136" s="6"/>
      <c r="BA1136" s="6"/>
    </row>
    <row r="1137" spans="3:53" x14ac:dyDescent="0.25">
      <c r="C1137" s="2"/>
      <c r="I1137" s="4"/>
      <c r="AZ1137" s="6"/>
      <c r="BA1137" s="6"/>
    </row>
    <row r="1138" spans="3:53" x14ac:dyDescent="0.25">
      <c r="C1138" s="2"/>
      <c r="I1138" s="4"/>
      <c r="AZ1138" s="6"/>
      <c r="BA1138" s="6"/>
    </row>
    <row r="1139" spans="3:53" x14ac:dyDescent="0.25">
      <c r="C1139" s="2"/>
      <c r="I1139" s="4"/>
      <c r="AZ1139" s="6"/>
      <c r="BA1139" s="6"/>
    </row>
    <row r="1140" spans="3:53" x14ac:dyDescent="0.25">
      <c r="C1140" s="2"/>
      <c r="I1140" s="4"/>
      <c r="AZ1140" s="6"/>
      <c r="BA1140" s="6"/>
    </row>
    <row r="1141" spans="3:53" x14ac:dyDescent="0.25">
      <c r="C1141" s="2"/>
      <c r="I1141" s="4"/>
      <c r="AZ1141" s="6"/>
      <c r="BA1141" s="6"/>
    </row>
    <row r="1142" spans="3:53" x14ac:dyDescent="0.25">
      <c r="C1142" s="2"/>
      <c r="I1142" s="4"/>
      <c r="AZ1142" s="6"/>
      <c r="BA1142" s="6"/>
    </row>
    <row r="1143" spans="3:53" x14ac:dyDescent="0.25">
      <c r="C1143" s="2"/>
      <c r="I1143" s="4"/>
      <c r="AZ1143" s="6"/>
      <c r="BA1143" s="6"/>
    </row>
    <row r="1144" spans="3:53" x14ac:dyDescent="0.25">
      <c r="C1144" s="2"/>
      <c r="I1144" s="4"/>
      <c r="AZ1144" s="6"/>
      <c r="BA1144" s="6"/>
    </row>
    <row r="1145" spans="3:53" x14ac:dyDescent="0.25">
      <c r="C1145" s="2"/>
      <c r="I1145" s="4"/>
      <c r="AZ1145" s="6"/>
      <c r="BA1145" s="6"/>
    </row>
    <row r="1146" spans="3:53" x14ac:dyDescent="0.25">
      <c r="C1146" s="2"/>
      <c r="I1146" s="4"/>
      <c r="AZ1146" s="6"/>
      <c r="BA1146" s="6"/>
    </row>
    <row r="1147" spans="3:53" x14ac:dyDescent="0.25">
      <c r="C1147" s="2"/>
      <c r="I1147" s="4"/>
      <c r="AZ1147" s="6"/>
      <c r="BA1147" s="6"/>
    </row>
    <row r="1148" spans="3:53" x14ac:dyDescent="0.25">
      <c r="C1148" s="2"/>
      <c r="I1148" s="4"/>
      <c r="AZ1148" s="6"/>
      <c r="BA1148" s="6"/>
    </row>
    <row r="1149" spans="3:53" x14ac:dyDescent="0.25">
      <c r="C1149" s="2"/>
      <c r="I1149" s="4"/>
      <c r="AZ1149" s="6"/>
      <c r="BA1149" s="6"/>
    </row>
    <row r="1150" spans="3:53" x14ac:dyDescent="0.25">
      <c r="C1150" s="2"/>
      <c r="I1150" s="4"/>
      <c r="AZ1150" s="6"/>
      <c r="BA1150" s="6"/>
    </row>
    <row r="1151" spans="3:53" x14ac:dyDescent="0.25">
      <c r="C1151" s="2"/>
      <c r="I1151" s="4"/>
      <c r="AZ1151" s="6"/>
      <c r="BA1151" s="6"/>
    </row>
    <row r="1152" spans="3:53" x14ac:dyDescent="0.25">
      <c r="C1152" s="2"/>
      <c r="I1152" s="4"/>
      <c r="AZ1152" s="6"/>
      <c r="BA1152" s="6"/>
    </row>
    <row r="1153" spans="3:53" x14ac:dyDescent="0.25">
      <c r="C1153" s="2"/>
      <c r="I1153" s="4"/>
      <c r="AZ1153" s="6"/>
      <c r="BA1153" s="6"/>
    </row>
    <row r="1154" spans="3:53" x14ac:dyDescent="0.25">
      <c r="C1154" s="2"/>
      <c r="I1154" s="4"/>
      <c r="AZ1154" s="6"/>
      <c r="BA1154" s="6"/>
    </row>
    <row r="1155" spans="3:53" x14ac:dyDescent="0.25">
      <c r="C1155" s="2"/>
      <c r="I1155" s="4"/>
      <c r="AZ1155" s="6"/>
      <c r="BA1155" s="6"/>
    </row>
    <row r="1156" spans="3:53" x14ac:dyDescent="0.25">
      <c r="C1156" s="2"/>
      <c r="I1156" s="4"/>
      <c r="AZ1156" s="6"/>
      <c r="BA1156" s="6"/>
    </row>
    <row r="1157" spans="3:53" x14ac:dyDescent="0.25">
      <c r="C1157" s="2"/>
      <c r="I1157" s="4"/>
      <c r="AZ1157" s="6"/>
      <c r="BA1157" s="6"/>
    </row>
    <row r="1158" spans="3:53" x14ac:dyDescent="0.25">
      <c r="C1158" s="2"/>
      <c r="I1158" s="4"/>
      <c r="AZ1158" s="6"/>
      <c r="BA1158" s="6"/>
    </row>
    <row r="1159" spans="3:53" x14ac:dyDescent="0.25">
      <c r="C1159" s="2"/>
      <c r="I1159" s="4"/>
      <c r="AZ1159" s="6"/>
      <c r="BA1159" s="6"/>
    </row>
    <row r="1160" spans="3:53" x14ac:dyDescent="0.25">
      <c r="C1160" s="2"/>
      <c r="I1160" s="4"/>
      <c r="AZ1160" s="6"/>
      <c r="BA1160" s="6"/>
    </row>
    <row r="1161" spans="3:53" x14ac:dyDescent="0.25">
      <c r="C1161" s="2"/>
      <c r="I1161" s="4"/>
      <c r="AZ1161" s="6"/>
      <c r="BA1161" s="6"/>
    </row>
    <row r="1162" spans="3:53" x14ac:dyDescent="0.25">
      <c r="C1162" s="2"/>
      <c r="I1162" s="4"/>
      <c r="AZ1162" s="6"/>
      <c r="BA1162" s="6"/>
    </row>
    <row r="1163" spans="3:53" x14ac:dyDescent="0.25">
      <c r="C1163" s="2"/>
      <c r="I1163" s="4"/>
      <c r="AZ1163" s="6"/>
      <c r="BA1163" s="6"/>
    </row>
    <row r="1164" spans="3:53" x14ac:dyDescent="0.25">
      <c r="C1164" s="2"/>
      <c r="I1164" s="4"/>
      <c r="AZ1164" s="6"/>
      <c r="BA1164" s="6"/>
    </row>
    <row r="1165" spans="3:53" x14ac:dyDescent="0.25">
      <c r="C1165" s="2"/>
      <c r="I1165" s="4"/>
      <c r="AZ1165" s="6"/>
      <c r="BA1165" s="6"/>
    </row>
    <row r="1166" spans="3:53" x14ac:dyDescent="0.25">
      <c r="C1166" s="2"/>
      <c r="I1166" s="4"/>
      <c r="AZ1166" s="6"/>
      <c r="BA1166" s="6"/>
    </row>
    <row r="1167" spans="3:53" x14ac:dyDescent="0.25">
      <c r="C1167" s="2"/>
      <c r="I1167" s="4"/>
      <c r="AZ1167" s="6"/>
      <c r="BA1167" s="6"/>
    </row>
    <row r="1168" spans="3:53" x14ac:dyDescent="0.25">
      <c r="C1168" s="2"/>
      <c r="I1168" s="4"/>
      <c r="AZ1168" s="6"/>
      <c r="BA1168" s="6"/>
    </row>
    <row r="1169" spans="3:53" x14ac:dyDescent="0.25">
      <c r="C1169" s="2"/>
      <c r="I1169" s="4"/>
      <c r="AZ1169" s="6"/>
      <c r="BA1169" s="6"/>
    </row>
    <row r="1170" spans="3:53" x14ac:dyDescent="0.25">
      <c r="C1170" s="2"/>
      <c r="I1170" s="4"/>
      <c r="AZ1170" s="6"/>
      <c r="BA1170" s="6"/>
    </row>
    <row r="1171" spans="3:53" x14ac:dyDescent="0.25">
      <c r="C1171" s="2"/>
      <c r="I1171" s="4"/>
      <c r="AZ1171" s="6"/>
      <c r="BA1171" s="6"/>
    </row>
    <row r="1172" spans="3:53" x14ac:dyDescent="0.25">
      <c r="C1172" s="2"/>
      <c r="I1172" s="4"/>
      <c r="AZ1172" s="6"/>
      <c r="BA1172" s="6"/>
    </row>
    <row r="1173" spans="3:53" x14ac:dyDescent="0.25">
      <c r="C1173" s="2"/>
      <c r="I1173" s="4"/>
      <c r="AZ1173" s="6"/>
      <c r="BA1173" s="6"/>
    </row>
    <row r="1174" spans="3:53" x14ac:dyDescent="0.25">
      <c r="C1174" s="2"/>
      <c r="I1174" s="4"/>
      <c r="AZ1174" s="6"/>
      <c r="BA1174" s="6"/>
    </row>
    <row r="1175" spans="3:53" x14ac:dyDescent="0.25">
      <c r="C1175" s="2"/>
      <c r="I1175" s="4"/>
      <c r="AZ1175" s="6"/>
      <c r="BA1175" s="6"/>
    </row>
    <row r="1176" spans="3:53" x14ac:dyDescent="0.25">
      <c r="C1176" s="2"/>
      <c r="I1176" s="4"/>
      <c r="AZ1176" s="6"/>
      <c r="BA1176" s="6"/>
    </row>
    <row r="1177" spans="3:53" x14ac:dyDescent="0.25">
      <c r="C1177" s="2"/>
      <c r="I1177" s="4"/>
      <c r="AZ1177" s="6"/>
      <c r="BA1177" s="6"/>
    </row>
    <row r="1178" spans="3:53" x14ac:dyDescent="0.25">
      <c r="C1178" s="2"/>
      <c r="I1178" s="4"/>
      <c r="AZ1178" s="6"/>
      <c r="BA1178" s="6"/>
    </row>
    <row r="1179" spans="3:53" x14ac:dyDescent="0.25">
      <c r="C1179" s="2"/>
      <c r="I1179" s="4"/>
      <c r="AZ1179" s="6"/>
      <c r="BA1179" s="6"/>
    </row>
    <row r="1180" spans="3:53" x14ac:dyDescent="0.25">
      <c r="C1180" s="2"/>
      <c r="I1180" s="4"/>
      <c r="AZ1180" s="6"/>
      <c r="BA1180" s="6"/>
    </row>
    <row r="1181" spans="3:53" x14ac:dyDescent="0.25">
      <c r="C1181" s="2"/>
      <c r="I1181" s="4"/>
      <c r="AZ1181" s="6"/>
      <c r="BA1181" s="6"/>
    </row>
    <row r="1182" spans="3:53" x14ac:dyDescent="0.25">
      <c r="C1182" s="2"/>
      <c r="I1182" s="4"/>
      <c r="AZ1182" s="6"/>
      <c r="BA1182" s="6"/>
    </row>
    <row r="1183" spans="3:53" x14ac:dyDescent="0.25">
      <c r="C1183" s="2"/>
      <c r="I1183" s="4"/>
      <c r="AZ1183" s="6"/>
      <c r="BA1183" s="6"/>
    </row>
    <row r="1184" spans="3:53" x14ac:dyDescent="0.25">
      <c r="C1184" s="2"/>
      <c r="I1184" s="4"/>
      <c r="AZ1184" s="6"/>
      <c r="BA1184" s="6"/>
    </row>
    <row r="1185" spans="3:53" x14ac:dyDescent="0.25">
      <c r="C1185" s="2"/>
      <c r="I1185" s="4"/>
      <c r="AZ1185" s="6"/>
      <c r="BA1185" s="6"/>
    </row>
    <row r="1186" spans="3:53" x14ac:dyDescent="0.25">
      <c r="C1186" s="2"/>
      <c r="I1186" s="4"/>
      <c r="AZ1186" s="6"/>
      <c r="BA1186" s="6"/>
    </row>
    <row r="1187" spans="3:53" x14ac:dyDescent="0.25">
      <c r="C1187" s="2"/>
      <c r="I1187" s="4"/>
      <c r="AZ1187" s="6"/>
      <c r="BA1187" s="6"/>
    </row>
    <row r="1188" spans="3:53" x14ac:dyDescent="0.25">
      <c r="C1188" s="2"/>
      <c r="I1188" s="4"/>
      <c r="AZ1188" s="6"/>
      <c r="BA1188" s="6"/>
    </row>
    <row r="1189" spans="3:53" x14ac:dyDescent="0.25">
      <c r="C1189" s="2"/>
      <c r="I1189" s="4"/>
      <c r="AZ1189" s="6"/>
      <c r="BA1189" s="6"/>
    </row>
    <row r="1190" spans="3:53" x14ac:dyDescent="0.25">
      <c r="C1190" s="2"/>
      <c r="I1190" s="4"/>
      <c r="AZ1190" s="6"/>
      <c r="BA1190" s="6"/>
    </row>
    <row r="1191" spans="3:53" x14ac:dyDescent="0.25">
      <c r="C1191" s="2"/>
      <c r="I1191" s="4"/>
      <c r="AZ1191" s="6"/>
      <c r="BA1191" s="6"/>
    </row>
    <row r="1192" spans="3:53" x14ac:dyDescent="0.25">
      <c r="C1192" s="2"/>
      <c r="I1192" s="4"/>
      <c r="AZ1192" s="6"/>
      <c r="BA1192" s="6"/>
    </row>
    <row r="1193" spans="3:53" x14ac:dyDescent="0.25">
      <c r="C1193" s="2"/>
      <c r="I1193" s="4"/>
      <c r="AZ1193" s="6"/>
      <c r="BA1193" s="6"/>
    </row>
    <row r="1194" spans="3:53" x14ac:dyDescent="0.25">
      <c r="C1194" s="2"/>
      <c r="I1194" s="4"/>
      <c r="AZ1194" s="6"/>
      <c r="BA1194" s="6"/>
    </row>
    <row r="1195" spans="3:53" x14ac:dyDescent="0.25">
      <c r="C1195" s="2"/>
      <c r="I1195" s="4"/>
      <c r="AZ1195" s="6"/>
      <c r="BA1195" s="6"/>
    </row>
    <row r="1196" spans="3:53" x14ac:dyDescent="0.25">
      <c r="C1196" s="2"/>
      <c r="I1196" s="4"/>
      <c r="AZ1196" s="6"/>
      <c r="BA1196" s="6"/>
    </row>
    <row r="1197" spans="3:53" x14ac:dyDescent="0.25">
      <c r="C1197" s="2"/>
      <c r="I1197" s="4"/>
      <c r="AZ1197" s="6"/>
      <c r="BA1197" s="6"/>
    </row>
    <row r="1198" spans="3:53" x14ac:dyDescent="0.25">
      <c r="C1198" s="2"/>
      <c r="I1198" s="4"/>
      <c r="AZ1198" s="6"/>
      <c r="BA1198" s="6"/>
    </row>
    <row r="1199" spans="3:53" x14ac:dyDescent="0.25">
      <c r="C1199" s="2"/>
      <c r="I1199" s="4"/>
      <c r="AZ1199" s="6"/>
      <c r="BA1199" s="6"/>
    </row>
    <row r="1200" spans="3:53" x14ac:dyDescent="0.25">
      <c r="C1200" s="2"/>
      <c r="I1200" s="4"/>
      <c r="AZ1200" s="6"/>
      <c r="BA1200" s="6"/>
    </row>
    <row r="1201" spans="3:53" x14ac:dyDescent="0.25">
      <c r="C1201" s="2"/>
      <c r="I1201" s="4"/>
      <c r="AZ1201" s="6"/>
      <c r="BA1201" s="6"/>
    </row>
    <row r="1202" spans="3:53" x14ac:dyDescent="0.25">
      <c r="C1202" s="2"/>
      <c r="I1202" s="4"/>
      <c r="AZ1202" s="6"/>
      <c r="BA1202" s="6"/>
    </row>
    <row r="1203" spans="3:53" x14ac:dyDescent="0.25">
      <c r="C1203" s="2"/>
      <c r="I1203" s="4"/>
      <c r="AZ1203" s="6"/>
      <c r="BA1203" s="6"/>
    </row>
    <row r="1204" spans="3:53" x14ac:dyDescent="0.25">
      <c r="C1204" s="2"/>
      <c r="I1204" s="4"/>
      <c r="AZ1204" s="6"/>
      <c r="BA1204" s="6"/>
    </row>
    <row r="1205" spans="3:53" x14ac:dyDescent="0.25">
      <c r="C1205" s="2"/>
      <c r="I1205" s="4"/>
      <c r="AZ1205" s="6"/>
      <c r="BA1205" s="6"/>
    </row>
    <row r="1206" spans="3:53" x14ac:dyDescent="0.25">
      <c r="C1206" s="2"/>
      <c r="I1206" s="4"/>
      <c r="AZ1206" s="6"/>
      <c r="BA1206" s="6"/>
    </row>
    <row r="1207" spans="3:53" x14ac:dyDescent="0.25">
      <c r="C1207" s="2"/>
      <c r="I1207" s="4"/>
      <c r="AZ1207" s="6"/>
      <c r="BA1207" s="6"/>
    </row>
    <row r="1208" spans="3:53" x14ac:dyDescent="0.25">
      <c r="C1208" s="2"/>
      <c r="I1208" s="4"/>
      <c r="AZ1208" s="6"/>
      <c r="BA1208" s="6"/>
    </row>
    <row r="1209" spans="3:53" x14ac:dyDescent="0.25">
      <c r="C1209" s="2"/>
      <c r="I1209" s="4"/>
      <c r="AZ1209" s="6"/>
      <c r="BA1209" s="6"/>
    </row>
    <row r="1210" spans="3:53" x14ac:dyDescent="0.25">
      <c r="C1210" s="2"/>
      <c r="I1210" s="4"/>
      <c r="AZ1210" s="6"/>
      <c r="BA1210" s="6"/>
    </row>
    <row r="1211" spans="3:53" x14ac:dyDescent="0.25">
      <c r="C1211" s="2"/>
      <c r="I1211" s="4"/>
      <c r="AZ1211" s="6"/>
      <c r="BA1211" s="6"/>
    </row>
    <row r="1212" spans="3:53" x14ac:dyDescent="0.25">
      <c r="C1212" s="2"/>
      <c r="I1212" s="4"/>
      <c r="AZ1212" s="6"/>
      <c r="BA1212" s="6"/>
    </row>
    <row r="1213" spans="3:53" x14ac:dyDescent="0.25">
      <c r="C1213" s="2"/>
      <c r="I1213" s="4"/>
      <c r="AZ1213" s="6"/>
      <c r="BA1213" s="6"/>
    </row>
    <row r="1214" spans="3:53" x14ac:dyDescent="0.25">
      <c r="C1214" s="2"/>
      <c r="I1214" s="4"/>
      <c r="AZ1214" s="6"/>
      <c r="BA1214" s="6"/>
    </row>
    <row r="1215" spans="3:53" x14ac:dyDescent="0.25">
      <c r="C1215" s="2"/>
      <c r="I1215" s="4"/>
      <c r="AZ1215" s="6"/>
      <c r="BA1215" s="6"/>
    </row>
    <row r="1216" spans="3:53" x14ac:dyDescent="0.25">
      <c r="C1216" s="2"/>
      <c r="I1216" s="4"/>
      <c r="AZ1216" s="6"/>
      <c r="BA1216" s="6"/>
    </row>
    <row r="1217" spans="3:53" x14ac:dyDescent="0.25">
      <c r="C1217" s="2"/>
      <c r="I1217" s="4"/>
      <c r="AZ1217" s="6"/>
      <c r="BA1217" s="6"/>
    </row>
    <row r="1218" spans="3:53" x14ac:dyDescent="0.25">
      <c r="C1218" s="2"/>
      <c r="I1218" s="4"/>
      <c r="AZ1218" s="6"/>
      <c r="BA1218" s="6"/>
    </row>
    <row r="1219" spans="3:53" x14ac:dyDescent="0.25">
      <c r="C1219" s="2"/>
      <c r="I1219" s="4"/>
      <c r="AZ1219" s="6"/>
      <c r="BA1219" s="6"/>
    </row>
    <row r="1220" spans="3:53" x14ac:dyDescent="0.25">
      <c r="C1220" s="2"/>
      <c r="I1220" s="4"/>
      <c r="AZ1220" s="6"/>
      <c r="BA1220" s="6"/>
    </row>
    <row r="1221" spans="3:53" x14ac:dyDescent="0.25">
      <c r="C1221" s="2"/>
      <c r="I1221" s="4"/>
      <c r="AZ1221" s="6"/>
      <c r="BA1221" s="6"/>
    </row>
    <row r="1222" spans="3:53" x14ac:dyDescent="0.25">
      <c r="C1222" s="2"/>
      <c r="AZ1222" s="6"/>
      <c r="BA1222" s="6"/>
    </row>
    <row r="1223" spans="3:53" x14ac:dyDescent="0.25">
      <c r="C1223" s="2"/>
      <c r="AZ1223" s="6"/>
      <c r="BA1223" s="6"/>
    </row>
    <row r="1224" spans="3:53" x14ac:dyDescent="0.25">
      <c r="C1224" s="2"/>
      <c r="AZ1224" s="6"/>
      <c r="BA1224" s="6"/>
    </row>
    <row r="1225" spans="3:53" x14ac:dyDescent="0.25">
      <c r="C1225" s="2"/>
      <c r="AZ1225" s="6"/>
      <c r="BA1225" s="6"/>
    </row>
    <row r="1226" spans="3:53" x14ac:dyDescent="0.25">
      <c r="C1226" s="2"/>
      <c r="AZ1226" s="6"/>
      <c r="BA1226" s="6"/>
    </row>
    <row r="1227" spans="3:53" x14ac:dyDescent="0.25">
      <c r="C1227" s="2"/>
      <c r="AZ1227" s="6"/>
      <c r="BA1227" s="6"/>
    </row>
    <row r="1228" spans="3:53" x14ac:dyDescent="0.25">
      <c r="C1228" s="2"/>
      <c r="AZ1228" s="6"/>
      <c r="BA1228" s="6"/>
    </row>
    <row r="1229" spans="3:53" x14ac:dyDescent="0.25">
      <c r="C1229" s="2"/>
      <c r="AZ1229" s="6"/>
      <c r="BA1229" s="6"/>
    </row>
    <row r="1230" spans="3:53" x14ac:dyDescent="0.25">
      <c r="C1230" s="2"/>
      <c r="AZ1230" s="6"/>
      <c r="BA1230" s="6"/>
    </row>
    <row r="1231" spans="3:53" x14ac:dyDescent="0.25">
      <c r="C1231" s="2"/>
      <c r="AZ1231" s="6"/>
      <c r="BA1231" s="6"/>
    </row>
    <row r="1232" spans="3:53" x14ac:dyDescent="0.25">
      <c r="C1232" s="2"/>
      <c r="AZ1232" s="6"/>
      <c r="BA1232" s="6"/>
    </row>
    <row r="1233" spans="3:53" x14ac:dyDescent="0.25">
      <c r="C1233" s="2"/>
      <c r="AZ1233" s="6"/>
      <c r="BA1233" s="6"/>
    </row>
    <row r="1234" spans="3:53" x14ac:dyDescent="0.25">
      <c r="C1234" s="2"/>
      <c r="AZ1234" s="6"/>
      <c r="BA1234" s="6"/>
    </row>
    <row r="1235" spans="3:53" x14ac:dyDescent="0.25">
      <c r="C1235" s="2"/>
      <c r="AZ1235" s="6"/>
      <c r="BA1235" s="6"/>
    </row>
    <row r="1236" spans="3:53" x14ac:dyDescent="0.25">
      <c r="C1236" s="2"/>
      <c r="AZ1236" s="6"/>
      <c r="BA1236" s="6"/>
    </row>
    <row r="1237" spans="3:53" x14ac:dyDescent="0.25">
      <c r="C1237" s="2"/>
      <c r="AZ1237" s="6"/>
      <c r="BA1237" s="6"/>
    </row>
    <row r="1238" spans="3:53" x14ac:dyDescent="0.25">
      <c r="C1238" s="2"/>
      <c r="AZ1238" s="6"/>
      <c r="BA1238" s="6"/>
    </row>
    <row r="1239" spans="3:53" x14ac:dyDescent="0.25">
      <c r="C1239" s="2"/>
      <c r="AZ1239" s="6"/>
      <c r="BA1239" s="6"/>
    </row>
    <row r="1240" spans="3:53" x14ac:dyDescent="0.25">
      <c r="C1240" s="2"/>
      <c r="AZ1240" s="6"/>
      <c r="BA1240" s="6"/>
    </row>
    <row r="1241" spans="3:53" x14ac:dyDescent="0.25">
      <c r="C1241" s="2"/>
      <c r="AZ1241" s="6"/>
      <c r="BA1241" s="6"/>
    </row>
    <row r="1242" spans="3:53" x14ac:dyDescent="0.25">
      <c r="C1242" s="2"/>
      <c r="AZ1242" s="6"/>
      <c r="BA1242" s="6"/>
    </row>
    <row r="1243" spans="3:53" x14ac:dyDescent="0.25">
      <c r="C1243" s="2"/>
      <c r="AZ1243" s="6"/>
      <c r="BA1243" s="6"/>
    </row>
    <row r="1244" spans="3:53" x14ac:dyDescent="0.25">
      <c r="C1244" s="2"/>
      <c r="AZ1244" s="6"/>
      <c r="BA1244" s="6"/>
    </row>
    <row r="1245" spans="3:53" x14ac:dyDescent="0.25">
      <c r="C1245" s="2"/>
      <c r="AZ1245" s="6"/>
      <c r="BA1245" s="6"/>
    </row>
    <row r="1246" spans="3:53" x14ac:dyDescent="0.25">
      <c r="C1246" s="2"/>
      <c r="AZ1246" s="6"/>
      <c r="BA1246" s="6"/>
    </row>
    <row r="1247" spans="3:53" x14ac:dyDescent="0.25">
      <c r="C1247" s="2"/>
      <c r="AZ1247" s="6"/>
      <c r="BA1247" s="6"/>
    </row>
    <row r="1248" spans="3:53" x14ac:dyDescent="0.25">
      <c r="C1248" s="2"/>
      <c r="AZ1248" s="6"/>
      <c r="BA1248" s="6"/>
    </row>
    <row r="1249" spans="3:53" x14ac:dyDescent="0.25">
      <c r="C1249" s="2"/>
      <c r="AZ1249" s="6"/>
      <c r="BA1249" s="6"/>
    </row>
    <row r="1250" spans="3:53" x14ac:dyDescent="0.25">
      <c r="C1250" s="2"/>
      <c r="AZ1250" s="6"/>
      <c r="BA1250" s="6"/>
    </row>
    <row r="1251" spans="3:53" x14ac:dyDescent="0.25">
      <c r="C1251" s="2"/>
      <c r="AZ1251" s="6"/>
      <c r="BA1251" s="6"/>
    </row>
    <row r="1252" spans="3:53" x14ac:dyDescent="0.25">
      <c r="C1252" s="2"/>
      <c r="AZ1252" s="6"/>
      <c r="BA1252" s="6"/>
    </row>
    <row r="1253" spans="3:53" x14ac:dyDescent="0.25">
      <c r="C1253" s="2"/>
      <c r="AZ1253" s="6"/>
      <c r="BA1253" s="6"/>
    </row>
    <row r="1254" spans="3:53" x14ac:dyDescent="0.25">
      <c r="C1254" s="2"/>
      <c r="AZ1254" s="6"/>
      <c r="BA1254" s="6"/>
    </row>
    <row r="1255" spans="3:53" x14ac:dyDescent="0.25">
      <c r="C1255" s="2"/>
      <c r="AZ1255" s="6"/>
      <c r="BA1255" s="6"/>
    </row>
    <row r="1256" spans="3:53" x14ac:dyDescent="0.25">
      <c r="C1256" s="2"/>
      <c r="AZ1256" s="6"/>
      <c r="BA1256" s="6"/>
    </row>
    <row r="1257" spans="3:53" x14ac:dyDescent="0.25">
      <c r="C1257" s="2"/>
      <c r="AZ1257" s="6"/>
      <c r="BA1257" s="6"/>
    </row>
    <row r="1258" spans="3:53" x14ac:dyDescent="0.25">
      <c r="C1258" s="2"/>
      <c r="AZ1258" s="6"/>
      <c r="BA1258" s="6"/>
    </row>
    <row r="1259" spans="3:53" x14ac:dyDescent="0.25">
      <c r="C1259" s="2"/>
      <c r="AZ1259" s="6"/>
      <c r="BA1259" s="6"/>
    </row>
    <row r="1260" spans="3:53" x14ac:dyDescent="0.25">
      <c r="C1260" s="2"/>
      <c r="AZ1260" s="6"/>
      <c r="BA1260" s="6"/>
    </row>
    <row r="1261" spans="3:53" x14ac:dyDescent="0.25">
      <c r="C1261" s="2"/>
      <c r="AZ1261" s="6"/>
      <c r="BA1261" s="6"/>
    </row>
    <row r="1262" spans="3:53" x14ac:dyDescent="0.25">
      <c r="C1262" s="2"/>
      <c r="AZ1262" s="6"/>
      <c r="BA1262" s="6"/>
    </row>
    <row r="1263" spans="3:53" x14ac:dyDescent="0.25">
      <c r="C1263" s="2"/>
      <c r="AZ1263" s="6"/>
      <c r="BA1263" s="6"/>
    </row>
    <row r="1264" spans="3:53" x14ac:dyDescent="0.25">
      <c r="C1264" s="2"/>
      <c r="AZ1264" s="6"/>
      <c r="BA1264" s="6"/>
    </row>
    <row r="1265" spans="3:53" x14ac:dyDescent="0.25">
      <c r="C1265" s="2"/>
      <c r="AZ1265" s="6"/>
      <c r="BA1265" s="6"/>
    </row>
    <row r="1266" spans="3:53" x14ac:dyDescent="0.25">
      <c r="C1266" s="2"/>
      <c r="AZ1266" s="6"/>
      <c r="BA1266" s="6"/>
    </row>
    <row r="1267" spans="3:53" x14ac:dyDescent="0.25">
      <c r="C1267" s="2"/>
      <c r="AZ1267" s="6"/>
      <c r="BA1267" s="6"/>
    </row>
    <row r="1268" spans="3:53" x14ac:dyDescent="0.25">
      <c r="C1268" s="2"/>
      <c r="AZ1268" s="6"/>
      <c r="BA1268" s="6"/>
    </row>
    <row r="1269" spans="3:53" x14ac:dyDescent="0.25">
      <c r="C1269" s="2"/>
      <c r="AZ1269" s="6"/>
      <c r="BA1269" s="6"/>
    </row>
    <row r="1270" spans="3:53" x14ac:dyDescent="0.25">
      <c r="C1270" s="2"/>
      <c r="AZ1270" s="6"/>
      <c r="BA1270" s="6"/>
    </row>
    <row r="1271" spans="3:53" x14ac:dyDescent="0.25">
      <c r="C1271" s="2"/>
      <c r="AZ1271" s="6"/>
      <c r="BA1271" s="6"/>
    </row>
    <row r="1272" spans="3:53" x14ac:dyDescent="0.25">
      <c r="C1272" s="2"/>
      <c r="AZ1272" s="6"/>
      <c r="BA1272" s="6"/>
    </row>
    <row r="1273" spans="3:53" x14ac:dyDescent="0.25">
      <c r="C1273" s="2"/>
      <c r="AZ1273" s="6"/>
      <c r="BA1273" s="6"/>
    </row>
    <row r="1274" spans="3:53" x14ac:dyDescent="0.25">
      <c r="C1274" s="2"/>
      <c r="AZ1274" s="6"/>
      <c r="BA1274" s="6"/>
    </row>
    <row r="1275" spans="3:53" x14ac:dyDescent="0.25">
      <c r="C1275" s="2"/>
      <c r="AZ1275" s="6"/>
      <c r="BA1275" s="6"/>
    </row>
    <row r="1276" spans="3:53" x14ac:dyDescent="0.25">
      <c r="C1276" s="2"/>
      <c r="AZ1276" s="6"/>
      <c r="BA1276" s="6"/>
    </row>
    <row r="1277" spans="3:53" x14ac:dyDescent="0.25">
      <c r="C1277" s="2"/>
      <c r="AZ1277" s="6"/>
      <c r="BA1277" s="6"/>
    </row>
    <row r="1278" spans="3:53" x14ac:dyDescent="0.25">
      <c r="C1278" s="2"/>
      <c r="AZ1278" s="6"/>
      <c r="BA1278" s="6"/>
    </row>
    <row r="1279" spans="3:53" x14ac:dyDescent="0.25">
      <c r="C1279" s="2"/>
      <c r="AZ1279" s="6"/>
      <c r="BA1279" s="6"/>
    </row>
    <row r="1280" spans="3:53" x14ac:dyDescent="0.25">
      <c r="C1280" s="2"/>
      <c r="AZ1280" s="6"/>
      <c r="BA1280" s="6"/>
    </row>
    <row r="1281" spans="3:53" x14ac:dyDescent="0.25">
      <c r="C1281" s="2"/>
      <c r="AZ1281" s="6"/>
      <c r="BA1281" s="6"/>
    </row>
    <row r="1282" spans="3:53" x14ac:dyDescent="0.25">
      <c r="C1282" s="2"/>
      <c r="AZ1282" s="6"/>
      <c r="BA1282" s="6"/>
    </row>
    <row r="1283" spans="3:53" x14ac:dyDescent="0.25">
      <c r="C1283" s="2"/>
      <c r="AZ1283" s="6"/>
      <c r="BA1283" s="6"/>
    </row>
    <row r="1284" spans="3:53" x14ac:dyDescent="0.25">
      <c r="C1284" s="2"/>
      <c r="AZ1284" s="6"/>
      <c r="BA1284" s="6"/>
    </row>
    <row r="1285" spans="3:53" x14ac:dyDescent="0.25">
      <c r="C1285" s="2"/>
      <c r="AZ1285" s="6"/>
      <c r="BA1285" s="6"/>
    </row>
    <row r="1286" spans="3:53" x14ac:dyDescent="0.25">
      <c r="C1286" s="2"/>
      <c r="AZ1286" s="6"/>
      <c r="BA1286" s="6"/>
    </row>
    <row r="1287" spans="3:53" x14ac:dyDescent="0.25">
      <c r="C1287" s="2"/>
      <c r="AZ1287" s="6"/>
      <c r="BA1287" s="6"/>
    </row>
    <row r="1288" spans="3:53" x14ac:dyDescent="0.25">
      <c r="C1288" s="2"/>
      <c r="AZ1288" s="6"/>
      <c r="BA1288" s="6"/>
    </row>
    <row r="1289" spans="3:53" x14ac:dyDescent="0.25">
      <c r="C1289" s="2"/>
      <c r="AZ1289" s="6"/>
      <c r="BA1289" s="6"/>
    </row>
    <row r="1290" spans="3:53" x14ac:dyDescent="0.25">
      <c r="C1290" s="2"/>
      <c r="AZ1290" s="6"/>
      <c r="BA1290" s="6"/>
    </row>
    <row r="1291" spans="3:53" x14ac:dyDescent="0.25">
      <c r="C1291" s="2"/>
      <c r="AZ1291" s="6"/>
      <c r="BA1291" s="6"/>
    </row>
    <row r="1292" spans="3:53" x14ac:dyDescent="0.25">
      <c r="C1292" s="2"/>
      <c r="AZ1292" s="6"/>
      <c r="BA1292" s="6"/>
    </row>
    <row r="1293" spans="3:53" x14ac:dyDescent="0.25">
      <c r="C1293" s="2"/>
      <c r="AZ1293" s="6"/>
      <c r="BA1293" s="6"/>
    </row>
    <row r="1294" spans="3:53" x14ac:dyDescent="0.25">
      <c r="C1294" s="2"/>
      <c r="AZ1294" s="6"/>
      <c r="BA1294" s="6"/>
    </row>
    <row r="1295" spans="3:53" x14ac:dyDescent="0.25">
      <c r="C1295" s="2"/>
      <c r="AZ1295" s="6"/>
      <c r="BA1295" s="6"/>
    </row>
    <row r="1296" spans="3:53" x14ac:dyDescent="0.25">
      <c r="C1296" s="2"/>
      <c r="AZ1296" s="6"/>
      <c r="BA1296" s="6"/>
    </row>
    <row r="1297" spans="3:53" x14ac:dyDescent="0.25">
      <c r="C1297" s="2"/>
      <c r="AZ1297" s="6"/>
      <c r="BA1297" s="6"/>
    </row>
    <row r="1298" spans="3:53" x14ac:dyDescent="0.25">
      <c r="C1298" s="2"/>
      <c r="AZ1298" s="6"/>
      <c r="BA1298" s="6"/>
    </row>
    <row r="1299" spans="3:53" x14ac:dyDescent="0.25">
      <c r="C1299" s="2"/>
      <c r="AZ1299" s="6"/>
      <c r="BA1299" s="6"/>
    </row>
    <row r="1300" spans="3:53" x14ac:dyDescent="0.25">
      <c r="C1300" s="2"/>
      <c r="AZ1300" s="6"/>
      <c r="BA1300" s="6"/>
    </row>
    <row r="1301" spans="3:53" x14ac:dyDescent="0.25">
      <c r="C1301" s="2"/>
      <c r="AZ1301" s="6"/>
      <c r="BA1301" s="6"/>
    </row>
    <row r="1302" spans="3:53" x14ac:dyDescent="0.25">
      <c r="C1302" s="2"/>
      <c r="AZ1302" s="6"/>
      <c r="BA1302" s="6"/>
    </row>
    <row r="1303" spans="3:53" x14ac:dyDescent="0.25">
      <c r="C1303" s="2"/>
      <c r="AZ1303" s="6"/>
      <c r="BA1303" s="6"/>
    </row>
    <row r="1304" spans="3:53" x14ac:dyDescent="0.25">
      <c r="C1304" s="2"/>
      <c r="AZ1304" s="6"/>
      <c r="BA1304" s="6"/>
    </row>
    <row r="1305" spans="3:53" x14ac:dyDescent="0.25">
      <c r="C1305" s="2"/>
      <c r="AZ1305" s="6"/>
      <c r="BA1305" s="6"/>
    </row>
    <row r="1306" spans="3:53" x14ac:dyDescent="0.25">
      <c r="C1306" s="2"/>
      <c r="AZ1306" s="6"/>
      <c r="BA1306" s="6"/>
    </row>
    <row r="1307" spans="3:53" x14ac:dyDescent="0.25">
      <c r="C1307" s="2"/>
      <c r="AZ1307" s="6"/>
      <c r="BA1307" s="6"/>
    </row>
    <row r="1308" spans="3:53" x14ac:dyDescent="0.25">
      <c r="C1308" s="2"/>
      <c r="AZ1308" s="6"/>
      <c r="BA1308" s="6"/>
    </row>
    <row r="1309" spans="3:53" x14ac:dyDescent="0.25">
      <c r="C1309" s="2"/>
      <c r="AZ1309" s="6"/>
      <c r="BA1309" s="6"/>
    </row>
    <row r="1310" spans="3:53" x14ac:dyDescent="0.25">
      <c r="C1310" s="2"/>
      <c r="AZ1310" s="6"/>
      <c r="BA1310" s="6"/>
    </row>
    <row r="1311" spans="3:53" x14ac:dyDescent="0.25">
      <c r="C1311" s="2"/>
      <c r="AZ1311" s="6"/>
      <c r="BA1311" s="6"/>
    </row>
    <row r="1312" spans="3:53" x14ac:dyDescent="0.25">
      <c r="C1312" s="2"/>
      <c r="AZ1312" s="6"/>
      <c r="BA1312" s="6"/>
    </row>
    <row r="1313" spans="3:53" x14ac:dyDescent="0.25">
      <c r="C1313" s="2"/>
      <c r="AZ1313" s="6"/>
      <c r="BA1313" s="6"/>
    </row>
    <row r="1314" spans="3:53" x14ac:dyDescent="0.25">
      <c r="AZ1314" s="6"/>
      <c r="BA1314" s="6"/>
    </row>
    <row r="1315" spans="3:53" x14ac:dyDescent="0.25">
      <c r="AZ1315" s="6"/>
      <c r="BA1315" s="6"/>
    </row>
    <row r="1316" spans="3:53" x14ac:dyDescent="0.25">
      <c r="AZ1316" s="6"/>
      <c r="BA1316" s="6"/>
    </row>
    <row r="1317" spans="3:53" x14ac:dyDescent="0.25">
      <c r="AZ1317" s="6"/>
      <c r="BA1317" s="6"/>
    </row>
    <row r="1318" spans="3:53" x14ac:dyDescent="0.25">
      <c r="AZ1318" s="6"/>
      <c r="BA1318" s="6"/>
    </row>
    <row r="1319" spans="3:53" x14ac:dyDescent="0.25">
      <c r="AZ1319" s="6"/>
      <c r="BA1319" s="6"/>
    </row>
    <row r="1320" spans="3:53" x14ac:dyDescent="0.25">
      <c r="AZ1320" s="6"/>
      <c r="BA1320" s="6"/>
    </row>
    <row r="1321" spans="3:53" x14ac:dyDescent="0.25">
      <c r="AZ1321" s="6"/>
      <c r="BA1321" s="6"/>
    </row>
    <row r="1322" spans="3:53" x14ac:dyDescent="0.25">
      <c r="AZ1322" s="6"/>
      <c r="BA1322" s="6"/>
    </row>
    <row r="1323" spans="3:53" x14ac:dyDescent="0.25">
      <c r="AZ1323" s="6"/>
      <c r="BA1323" s="6"/>
    </row>
    <row r="1324" spans="3:53" x14ac:dyDescent="0.25">
      <c r="AZ1324" s="6"/>
      <c r="BA1324" s="6"/>
    </row>
    <row r="1325" spans="3:53" x14ac:dyDescent="0.25">
      <c r="AZ1325" s="6"/>
      <c r="BA1325" s="6"/>
    </row>
    <row r="1326" spans="3:53" x14ac:dyDescent="0.25">
      <c r="AZ1326" s="6"/>
      <c r="BA1326" s="6"/>
    </row>
    <row r="1327" spans="3:53" x14ac:dyDescent="0.25">
      <c r="AZ1327" s="6"/>
      <c r="BA1327" s="6"/>
    </row>
    <row r="1328" spans="3:53" x14ac:dyDescent="0.25">
      <c r="AZ1328" s="6"/>
      <c r="BA1328" s="6"/>
    </row>
    <row r="1329" spans="52:53" x14ac:dyDescent="0.25">
      <c r="AZ1329" s="6"/>
      <c r="BA1329" s="6"/>
    </row>
    <row r="1330" spans="52:53" x14ac:dyDescent="0.25">
      <c r="AZ1330" s="6"/>
      <c r="BA1330" s="6"/>
    </row>
    <row r="1331" spans="52:53" x14ac:dyDescent="0.25">
      <c r="AZ1331" s="6"/>
      <c r="BA1331" s="6"/>
    </row>
    <row r="1332" spans="52:53" x14ac:dyDescent="0.25">
      <c r="AZ1332" s="6"/>
      <c r="BA1332" s="6"/>
    </row>
    <row r="1333" spans="52:53" x14ac:dyDescent="0.25">
      <c r="AZ1333" s="6"/>
      <c r="BA1333" s="6"/>
    </row>
    <row r="1334" spans="52:53" x14ac:dyDescent="0.25">
      <c r="AZ1334" s="6"/>
      <c r="BA1334" s="6"/>
    </row>
    <row r="1335" spans="52:53" x14ac:dyDescent="0.25">
      <c r="AZ1335" s="6"/>
      <c r="BA1335" s="6"/>
    </row>
    <row r="1336" spans="52:53" x14ac:dyDescent="0.25">
      <c r="AZ1336" s="6"/>
      <c r="BA1336" s="6"/>
    </row>
    <row r="1337" spans="52:53" x14ac:dyDescent="0.25">
      <c r="AZ1337" s="6"/>
      <c r="BA1337" s="6"/>
    </row>
    <row r="1338" spans="52:53" x14ac:dyDescent="0.25">
      <c r="AZ1338" s="6"/>
      <c r="BA1338" s="6"/>
    </row>
    <row r="1339" spans="52:53" x14ac:dyDescent="0.25">
      <c r="AZ1339" s="6"/>
      <c r="BA1339" s="6"/>
    </row>
    <row r="1340" spans="52:53" x14ac:dyDescent="0.25">
      <c r="AZ1340" s="6"/>
      <c r="BA1340" s="6"/>
    </row>
    <row r="1341" spans="52:53" x14ac:dyDescent="0.25">
      <c r="AZ1341" s="6"/>
      <c r="BA1341" s="6"/>
    </row>
    <row r="1342" spans="52:53" x14ac:dyDescent="0.25">
      <c r="AZ1342" s="6"/>
      <c r="BA1342" s="6"/>
    </row>
    <row r="1343" spans="52:53" x14ac:dyDescent="0.25">
      <c r="AZ1343" s="6"/>
      <c r="BA1343" s="6"/>
    </row>
    <row r="1344" spans="52:53" x14ac:dyDescent="0.25">
      <c r="AZ1344" s="6"/>
      <c r="BA1344" s="6"/>
    </row>
    <row r="1345" spans="52:53" x14ac:dyDescent="0.25">
      <c r="AZ1345" s="6"/>
      <c r="BA1345" s="6"/>
    </row>
    <row r="1346" spans="52:53" x14ac:dyDescent="0.25">
      <c r="AZ1346" s="6"/>
      <c r="BA1346" s="6"/>
    </row>
    <row r="1347" spans="52:53" x14ac:dyDescent="0.25">
      <c r="AZ1347" s="6"/>
      <c r="BA1347" s="6"/>
    </row>
    <row r="1348" spans="52:53" x14ac:dyDescent="0.25">
      <c r="AZ1348" s="6"/>
      <c r="BA1348" s="6"/>
    </row>
    <row r="1349" spans="52:53" x14ac:dyDescent="0.25">
      <c r="AZ1349" s="6"/>
      <c r="BA1349" s="6"/>
    </row>
    <row r="1350" spans="52:53" x14ac:dyDescent="0.25">
      <c r="AZ1350" s="6"/>
      <c r="BA1350" s="6"/>
    </row>
    <row r="1351" spans="52:53" x14ac:dyDescent="0.25">
      <c r="AZ1351" s="6"/>
      <c r="BA1351" s="6"/>
    </row>
    <row r="1352" spans="52:53" x14ac:dyDescent="0.25">
      <c r="AZ1352" s="6"/>
      <c r="BA1352" s="6"/>
    </row>
    <row r="1353" spans="52:53" x14ac:dyDescent="0.25">
      <c r="AZ1353" s="6"/>
      <c r="BA1353" s="6"/>
    </row>
    <row r="1354" spans="52:53" x14ac:dyDescent="0.25">
      <c r="AZ1354" s="6"/>
      <c r="BA1354" s="6"/>
    </row>
    <row r="1355" spans="52:53" x14ac:dyDescent="0.25">
      <c r="AZ1355" s="6"/>
      <c r="BA1355" s="6"/>
    </row>
    <row r="1356" spans="52:53" x14ac:dyDescent="0.25">
      <c r="AZ1356" s="6"/>
      <c r="BA1356" s="6"/>
    </row>
    <row r="1357" spans="52:53" x14ac:dyDescent="0.25">
      <c r="AZ1357" s="6"/>
      <c r="BA1357" s="6"/>
    </row>
    <row r="1358" spans="52:53" x14ac:dyDescent="0.25">
      <c r="AZ1358" s="6"/>
      <c r="BA1358" s="6"/>
    </row>
    <row r="1359" spans="52:53" x14ac:dyDescent="0.25">
      <c r="AZ1359" s="6"/>
      <c r="BA1359" s="6"/>
    </row>
    <row r="1360" spans="52:53" x14ac:dyDescent="0.25">
      <c r="AZ1360" s="6"/>
      <c r="BA1360" s="6"/>
    </row>
    <row r="1361" spans="52:53" x14ac:dyDescent="0.25">
      <c r="AZ1361" s="6"/>
      <c r="BA1361" s="6"/>
    </row>
    <row r="1362" spans="52:53" x14ac:dyDescent="0.25">
      <c r="AZ1362" s="6"/>
      <c r="BA1362" s="6"/>
    </row>
    <row r="1363" spans="52:53" x14ac:dyDescent="0.25">
      <c r="AZ1363" s="6"/>
      <c r="BA1363" s="6"/>
    </row>
    <row r="1364" spans="52:53" x14ac:dyDescent="0.25">
      <c r="AZ1364" s="6"/>
      <c r="BA1364" s="6"/>
    </row>
    <row r="1365" spans="52:53" x14ac:dyDescent="0.25">
      <c r="AZ1365" s="6"/>
      <c r="BA1365" s="6"/>
    </row>
    <row r="1366" spans="52:53" x14ac:dyDescent="0.25">
      <c r="AZ1366" s="6"/>
      <c r="BA1366" s="6"/>
    </row>
    <row r="1367" spans="52:53" x14ac:dyDescent="0.25">
      <c r="AZ1367" s="6"/>
      <c r="BA1367" s="6"/>
    </row>
    <row r="1368" spans="52:53" x14ac:dyDescent="0.25">
      <c r="AZ1368" s="6"/>
      <c r="BA1368" s="6"/>
    </row>
    <row r="1369" spans="52:53" x14ac:dyDescent="0.25">
      <c r="AZ1369" s="6"/>
      <c r="BA1369" s="6"/>
    </row>
    <row r="1370" spans="52:53" x14ac:dyDescent="0.25">
      <c r="AZ1370" s="6"/>
      <c r="BA1370" s="6"/>
    </row>
    <row r="1371" spans="52:53" x14ac:dyDescent="0.25">
      <c r="AZ1371" s="6"/>
      <c r="BA1371" s="6"/>
    </row>
    <row r="1372" spans="52:53" x14ac:dyDescent="0.25">
      <c r="AZ1372" s="6"/>
      <c r="BA1372" s="6"/>
    </row>
    <row r="1373" spans="52:53" x14ac:dyDescent="0.25">
      <c r="AZ1373" s="6"/>
      <c r="BA1373" s="6"/>
    </row>
    <row r="1374" spans="52:53" x14ac:dyDescent="0.25">
      <c r="AZ1374" s="6"/>
      <c r="BA1374" s="6"/>
    </row>
    <row r="1375" spans="52:53" x14ac:dyDescent="0.25">
      <c r="AZ1375" s="6"/>
      <c r="BA1375" s="6"/>
    </row>
    <row r="1376" spans="52:53" x14ac:dyDescent="0.25">
      <c r="AZ1376" s="6"/>
      <c r="BA1376" s="6"/>
    </row>
    <row r="1377" spans="52:53" x14ac:dyDescent="0.25">
      <c r="AZ1377" s="6"/>
      <c r="BA1377" s="6"/>
    </row>
    <row r="1378" spans="52:53" x14ac:dyDescent="0.25">
      <c r="AZ1378" s="6"/>
      <c r="BA1378" s="6"/>
    </row>
    <row r="1379" spans="52:53" x14ac:dyDescent="0.25">
      <c r="AZ1379" s="6"/>
      <c r="BA1379" s="6"/>
    </row>
    <row r="1380" spans="52:53" x14ac:dyDescent="0.25">
      <c r="AZ1380" s="6"/>
      <c r="BA1380" s="6"/>
    </row>
    <row r="1381" spans="52:53" x14ac:dyDescent="0.25">
      <c r="AZ1381" s="6"/>
      <c r="BA1381" s="6"/>
    </row>
    <row r="1382" spans="52:53" x14ac:dyDescent="0.25">
      <c r="AZ1382" s="6"/>
      <c r="BA1382" s="6"/>
    </row>
    <row r="1383" spans="52:53" x14ac:dyDescent="0.25">
      <c r="AZ1383" s="6"/>
      <c r="BA1383" s="6"/>
    </row>
    <row r="1384" spans="52:53" x14ac:dyDescent="0.25">
      <c r="AZ1384" s="6"/>
      <c r="BA1384" s="6"/>
    </row>
    <row r="1385" spans="52:53" x14ac:dyDescent="0.25">
      <c r="AZ1385" s="6"/>
      <c r="BA1385" s="6"/>
    </row>
    <row r="1386" spans="52:53" x14ac:dyDescent="0.25">
      <c r="AZ1386" s="6"/>
      <c r="BA1386" s="6"/>
    </row>
    <row r="1387" spans="52:53" x14ac:dyDescent="0.25">
      <c r="AZ1387" s="6"/>
      <c r="BA1387" s="6"/>
    </row>
    <row r="1388" spans="52:53" x14ac:dyDescent="0.25">
      <c r="AZ1388" s="6"/>
      <c r="BA1388" s="6"/>
    </row>
    <row r="1389" spans="52:53" x14ac:dyDescent="0.25">
      <c r="AZ1389" s="6"/>
      <c r="BA1389" s="6"/>
    </row>
    <row r="1390" spans="52:53" x14ac:dyDescent="0.25">
      <c r="AZ1390" s="6"/>
      <c r="BA1390" s="6"/>
    </row>
    <row r="1391" spans="52:53" x14ac:dyDescent="0.25">
      <c r="AZ1391" s="6"/>
      <c r="BA1391" s="6"/>
    </row>
    <row r="1392" spans="52:53" x14ac:dyDescent="0.25">
      <c r="AZ1392" s="6"/>
      <c r="BA1392" s="6"/>
    </row>
    <row r="1393" spans="52:53" x14ac:dyDescent="0.25">
      <c r="AZ1393" s="6"/>
      <c r="BA1393" s="6"/>
    </row>
    <row r="1394" spans="52:53" x14ac:dyDescent="0.25">
      <c r="AZ1394" s="6"/>
      <c r="BA1394" s="6"/>
    </row>
    <row r="1395" spans="52:53" x14ac:dyDescent="0.25">
      <c r="AZ1395" s="6"/>
      <c r="BA1395" s="6"/>
    </row>
    <row r="1396" spans="52:53" x14ac:dyDescent="0.25">
      <c r="AZ1396" s="6"/>
      <c r="BA1396" s="6"/>
    </row>
    <row r="1397" spans="52:53" x14ac:dyDescent="0.25">
      <c r="AZ1397" s="6"/>
      <c r="BA1397" s="6"/>
    </row>
    <row r="1398" spans="52:53" x14ac:dyDescent="0.25">
      <c r="AZ1398" s="6"/>
      <c r="BA1398" s="6"/>
    </row>
    <row r="1399" spans="52:53" x14ac:dyDescent="0.25">
      <c r="AZ1399" s="6"/>
      <c r="BA1399" s="6"/>
    </row>
    <row r="1400" spans="52:53" x14ac:dyDescent="0.25">
      <c r="AZ1400" s="6"/>
      <c r="BA1400" s="6"/>
    </row>
    <row r="1401" spans="52:53" x14ac:dyDescent="0.25">
      <c r="AZ1401" s="6"/>
      <c r="BA1401" s="6"/>
    </row>
    <row r="1402" spans="52:53" x14ac:dyDescent="0.25">
      <c r="AZ1402" s="6"/>
      <c r="BA1402" s="6"/>
    </row>
    <row r="1403" spans="52:53" x14ac:dyDescent="0.25">
      <c r="AZ1403" s="6"/>
      <c r="BA1403" s="6"/>
    </row>
    <row r="1404" spans="52:53" x14ac:dyDescent="0.25">
      <c r="AZ1404" s="6"/>
      <c r="BA1404" s="6"/>
    </row>
    <row r="1405" spans="52:53" x14ac:dyDescent="0.25">
      <c r="AZ1405" s="6"/>
      <c r="BA1405" s="6"/>
    </row>
    <row r="1406" spans="52:53" x14ac:dyDescent="0.25">
      <c r="AZ1406" s="6"/>
      <c r="BA1406" s="6"/>
    </row>
    <row r="1407" spans="52:53" x14ac:dyDescent="0.25">
      <c r="AZ1407" s="6"/>
      <c r="BA1407" s="6"/>
    </row>
    <row r="1408" spans="52:53" x14ac:dyDescent="0.25">
      <c r="AZ1408" s="6"/>
      <c r="BA1408" s="6"/>
    </row>
    <row r="1409" spans="52:53" x14ac:dyDescent="0.25">
      <c r="AZ1409" s="6"/>
      <c r="BA1409" s="6"/>
    </row>
    <row r="1410" spans="52:53" x14ac:dyDescent="0.25">
      <c r="AZ1410" s="6"/>
      <c r="BA1410" s="6"/>
    </row>
    <row r="1411" spans="52:53" x14ac:dyDescent="0.25">
      <c r="AZ1411" s="6"/>
      <c r="BA1411" s="6"/>
    </row>
    <row r="1412" spans="52:53" x14ac:dyDescent="0.25">
      <c r="AZ1412" s="6"/>
      <c r="BA1412" s="6"/>
    </row>
    <row r="1413" spans="52:53" x14ac:dyDescent="0.25">
      <c r="AZ1413" s="6"/>
      <c r="BA1413" s="6"/>
    </row>
    <row r="1414" spans="52:53" x14ac:dyDescent="0.25">
      <c r="AZ1414" s="6"/>
      <c r="BA1414" s="6"/>
    </row>
    <row r="1415" spans="52:53" x14ac:dyDescent="0.25">
      <c r="AZ1415" s="6"/>
      <c r="BA1415" s="6"/>
    </row>
    <row r="1416" spans="52:53" x14ac:dyDescent="0.25">
      <c r="AZ1416" s="6"/>
      <c r="BA1416" s="6"/>
    </row>
    <row r="1417" spans="52:53" x14ac:dyDescent="0.25">
      <c r="AZ1417" s="6"/>
      <c r="BA1417" s="6"/>
    </row>
    <row r="1418" spans="52:53" x14ac:dyDescent="0.25">
      <c r="AZ1418" s="6"/>
      <c r="BA1418" s="6"/>
    </row>
    <row r="1419" spans="52:53" x14ac:dyDescent="0.25">
      <c r="AZ1419" s="6"/>
      <c r="BA1419" s="6"/>
    </row>
    <row r="1420" spans="52:53" x14ac:dyDescent="0.25">
      <c r="AZ1420" s="6"/>
      <c r="BA1420" s="6"/>
    </row>
    <row r="1421" spans="52:53" x14ac:dyDescent="0.25">
      <c r="AZ1421" s="6"/>
      <c r="BA1421" s="6"/>
    </row>
    <row r="1422" spans="52:53" x14ac:dyDescent="0.25">
      <c r="AZ1422" s="6"/>
      <c r="BA1422" s="6"/>
    </row>
    <row r="1423" spans="52:53" x14ac:dyDescent="0.25">
      <c r="AZ1423" s="6"/>
      <c r="BA1423" s="6"/>
    </row>
    <row r="1424" spans="52:53" x14ac:dyDescent="0.25">
      <c r="AZ1424" s="6"/>
      <c r="BA1424" s="6"/>
    </row>
    <row r="1425" spans="52:53" x14ac:dyDescent="0.25">
      <c r="AZ1425" s="6"/>
      <c r="BA1425" s="6"/>
    </row>
    <row r="1426" spans="52:53" x14ac:dyDescent="0.25">
      <c r="AZ1426" s="6"/>
      <c r="BA1426" s="6"/>
    </row>
    <row r="1427" spans="52:53" x14ac:dyDescent="0.25">
      <c r="AZ1427" s="6"/>
      <c r="BA1427" s="6"/>
    </row>
    <row r="1428" spans="52:53" x14ac:dyDescent="0.25">
      <c r="AZ1428" s="6"/>
      <c r="BA1428" s="6"/>
    </row>
    <row r="1429" spans="52:53" x14ac:dyDescent="0.25">
      <c r="AZ1429" s="6"/>
      <c r="BA1429" s="6"/>
    </row>
    <row r="1430" spans="52:53" x14ac:dyDescent="0.25">
      <c r="AZ1430" s="6"/>
      <c r="BA1430" s="6"/>
    </row>
    <row r="1431" spans="52:53" x14ac:dyDescent="0.25">
      <c r="AZ1431" s="6"/>
      <c r="BA1431" s="6"/>
    </row>
    <row r="1432" spans="52:53" x14ac:dyDescent="0.25">
      <c r="AZ1432" s="6"/>
      <c r="BA1432" s="6"/>
    </row>
    <row r="1433" spans="52:53" x14ac:dyDescent="0.25">
      <c r="AZ1433" s="6"/>
      <c r="BA1433" s="6"/>
    </row>
    <row r="1434" spans="52:53" x14ac:dyDescent="0.25">
      <c r="AZ1434" s="6"/>
      <c r="BA1434" s="6"/>
    </row>
    <row r="1435" spans="52:53" x14ac:dyDescent="0.25">
      <c r="AZ1435" s="6"/>
      <c r="BA1435" s="6"/>
    </row>
    <row r="1436" spans="52:53" x14ac:dyDescent="0.25">
      <c r="AZ1436" s="6"/>
      <c r="BA1436" s="6"/>
    </row>
    <row r="1437" spans="52:53" x14ac:dyDescent="0.25">
      <c r="AZ1437" s="6"/>
      <c r="BA1437" s="6"/>
    </row>
    <row r="1438" spans="52:53" x14ac:dyDescent="0.25">
      <c r="AZ1438" s="6"/>
      <c r="BA1438" s="6"/>
    </row>
    <row r="1439" spans="52:53" x14ac:dyDescent="0.25">
      <c r="AZ1439" s="6"/>
      <c r="BA1439" s="6"/>
    </row>
    <row r="1440" spans="52:53" x14ac:dyDescent="0.25">
      <c r="AZ1440" s="6"/>
      <c r="BA1440" s="6"/>
    </row>
    <row r="1441" spans="52:53" x14ac:dyDescent="0.25">
      <c r="AZ1441" s="6"/>
      <c r="BA1441" s="6"/>
    </row>
    <row r="1442" spans="52:53" x14ac:dyDescent="0.25">
      <c r="AZ1442" s="6"/>
      <c r="BA1442" s="6"/>
    </row>
    <row r="1443" spans="52:53" x14ac:dyDescent="0.25">
      <c r="AZ1443" s="6"/>
      <c r="BA1443" s="6"/>
    </row>
    <row r="1444" spans="52:53" x14ac:dyDescent="0.25">
      <c r="AZ1444" s="6"/>
      <c r="BA1444" s="6"/>
    </row>
    <row r="1445" spans="52:53" x14ac:dyDescent="0.25">
      <c r="AZ1445" s="6"/>
      <c r="BA1445" s="6"/>
    </row>
    <row r="1446" spans="52:53" x14ac:dyDescent="0.25">
      <c r="AZ1446" s="6"/>
      <c r="BA1446" s="6"/>
    </row>
    <row r="1447" spans="52:53" x14ac:dyDescent="0.25">
      <c r="AZ1447" s="6"/>
      <c r="BA1447" s="6"/>
    </row>
    <row r="1448" spans="52:53" x14ac:dyDescent="0.25">
      <c r="AZ1448" s="6"/>
      <c r="BA1448" s="6"/>
    </row>
    <row r="1449" spans="52:53" x14ac:dyDescent="0.25">
      <c r="AZ1449" s="6"/>
      <c r="BA1449" s="6"/>
    </row>
    <row r="1450" spans="52:53" x14ac:dyDescent="0.25">
      <c r="AZ1450" s="6"/>
      <c r="BA1450" s="6"/>
    </row>
    <row r="1451" spans="52:53" x14ac:dyDescent="0.25">
      <c r="AZ1451" s="6"/>
      <c r="BA1451" s="6"/>
    </row>
    <row r="1452" spans="52:53" x14ac:dyDescent="0.25">
      <c r="AZ1452" s="6"/>
      <c r="BA1452" s="6"/>
    </row>
    <row r="1453" spans="52:53" x14ac:dyDescent="0.25">
      <c r="AZ1453" s="6"/>
      <c r="BA1453" s="6"/>
    </row>
    <row r="1454" spans="52:53" x14ac:dyDescent="0.25">
      <c r="AZ1454" s="6"/>
      <c r="BA1454" s="6"/>
    </row>
    <row r="1455" spans="52:53" x14ac:dyDescent="0.25">
      <c r="AZ1455" s="6"/>
      <c r="BA1455" s="6"/>
    </row>
    <row r="1456" spans="52:53" x14ac:dyDescent="0.25">
      <c r="AZ1456" s="6"/>
      <c r="BA1456" s="6"/>
    </row>
    <row r="1457" spans="52:53" x14ac:dyDescent="0.25">
      <c r="AZ1457" s="6"/>
      <c r="BA1457" s="6"/>
    </row>
    <row r="1458" spans="52:53" x14ac:dyDescent="0.25">
      <c r="AZ1458" s="6"/>
      <c r="BA1458" s="6"/>
    </row>
    <row r="1459" spans="52:53" x14ac:dyDescent="0.25">
      <c r="AZ1459" s="6"/>
      <c r="BA1459" s="6"/>
    </row>
    <row r="1460" spans="52:53" x14ac:dyDescent="0.25">
      <c r="AZ1460" s="6"/>
      <c r="BA1460" s="6"/>
    </row>
    <row r="1461" spans="52:53" x14ac:dyDescent="0.25">
      <c r="AZ1461" s="6"/>
      <c r="BA1461" s="6"/>
    </row>
    <row r="1462" spans="52:53" x14ac:dyDescent="0.25">
      <c r="AZ1462" s="6"/>
      <c r="BA1462" s="6"/>
    </row>
    <row r="1463" spans="52:53" x14ac:dyDescent="0.25">
      <c r="AZ1463" s="6"/>
      <c r="BA1463" s="6"/>
    </row>
    <row r="1464" spans="52:53" x14ac:dyDescent="0.25">
      <c r="AZ1464" s="6"/>
      <c r="BA1464" s="6"/>
    </row>
    <row r="1465" spans="52:53" x14ac:dyDescent="0.25">
      <c r="AZ1465" s="6"/>
      <c r="BA1465" s="6"/>
    </row>
    <row r="1466" spans="52:53" x14ac:dyDescent="0.25">
      <c r="AZ1466" s="6"/>
      <c r="BA1466" s="6"/>
    </row>
    <row r="1467" spans="52:53" x14ac:dyDescent="0.25">
      <c r="AZ1467" s="6"/>
      <c r="BA1467" s="6"/>
    </row>
    <row r="1468" spans="52:53" x14ac:dyDescent="0.25">
      <c r="AZ1468" s="6"/>
      <c r="BA1468" s="6"/>
    </row>
    <row r="1469" spans="52:53" x14ac:dyDescent="0.25">
      <c r="AZ1469" s="6"/>
      <c r="BA1469" s="6"/>
    </row>
    <row r="1470" spans="52:53" x14ac:dyDescent="0.25">
      <c r="AZ1470" s="6"/>
      <c r="BA1470" s="6"/>
    </row>
    <row r="1471" spans="52:53" x14ac:dyDescent="0.25">
      <c r="AZ1471" s="6"/>
      <c r="BA1471" s="6"/>
    </row>
    <row r="1472" spans="52:53" x14ac:dyDescent="0.25">
      <c r="AZ1472" s="6"/>
      <c r="BA1472" s="6"/>
    </row>
    <row r="1473" spans="52:53" x14ac:dyDescent="0.25">
      <c r="AZ1473" s="6"/>
      <c r="BA1473" s="6"/>
    </row>
    <row r="1474" spans="52:53" x14ac:dyDescent="0.25">
      <c r="AZ1474" s="6"/>
      <c r="BA1474" s="6"/>
    </row>
    <row r="1475" spans="52:53" x14ac:dyDescent="0.25">
      <c r="AZ1475" s="6"/>
      <c r="BA1475" s="6"/>
    </row>
    <row r="1476" spans="52:53" x14ac:dyDescent="0.25">
      <c r="AZ1476" s="6"/>
      <c r="BA1476" s="6"/>
    </row>
    <row r="1477" spans="52:53" x14ac:dyDescent="0.25">
      <c r="AZ1477" s="6"/>
      <c r="BA1477" s="6"/>
    </row>
    <row r="1478" spans="52:53" x14ac:dyDescent="0.25">
      <c r="AZ1478" s="6"/>
      <c r="BA1478" s="6"/>
    </row>
    <row r="1479" spans="52:53" x14ac:dyDescent="0.25">
      <c r="AZ1479" s="6"/>
      <c r="BA1479" s="6"/>
    </row>
    <row r="1480" spans="52:53" x14ac:dyDescent="0.25">
      <c r="AZ1480" s="6"/>
      <c r="BA1480" s="6"/>
    </row>
    <row r="1481" spans="52:53" x14ac:dyDescent="0.25">
      <c r="AZ1481" s="6"/>
      <c r="BA1481" s="6"/>
    </row>
    <row r="1482" spans="52:53" x14ac:dyDescent="0.25">
      <c r="AZ1482" s="6"/>
      <c r="BA1482" s="6"/>
    </row>
    <row r="1483" spans="52:53" x14ac:dyDescent="0.25">
      <c r="AZ1483" s="6"/>
      <c r="BA1483" s="6"/>
    </row>
    <row r="1484" spans="52:53" x14ac:dyDescent="0.25">
      <c r="AZ1484" s="6"/>
      <c r="BA1484" s="6"/>
    </row>
    <row r="1485" spans="52:53" x14ac:dyDescent="0.25">
      <c r="AZ1485" s="6"/>
      <c r="BA1485" s="6"/>
    </row>
    <row r="1486" spans="52:53" x14ac:dyDescent="0.25">
      <c r="AZ1486" s="6"/>
      <c r="BA1486" s="6"/>
    </row>
    <row r="1487" spans="52:53" x14ac:dyDescent="0.25">
      <c r="AZ1487" s="6"/>
      <c r="BA1487" s="6"/>
    </row>
    <row r="1488" spans="52:53" x14ac:dyDescent="0.25">
      <c r="AZ1488" s="6"/>
      <c r="BA1488" s="6"/>
    </row>
    <row r="1489" spans="52:53" x14ac:dyDescent="0.25">
      <c r="AZ1489" s="6"/>
      <c r="BA1489" s="6"/>
    </row>
    <row r="1490" spans="52:53" x14ac:dyDescent="0.25">
      <c r="AZ1490" s="6"/>
      <c r="BA1490" s="6"/>
    </row>
    <row r="1491" spans="52:53" x14ac:dyDescent="0.25">
      <c r="AZ1491" s="6"/>
      <c r="BA1491" s="6"/>
    </row>
    <row r="1492" spans="52:53" x14ac:dyDescent="0.25">
      <c r="AZ1492" s="6"/>
      <c r="BA1492" s="6"/>
    </row>
    <row r="1493" spans="52:53" x14ac:dyDescent="0.25">
      <c r="AZ1493" s="6"/>
      <c r="BA1493" s="6"/>
    </row>
    <row r="1494" spans="52:53" x14ac:dyDescent="0.25">
      <c r="AZ1494" s="6"/>
      <c r="BA1494" s="6"/>
    </row>
    <row r="1495" spans="52:53" x14ac:dyDescent="0.25">
      <c r="AZ1495" s="6"/>
      <c r="BA1495" s="6"/>
    </row>
    <row r="1496" spans="52:53" x14ac:dyDescent="0.25">
      <c r="AZ1496" s="6"/>
      <c r="BA1496" s="6"/>
    </row>
    <row r="1497" spans="52:53" x14ac:dyDescent="0.25">
      <c r="AZ1497" s="6"/>
      <c r="BA1497" s="6"/>
    </row>
    <row r="1498" spans="52:53" x14ac:dyDescent="0.25">
      <c r="AZ1498" s="6"/>
      <c r="BA1498" s="6"/>
    </row>
    <row r="1499" spans="52:53" x14ac:dyDescent="0.25">
      <c r="AZ1499" s="6"/>
      <c r="BA1499" s="6"/>
    </row>
    <row r="1500" spans="52:53" x14ac:dyDescent="0.25">
      <c r="AZ1500" s="6"/>
      <c r="BA1500" s="6"/>
    </row>
    <row r="1501" spans="52:53" x14ac:dyDescent="0.25">
      <c r="AZ1501" s="6"/>
      <c r="BA1501" s="6"/>
    </row>
    <row r="1502" spans="52:53" x14ac:dyDescent="0.25">
      <c r="AZ1502" s="6"/>
      <c r="BA1502" s="6"/>
    </row>
    <row r="1503" spans="52:53" x14ac:dyDescent="0.25">
      <c r="AZ1503" s="6"/>
      <c r="BA1503" s="6"/>
    </row>
    <row r="1504" spans="52:53" x14ac:dyDescent="0.25">
      <c r="AZ1504" s="6"/>
      <c r="BA1504" s="6"/>
    </row>
    <row r="1505" spans="52:53" x14ac:dyDescent="0.25">
      <c r="AZ1505" s="6"/>
      <c r="BA1505" s="6"/>
    </row>
    <row r="1506" spans="52:53" x14ac:dyDescent="0.25">
      <c r="AZ1506" s="6"/>
      <c r="BA1506" s="6"/>
    </row>
    <row r="1507" spans="52:53" x14ac:dyDescent="0.25">
      <c r="AZ1507" s="6"/>
      <c r="BA1507" s="6"/>
    </row>
    <row r="1508" spans="52:53" x14ac:dyDescent="0.25">
      <c r="AZ1508" s="6"/>
      <c r="BA1508" s="6"/>
    </row>
    <row r="1509" spans="52:53" x14ac:dyDescent="0.25">
      <c r="AZ1509" s="6"/>
      <c r="BA1509" s="6"/>
    </row>
    <row r="1510" spans="52:53" x14ac:dyDescent="0.25">
      <c r="AZ1510" s="6"/>
      <c r="BA1510" s="6"/>
    </row>
    <row r="1511" spans="52:53" x14ac:dyDescent="0.25">
      <c r="AZ1511" s="6"/>
      <c r="BA1511" s="6"/>
    </row>
    <row r="1512" spans="52:53" x14ac:dyDescent="0.25">
      <c r="AZ1512" s="6"/>
      <c r="BA1512" s="6"/>
    </row>
    <row r="1513" spans="52:53" x14ac:dyDescent="0.25">
      <c r="AZ1513" s="6"/>
      <c r="BA1513" s="6"/>
    </row>
    <row r="1514" spans="52:53" x14ac:dyDescent="0.25">
      <c r="AZ1514" s="6"/>
      <c r="BA1514" s="6"/>
    </row>
    <row r="1515" spans="52:53" x14ac:dyDescent="0.25">
      <c r="AZ1515" s="6"/>
      <c r="BA1515" s="6"/>
    </row>
    <row r="1516" spans="52:53" x14ac:dyDescent="0.25">
      <c r="AZ1516" s="6"/>
      <c r="BA1516" s="6"/>
    </row>
    <row r="1517" spans="52:53" x14ac:dyDescent="0.25">
      <c r="AZ1517" s="6"/>
      <c r="BA1517" s="6"/>
    </row>
    <row r="1518" spans="52:53" x14ac:dyDescent="0.25">
      <c r="AZ1518" s="6"/>
      <c r="BA1518" s="6"/>
    </row>
    <row r="1519" spans="52:53" x14ac:dyDescent="0.25">
      <c r="AZ1519" s="6"/>
      <c r="BA1519" s="6"/>
    </row>
    <row r="1520" spans="52:53" x14ac:dyDescent="0.25">
      <c r="AZ1520" s="6"/>
      <c r="BA1520" s="6"/>
    </row>
    <row r="1521" spans="52:53" x14ac:dyDescent="0.25">
      <c r="AZ1521" s="6"/>
      <c r="BA1521" s="6"/>
    </row>
    <row r="1522" spans="52:53" x14ac:dyDescent="0.25">
      <c r="AZ1522" s="6"/>
      <c r="BA1522" s="6"/>
    </row>
    <row r="1523" spans="52:53" x14ac:dyDescent="0.25">
      <c r="AZ1523" s="6"/>
      <c r="BA1523" s="6"/>
    </row>
    <row r="1524" spans="52:53" x14ac:dyDescent="0.25">
      <c r="AZ1524" s="6"/>
      <c r="BA1524" s="6"/>
    </row>
    <row r="1525" spans="52:53" x14ac:dyDescent="0.25">
      <c r="AZ1525" s="6"/>
      <c r="BA1525" s="6"/>
    </row>
    <row r="1526" spans="52:53" x14ac:dyDescent="0.25">
      <c r="AZ1526" s="6"/>
      <c r="BA1526" s="6"/>
    </row>
    <row r="1527" spans="52:53" x14ac:dyDescent="0.25">
      <c r="AZ1527" s="6"/>
      <c r="BA1527" s="6"/>
    </row>
    <row r="1528" spans="52:53" x14ac:dyDescent="0.25">
      <c r="AZ1528" s="6"/>
      <c r="BA1528" s="6"/>
    </row>
    <row r="1529" spans="52:53" x14ac:dyDescent="0.25">
      <c r="AZ1529" s="6"/>
      <c r="BA1529" s="6"/>
    </row>
    <row r="1530" spans="52:53" x14ac:dyDescent="0.25">
      <c r="AZ1530" s="6"/>
      <c r="BA1530" s="6"/>
    </row>
    <row r="1531" spans="52:53" x14ac:dyDescent="0.25">
      <c r="AZ1531" s="6"/>
      <c r="BA1531" s="6"/>
    </row>
    <row r="1532" spans="52:53" x14ac:dyDescent="0.25">
      <c r="AZ1532" s="6"/>
      <c r="BA1532" s="6"/>
    </row>
    <row r="1533" spans="52:53" x14ac:dyDescent="0.25">
      <c r="AZ1533" s="6"/>
      <c r="BA1533" s="6"/>
    </row>
    <row r="1534" spans="52:53" x14ac:dyDescent="0.25">
      <c r="AZ1534" s="6"/>
      <c r="BA1534" s="6"/>
    </row>
    <row r="1535" spans="52:53" x14ac:dyDescent="0.25">
      <c r="AZ1535" s="6"/>
      <c r="BA1535" s="6"/>
    </row>
    <row r="1536" spans="52:53" x14ac:dyDescent="0.25">
      <c r="AZ1536" s="6"/>
      <c r="BA1536" s="6"/>
    </row>
    <row r="1537" spans="52:53" x14ac:dyDescent="0.25">
      <c r="AZ1537" s="6"/>
      <c r="BA1537" s="6"/>
    </row>
    <row r="1538" spans="52:53" x14ac:dyDescent="0.25">
      <c r="AZ1538" s="6"/>
      <c r="BA1538" s="6"/>
    </row>
    <row r="1539" spans="52:53" x14ac:dyDescent="0.25">
      <c r="AZ1539" s="6"/>
      <c r="BA1539" s="6"/>
    </row>
    <row r="1540" spans="52:53" x14ac:dyDescent="0.25">
      <c r="AZ1540" s="6"/>
      <c r="BA1540" s="6"/>
    </row>
    <row r="1541" spans="52:53" x14ac:dyDescent="0.25">
      <c r="AZ1541" s="6"/>
      <c r="BA1541" s="6"/>
    </row>
    <row r="1542" spans="52:53" x14ac:dyDescent="0.25">
      <c r="AZ1542" s="6"/>
      <c r="BA1542" s="6"/>
    </row>
    <row r="1543" spans="52:53" x14ac:dyDescent="0.25">
      <c r="AZ1543" s="6"/>
      <c r="BA1543" s="6"/>
    </row>
    <row r="1544" spans="52:53" x14ac:dyDescent="0.25">
      <c r="AZ1544" s="6"/>
      <c r="BA1544" s="6"/>
    </row>
    <row r="1545" spans="52:53" x14ac:dyDescent="0.25">
      <c r="AZ1545" s="6"/>
      <c r="BA1545" s="6"/>
    </row>
    <row r="1546" spans="52:53" x14ac:dyDescent="0.25">
      <c r="AZ1546" s="6"/>
      <c r="BA1546" s="6"/>
    </row>
    <row r="1547" spans="52:53" x14ac:dyDescent="0.25">
      <c r="AZ1547" s="6"/>
      <c r="BA1547" s="6"/>
    </row>
    <row r="1548" spans="52:53" x14ac:dyDescent="0.25">
      <c r="AZ1548" s="6"/>
      <c r="BA1548" s="6"/>
    </row>
    <row r="1549" spans="52:53" x14ac:dyDescent="0.25">
      <c r="AZ1549" s="6"/>
      <c r="BA1549" s="6"/>
    </row>
    <row r="1550" spans="52:53" x14ac:dyDescent="0.25">
      <c r="AZ1550" s="6"/>
      <c r="BA1550" s="6"/>
    </row>
    <row r="1551" spans="52:53" x14ac:dyDescent="0.25">
      <c r="AZ1551" s="6"/>
      <c r="BA1551" s="6"/>
    </row>
    <row r="1552" spans="52:53" x14ac:dyDescent="0.25">
      <c r="AZ1552" s="6"/>
      <c r="BA1552" s="6"/>
    </row>
    <row r="1553" spans="52:53" x14ac:dyDescent="0.25">
      <c r="AZ1553" s="6"/>
      <c r="BA1553" s="6"/>
    </row>
    <row r="1554" spans="52:53" x14ac:dyDescent="0.25">
      <c r="AZ1554" s="6"/>
      <c r="BA1554" s="6"/>
    </row>
    <row r="1555" spans="52:53" x14ac:dyDescent="0.25">
      <c r="AZ1555" s="6"/>
      <c r="BA1555" s="6"/>
    </row>
    <row r="1556" spans="52:53" x14ac:dyDescent="0.25">
      <c r="AZ1556" s="6"/>
      <c r="BA1556" s="6"/>
    </row>
    <row r="1557" spans="52:53" x14ac:dyDescent="0.25">
      <c r="AZ1557" s="6"/>
      <c r="BA1557" s="6"/>
    </row>
    <row r="1558" spans="52:53" x14ac:dyDescent="0.25">
      <c r="AZ1558" s="6"/>
      <c r="BA1558" s="6"/>
    </row>
    <row r="1559" spans="52:53" x14ac:dyDescent="0.25">
      <c r="AZ1559" s="6"/>
      <c r="BA1559" s="6"/>
    </row>
    <row r="1560" spans="52:53" x14ac:dyDescent="0.25">
      <c r="AZ1560" s="6"/>
      <c r="BA1560" s="6"/>
    </row>
    <row r="1561" spans="52:53" x14ac:dyDescent="0.25">
      <c r="AZ1561" s="6"/>
      <c r="BA1561" s="6"/>
    </row>
    <row r="1562" spans="52:53" x14ac:dyDescent="0.25">
      <c r="AZ1562" s="6"/>
      <c r="BA1562" s="6"/>
    </row>
    <row r="1563" spans="52:53" x14ac:dyDescent="0.25">
      <c r="AZ1563" s="6"/>
      <c r="BA1563" s="6"/>
    </row>
    <row r="1564" spans="52:53" x14ac:dyDescent="0.25">
      <c r="AZ1564" s="6"/>
      <c r="BA1564" s="6"/>
    </row>
    <row r="1565" spans="52:53" x14ac:dyDescent="0.25">
      <c r="AZ1565" s="6"/>
      <c r="BA1565" s="6"/>
    </row>
    <row r="1566" spans="52:53" x14ac:dyDescent="0.25">
      <c r="AZ1566" s="6"/>
      <c r="BA1566" s="6"/>
    </row>
    <row r="1567" spans="52:53" x14ac:dyDescent="0.25">
      <c r="AZ1567" s="6"/>
      <c r="BA1567" s="6"/>
    </row>
    <row r="1568" spans="52:53" x14ac:dyDescent="0.25">
      <c r="AZ1568" s="6"/>
      <c r="BA1568" s="6"/>
    </row>
    <row r="1569" spans="52:53" x14ac:dyDescent="0.25">
      <c r="AZ1569" s="6"/>
      <c r="BA1569" s="6"/>
    </row>
    <row r="1570" spans="52:53" x14ac:dyDescent="0.25">
      <c r="AZ1570" s="6"/>
      <c r="BA1570" s="6"/>
    </row>
    <row r="1571" spans="52:53" x14ac:dyDescent="0.25">
      <c r="AZ1571" s="6"/>
      <c r="BA1571" s="6"/>
    </row>
    <row r="1572" spans="52:53" x14ac:dyDescent="0.25">
      <c r="AZ1572" s="6"/>
      <c r="BA1572" s="6"/>
    </row>
    <row r="1573" spans="52:53" x14ac:dyDescent="0.25">
      <c r="AZ1573" s="6"/>
      <c r="BA1573" s="6"/>
    </row>
    <row r="1574" spans="52:53" x14ac:dyDescent="0.25">
      <c r="AZ1574" s="6"/>
      <c r="BA1574" s="6"/>
    </row>
    <row r="1575" spans="52:53" x14ac:dyDescent="0.25">
      <c r="AZ1575" s="6"/>
      <c r="BA1575" s="6"/>
    </row>
    <row r="1576" spans="52:53" x14ac:dyDescent="0.25">
      <c r="AZ1576" s="6"/>
      <c r="BA1576" s="6"/>
    </row>
    <row r="1577" spans="52:53" x14ac:dyDescent="0.25">
      <c r="AZ1577" s="6"/>
      <c r="BA1577" s="6"/>
    </row>
    <row r="1578" spans="52:53" x14ac:dyDescent="0.25">
      <c r="AZ1578" s="6"/>
      <c r="BA1578" s="6"/>
    </row>
    <row r="1579" spans="52:53" x14ac:dyDescent="0.25">
      <c r="AZ1579" s="6"/>
      <c r="BA1579" s="6"/>
    </row>
    <row r="1580" spans="52:53" x14ac:dyDescent="0.25">
      <c r="AZ1580" s="6"/>
      <c r="BA1580" s="6"/>
    </row>
    <row r="1581" spans="52:53" x14ac:dyDescent="0.25">
      <c r="AZ1581" s="6"/>
      <c r="BA1581" s="6"/>
    </row>
    <row r="1582" spans="52:53" x14ac:dyDescent="0.25">
      <c r="AZ1582" s="6"/>
      <c r="BA1582" s="6"/>
    </row>
    <row r="1583" spans="52:53" x14ac:dyDescent="0.25">
      <c r="AZ1583" s="6"/>
      <c r="BA1583" s="6"/>
    </row>
    <row r="1584" spans="52:53" x14ac:dyDescent="0.25">
      <c r="AZ1584" s="6"/>
      <c r="BA1584" s="6"/>
    </row>
    <row r="1585" spans="52:53" x14ac:dyDescent="0.25">
      <c r="AZ1585" s="6"/>
      <c r="BA1585" s="6"/>
    </row>
    <row r="1586" spans="52:53" x14ac:dyDescent="0.25">
      <c r="AZ1586" s="6"/>
      <c r="BA1586" s="6"/>
    </row>
    <row r="1587" spans="52:53" x14ac:dyDescent="0.25">
      <c r="AZ1587" s="6"/>
      <c r="BA1587" s="6"/>
    </row>
    <row r="1588" spans="52:53" x14ac:dyDescent="0.25">
      <c r="AZ1588" s="6"/>
      <c r="BA1588" s="6"/>
    </row>
    <row r="1589" spans="52:53" x14ac:dyDescent="0.25">
      <c r="AZ1589" s="6"/>
      <c r="BA1589" s="6"/>
    </row>
    <row r="1590" spans="52:53" x14ac:dyDescent="0.25">
      <c r="AZ1590" s="6"/>
      <c r="BA1590" s="6"/>
    </row>
    <row r="1591" spans="52:53" x14ac:dyDescent="0.25">
      <c r="AZ1591" s="6"/>
      <c r="BA1591" s="6"/>
    </row>
    <row r="1592" spans="52:53" x14ac:dyDescent="0.25">
      <c r="AZ1592" s="6"/>
      <c r="BA1592" s="6"/>
    </row>
    <row r="1593" spans="52:53" x14ac:dyDescent="0.25">
      <c r="AZ1593" s="6"/>
      <c r="BA1593" s="6"/>
    </row>
    <row r="1594" spans="52:53" x14ac:dyDescent="0.25">
      <c r="AZ1594" s="6"/>
      <c r="BA1594" s="6"/>
    </row>
    <row r="1595" spans="52:53" x14ac:dyDescent="0.25">
      <c r="AZ1595" s="6"/>
      <c r="BA1595" s="6"/>
    </row>
    <row r="1596" spans="52:53" x14ac:dyDescent="0.25">
      <c r="AZ1596" s="6"/>
      <c r="BA1596" s="6"/>
    </row>
    <row r="1597" spans="52:53" x14ac:dyDescent="0.25">
      <c r="AZ1597" s="6"/>
      <c r="BA1597" s="6"/>
    </row>
    <row r="1598" spans="52:53" x14ac:dyDescent="0.25">
      <c r="AZ1598" s="6"/>
      <c r="BA1598" s="6"/>
    </row>
    <row r="1599" spans="52:53" x14ac:dyDescent="0.25">
      <c r="AZ1599" s="6"/>
      <c r="BA1599" s="6"/>
    </row>
    <row r="1600" spans="52:53" x14ac:dyDescent="0.25">
      <c r="AZ1600" s="6"/>
      <c r="BA1600" s="6"/>
    </row>
    <row r="1601" spans="52:53" x14ac:dyDescent="0.25">
      <c r="AZ1601" s="6"/>
      <c r="BA1601" s="6"/>
    </row>
    <row r="1602" spans="52:53" x14ac:dyDescent="0.25">
      <c r="AZ1602" s="6"/>
      <c r="BA1602" s="6"/>
    </row>
    <row r="1603" spans="52:53" x14ac:dyDescent="0.25">
      <c r="AZ1603" s="6"/>
      <c r="BA1603" s="6"/>
    </row>
    <row r="1604" spans="52:53" x14ac:dyDescent="0.25">
      <c r="AZ1604" s="6"/>
      <c r="BA1604" s="6"/>
    </row>
    <row r="1605" spans="52:53" x14ac:dyDescent="0.25">
      <c r="AZ1605" s="6"/>
      <c r="BA1605" s="6"/>
    </row>
    <row r="1606" spans="52:53" x14ac:dyDescent="0.25">
      <c r="AZ1606" s="6"/>
      <c r="BA1606" s="6"/>
    </row>
    <row r="1607" spans="52:53" x14ac:dyDescent="0.25">
      <c r="AZ1607" s="6"/>
      <c r="BA1607" s="6"/>
    </row>
    <row r="1608" spans="52:53" x14ac:dyDescent="0.25">
      <c r="AZ1608" s="6"/>
      <c r="BA1608" s="6"/>
    </row>
    <row r="1609" spans="52:53" x14ac:dyDescent="0.25">
      <c r="AZ1609" s="6"/>
      <c r="BA1609" s="6"/>
    </row>
    <row r="1610" spans="52:53" x14ac:dyDescent="0.25">
      <c r="AZ1610" s="6"/>
      <c r="BA1610" s="6"/>
    </row>
    <row r="1611" spans="52:53" x14ac:dyDescent="0.25">
      <c r="AZ1611" s="6"/>
      <c r="BA1611" s="6"/>
    </row>
    <row r="1612" spans="52:53" x14ac:dyDescent="0.25">
      <c r="AZ1612" s="6"/>
      <c r="BA1612" s="6"/>
    </row>
    <row r="1613" spans="52:53" x14ac:dyDescent="0.25">
      <c r="AZ1613" s="6"/>
      <c r="BA1613" s="6"/>
    </row>
    <row r="1614" spans="52:53" x14ac:dyDescent="0.25">
      <c r="AZ1614" s="6"/>
      <c r="BA1614" s="6"/>
    </row>
    <row r="1615" spans="52:53" x14ac:dyDescent="0.25">
      <c r="AZ1615" s="6"/>
      <c r="BA1615" s="6"/>
    </row>
    <row r="1616" spans="52:53" x14ac:dyDescent="0.25">
      <c r="AZ1616" s="6"/>
      <c r="BA1616" s="6"/>
    </row>
    <row r="1617" spans="52:53" x14ac:dyDescent="0.25">
      <c r="AZ1617" s="6"/>
      <c r="BA1617" s="6"/>
    </row>
    <row r="1618" spans="52:53" x14ac:dyDescent="0.25">
      <c r="AZ1618" s="6"/>
      <c r="BA1618" s="6"/>
    </row>
    <row r="1619" spans="52:53" x14ac:dyDescent="0.25">
      <c r="AZ1619" s="6"/>
      <c r="BA1619" s="6"/>
    </row>
    <row r="1620" spans="52:53" x14ac:dyDescent="0.25">
      <c r="AZ1620" s="6"/>
      <c r="BA1620" s="6"/>
    </row>
    <row r="1621" spans="52:53" x14ac:dyDescent="0.25">
      <c r="AZ1621" s="6"/>
      <c r="BA1621" s="6"/>
    </row>
    <row r="1622" spans="52:53" x14ac:dyDescent="0.25">
      <c r="AZ1622" s="6"/>
      <c r="BA1622" s="6"/>
    </row>
    <row r="1623" spans="52:53" x14ac:dyDescent="0.25">
      <c r="AZ1623" s="6"/>
      <c r="BA1623" s="6"/>
    </row>
    <row r="1624" spans="52:53" x14ac:dyDescent="0.25">
      <c r="AZ1624" s="6"/>
      <c r="BA1624" s="6"/>
    </row>
    <row r="1625" spans="52:53" x14ac:dyDescent="0.25">
      <c r="AZ1625" s="6"/>
      <c r="BA1625" s="6"/>
    </row>
    <row r="1626" spans="52:53" x14ac:dyDescent="0.25">
      <c r="AZ1626" s="6"/>
      <c r="BA1626" s="6"/>
    </row>
    <row r="1627" spans="52:53" x14ac:dyDescent="0.25">
      <c r="AZ1627" s="6"/>
      <c r="BA1627" s="6"/>
    </row>
    <row r="1628" spans="52:53" x14ac:dyDescent="0.25">
      <c r="AZ1628" s="6"/>
      <c r="BA1628" s="6"/>
    </row>
    <row r="1629" spans="52:53" x14ac:dyDescent="0.25">
      <c r="AZ1629" s="6"/>
      <c r="BA1629" s="6"/>
    </row>
    <row r="1630" spans="52:53" x14ac:dyDescent="0.25">
      <c r="AZ1630" s="6"/>
      <c r="BA1630" s="6"/>
    </row>
    <row r="1631" spans="52:53" x14ac:dyDescent="0.25">
      <c r="AZ1631" s="6"/>
      <c r="BA1631" s="6"/>
    </row>
    <row r="1632" spans="52:53" x14ac:dyDescent="0.25">
      <c r="AZ1632" s="6"/>
      <c r="BA1632" s="6"/>
    </row>
    <row r="1633" spans="52:53" x14ac:dyDescent="0.25">
      <c r="AZ1633" s="6"/>
      <c r="BA1633" s="6"/>
    </row>
    <row r="1634" spans="52:53" x14ac:dyDescent="0.25">
      <c r="AZ1634" s="6"/>
      <c r="BA1634" s="6"/>
    </row>
    <row r="1635" spans="52:53" x14ac:dyDescent="0.25">
      <c r="AZ1635" s="6"/>
      <c r="BA1635" s="6"/>
    </row>
    <row r="1636" spans="52:53" x14ac:dyDescent="0.25">
      <c r="AZ1636" s="6"/>
      <c r="BA1636" s="6"/>
    </row>
    <row r="1637" spans="52:53" x14ac:dyDescent="0.25">
      <c r="AZ1637" s="6"/>
      <c r="BA1637" s="6"/>
    </row>
    <row r="1638" spans="52:53" x14ac:dyDescent="0.25">
      <c r="AZ1638" s="6"/>
      <c r="BA1638" s="6"/>
    </row>
    <row r="1639" spans="52:53" x14ac:dyDescent="0.25">
      <c r="AZ1639" s="6"/>
      <c r="BA1639" s="6"/>
    </row>
    <row r="1640" spans="52:53" x14ac:dyDescent="0.25">
      <c r="AZ1640" s="6"/>
      <c r="BA1640" s="6"/>
    </row>
    <row r="1641" spans="52:53" x14ac:dyDescent="0.25">
      <c r="AZ1641" s="6"/>
      <c r="BA1641" s="6"/>
    </row>
    <row r="1642" spans="52:53" x14ac:dyDescent="0.25">
      <c r="AZ1642" s="6"/>
      <c r="BA1642" s="6"/>
    </row>
    <row r="1643" spans="52:53" x14ac:dyDescent="0.25">
      <c r="AZ1643" s="6"/>
      <c r="BA1643" s="6"/>
    </row>
    <row r="1644" spans="52:53" x14ac:dyDescent="0.25">
      <c r="AZ1644" s="6"/>
      <c r="BA1644" s="6"/>
    </row>
    <row r="1645" spans="52:53" x14ac:dyDescent="0.25">
      <c r="AZ1645" s="6"/>
      <c r="BA1645" s="6"/>
    </row>
    <row r="1646" spans="52:53" x14ac:dyDescent="0.25">
      <c r="AZ1646" s="6"/>
      <c r="BA1646" s="6"/>
    </row>
    <row r="1647" spans="52:53" x14ac:dyDescent="0.25">
      <c r="AZ1647" s="6"/>
      <c r="BA1647" s="6"/>
    </row>
    <row r="1648" spans="52:53" x14ac:dyDescent="0.25">
      <c r="AZ1648" s="6"/>
      <c r="BA1648" s="6"/>
    </row>
    <row r="1649" spans="52:53" x14ac:dyDescent="0.25">
      <c r="AZ1649" s="6"/>
      <c r="BA1649" s="6"/>
    </row>
    <row r="1650" spans="52:53" x14ac:dyDescent="0.25">
      <c r="AZ1650" s="6"/>
      <c r="BA1650" s="6"/>
    </row>
    <row r="1651" spans="52:53" x14ac:dyDescent="0.25">
      <c r="AZ1651" s="6"/>
      <c r="BA1651" s="6"/>
    </row>
    <row r="1652" spans="52:53" x14ac:dyDescent="0.25">
      <c r="AZ1652" s="6"/>
      <c r="BA1652" s="6"/>
    </row>
    <row r="1653" spans="52:53" x14ac:dyDescent="0.25">
      <c r="AZ1653" s="6"/>
      <c r="BA1653" s="6"/>
    </row>
    <row r="1654" spans="52:53" x14ac:dyDescent="0.25">
      <c r="AZ1654" s="6"/>
      <c r="BA1654" s="6"/>
    </row>
    <row r="1655" spans="52:53" x14ac:dyDescent="0.25">
      <c r="AZ1655" s="6"/>
      <c r="BA1655" s="6"/>
    </row>
    <row r="1656" spans="52:53" x14ac:dyDescent="0.25">
      <c r="AZ1656" s="6"/>
      <c r="BA1656" s="6"/>
    </row>
    <row r="1657" spans="52:53" x14ac:dyDescent="0.25">
      <c r="AZ1657" s="6"/>
      <c r="BA1657" s="6"/>
    </row>
    <row r="1658" spans="52:53" x14ac:dyDescent="0.25">
      <c r="AZ1658" s="6"/>
      <c r="BA1658" s="6"/>
    </row>
    <row r="1659" spans="52:53" x14ac:dyDescent="0.25">
      <c r="AZ1659" s="6"/>
      <c r="BA1659" s="6"/>
    </row>
    <row r="1660" spans="52:53" x14ac:dyDescent="0.25">
      <c r="AZ1660" s="6"/>
      <c r="BA1660" s="6"/>
    </row>
    <row r="1661" spans="52:53" x14ac:dyDescent="0.25">
      <c r="AZ1661" s="6"/>
      <c r="BA1661" s="6"/>
    </row>
    <row r="1662" spans="52:53" x14ac:dyDescent="0.25">
      <c r="AZ1662" s="6"/>
      <c r="BA1662" s="6"/>
    </row>
    <row r="1663" spans="52:53" x14ac:dyDescent="0.25">
      <c r="AZ1663" s="6"/>
      <c r="BA1663" s="6"/>
    </row>
    <row r="1664" spans="52:53" x14ac:dyDescent="0.25">
      <c r="AZ1664" s="6"/>
      <c r="BA1664" s="6"/>
    </row>
    <row r="1665" spans="52:53" x14ac:dyDescent="0.25">
      <c r="AZ1665" s="6"/>
      <c r="BA1665" s="6"/>
    </row>
    <row r="1666" spans="52:53" x14ac:dyDescent="0.25">
      <c r="AZ1666" s="6"/>
      <c r="BA1666" s="6"/>
    </row>
    <row r="1667" spans="52:53" x14ac:dyDescent="0.25">
      <c r="AZ1667" s="6"/>
      <c r="BA1667" s="6"/>
    </row>
    <row r="1668" spans="52:53" x14ac:dyDescent="0.25">
      <c r="AZ1668" s="6"/>
      <c r="BA1668" s="6"/>
    </row>
    <row r="1669" spans="52:53" x14ac:dyDescent="0.25">
      <c r="AZ1669" s="6"/>
      <c r="BA1669" s="6"/>
    </row>
    <row r="1670" spans="52:53" x14ac:dyDescent="0.25">
      <c r="AZ1670" s="6"/>
      <c r="BA1670" s="6"/>
    </row>
    <row r="1671" spans="52:53" x14ac:dyDescent="0.25">
      <c r="AZ1671" s="6"/>
      <c r="BA1671" s="6"/>
    </row>
    <row r="1672" spans="52:53" x14ac:dyDescent="0.25">
      <c r="AZ1672" s="6"/>
      <c r="BA1672" s="6"/>
    </row>
    <row r="1673" spans="52:53" x14ac:dyDescent="0.25">
      <c r="AZ1673" s="6"/>
      <c r="BA1673" s="6"/>
    </row>
    <row r="1674" spans="52:53" x14ac:dyDescent="0.25">
      <c r="AZ1674" s="6"/>
      <c r="BA1674" s="6"/>
    </row>
    <row r="1675" spans="52:53" x14ac:dyDescent="0.25">
      <c r="AZ1675" s="6"/>
      <c r="BA1675" s="6"/>
    </row>
    <row r="1676" spans="52:53" x14ac:dyDescent="0.25">
      <c r="AZ1676" s="6"/>
      <c r="BA1676" s="6"/>
    </row>
    <row r="1677" spans="52:53" x14ac:dyDescent="0.25">
      <c r="AZ1677" s="6"/>
      <c r="BA1677" s="6"/>
    </row>
    <row r="1678" spans="52:53" x14ac:dyDescent="0.25">
      <c r="AZ1678" s="6"/>
      <c r="BA1678" s="6"/>
    </row>
    <row r="1679" spans="52:53" x14ac:dyDescent="0.25">
      <c r="AZ1679" s="6"/>
      <c r="BA1679" s="6"/>
    </row>
    <row r="1680" spans="52:53" x14ac:dyDescent="0.25">
      <c r="AZ1680" s="6"/>
      <c r="BA1680" s="6"/>
    </row>
    <row r="1681" spans="52:53" x14ac:dyDescent="0.25">
      <c r="AZ1681" s="6"/>
      <c r="BA1681" s="6"/>
    </row>
    <row r="1682" spans="52:53" x14ac:dyDescent="0.25">
      <c r="AZ1682" s="6"/>
      <c r="BA1682" s="6"/>
    </row>
    <row r="1683" spans="52:53" x14ac:dyDescent="0.25">
      <c r="AZ1683" s="6"/>
      <c r="BA1683" s="6"/>
    </row>
    <row r="1684" spans="52:53" x14ac:dyDescent="0.25">
      <c r="AZ1684" s="6"/>
      <c r="BA1684" s="6"/>
    </row>
    <row r="1685" spans="52:53" x14ac:dyDescent="0.25">
      <c r="AZ1685" s="6"/>
      <c r="BA1685" s="6"/>
    </row>
    <row r="1686" spans="52:53" x14ac:dyDescent="0.25">
      <c r="AZ1686" s="6"/>
      <c r="BA1686" s="6"/>
    </row>
    <row r="1687" spans="52:53" x14ac:dyDescent="0.25">
      <c r="AZ1687" s="6"/>
      <c r="BA1687" s="6"/>
    </row>
    <row r="1688" spans="52:53" x14ac:dyDescent="0.25">
      <c r="AZ1688" s="6"/>
      <c r="BA1688" s="6"/>
    </row>
    <row r="1689" spans="52:53" x14ac:dyDescent="0.25">
      <c r="AZ1689" s="6"/>
      <c r="BA1689" s="6"/>
    </row>
    <row r="1690" spans="52:53" x14ac:dyDescent="0.25">
      <c r="AZ1690" s="6"/>
      <c r="BA1690" s="6"/>
    </row>
    <row r="1691" spans="52:53" x14ac:dyDescent="0.25">
      <c r="AZ1691" s="6"/>
      <c r="BA1691" s="6"/>
    </row>
    <row r="1692" spans="52:53" x14ac:dyDescent="0.25">
      <c r="AZ1692" s="6"/>
      <c r="BA1692" s="6"/>
    </row>
    <row r="1693" spans="52:53" x14ac:dyDescent="0.25">
      <c r="AZ1693" s="6"/>
      <c r="BA1693" s="6"/>
    </row>
    <row r="1694" spans="52:53" x14ac:dyDescent="0.25">
      <c r="AZ1694" s="6"/>
      <c r="BA1694" s="6"/>
    </row>
    <row r="1695" spans="52:53" x14ac:dyDescent="0.25">
      <c r="AZ1695" s="6"/>
      <c r="BA1695" s="6"/>
    </row>
    <row r="1696" spans="52:53" x14ac:dyDescent="0.25">
      <c r="AZ1696" s="6"/>
      <c r="BA1696" s="6"/>
    </row>
    <row r="1697" spans="52:53" x14ac:dyDescent="0.25">
      <c r="AZ1697" s="6"/>
      <c r="BA1697" s="6"/>
    </row>
    <row r="1698" spans="52:53" x14ac:dyDescent="0.25">
      <c r="AZ1698" s="6"/>
      <c r="BA1698" s="6"/>
    </row>
    <row r="1699" spans="52:53" x14ac:dyDescent="0.25">
      <c r="AZ1699" s="6"/>
      <c r="BA1699" s="6"/>
    </row>
    <row r="1700" spans="52:53" x14ac:dyDescent="0.25">
      <c r="AZ1700" s="6"/>
      <c r="BA1700" s="6"/>
    </row>
    <row r="1701" spans="52:53" x14ac:dyDescent="0.25">
      <c r="AZ1701" s="6"/>
      <c r="BA1701" s="6"/>
    </row>
    <row r="1702" spans="52:53" x14ac:dyDescent="0.25">
      <c r="AZ1702" s="6"/>
      <c r="BA1702" s="6"/>
    </row>
    <row r="1703" spans="52:53" x14ac:dyDescent="0.25">
      <c r="AZ1703" s="6"/>
      <c r="BA1703" s="6"/>
    </row>
    <row r="1704" spans="52:53" x14ac:dyDescent="0.25">
      <c r="AZ1704" s="6"/>
      <c r="BA1704" s="6"/>
    </row>
    <row r="1705" spans="52:53" x14ac:dyDescent="0.25">
      <c r="AZ1705" s="6"/>
      <c r="BA1705" s="6"/>
    </row>
    <row r="1706" spans="52:53" x14ac:dyDescent="0.25">
      <c r="AZ1706" s="6"/>
      <c r="BA1706" s="6"/>
    </row>
    <row r="1707" spans="52:53" x14ac:dyDescent="0.25">
      <c r="AZ1707" s="6"/>
      <c r="BA1707" s="6"/>
    </row>
    <row r="1708" spans="52:53" x14ac:dyDescent="0.25">
      <c r="AZ1708" s="6"/>
      <c r="BA1708" s="6"/>
    </row>
    <row r="1709" spans="52:53" x14ac:dyDescent="0.25">
      <c r="AZ1709" s="6"/>
      <c r="BA1709" s="6"/>
    </row>
    <row r="1710" spans="52:53" x14ac:dyDescent="0.25">
      <c r="AZ1710" s="6"/>
      <c r="BA1710" s="6"/>
    </row>
    <row r="1711" spans="52:53" x14ac:dyDescent="0.25">
      <c r="AZ1711" s="6"/>
      <c r="BA1711" s="6"/>
    </row>
    <row r="1712" spans="52:53" x14ac:dyDescent="0.25">
      <c r="AZ1712" s="6"/>
      <c r="BA1712" s="6"/>
    </row>
    <row r="1713" spans="52:53" x14ac:dyDescent="0.25">
      <c r="AZ1713" s="6"/>
      <c r="BA1713" s="6"/>
    </row>
    <row r="1714" spans="52:53" x14ac:dyDescent="0.25">
      <c r="AZ1714" s="6"/>
      <c r="BA1714" s="6"/>
    </row>
    <row r="1715" spans="52:53" x14ac:dyDescent="0.25">
      <c r="AZ1715" s="6"/>
      <c r="BA1715" s="6"/>
    </row>
    <row r="1716" spans="52:53" x14ac:dyDescent="0.25">
      <c r="AZ1716" s="6"/>
      <c r="BA1716" s="6"/>
    </row>
    <row r="1717" spans="52:53" x14ac:dyDescent="0.25">
      <c r="AZ1717" s="6"/>
      <c r="BA1717" s="6"/>
    </row>
    <row r="1718" spans="52:53" x14ac:dyDescent="0.25">
      <c r="AZ1718" s="6"/>
      <c r="BA1718" s="6"/>
    </row>
    <row r="1719" spans="52:53" x14ac:dyDescent="0.25">
      <c r="AZ1719" s="6"/>
      <c r="BA1719" s="6"/>
    </row>
    <row r="1720" spans="52:53" x14ac:dyDescent="0.25">
      <c r="AZ1720" s="6"/>
      <c r="BA1720" s="6"/>
    </row>
    <row r="1721" spans="52:53" x14ac:dyDescent="0.25">
      <c r="AZ1721" s="6"/>
      <c r="BA1721" s="6"/>
    </row>
    <row r="1722" spans="52:53" x14ac:dyDescent="0.25">
      <c r="AZ1722" s="6"/>
      <c r="BA1722" s="6"/>
    </row>
    <row r="1723" spans="52:53" x14ac:dyDescent="0.25">
      <c r="AZ1723" s="6"/>
      <c r="BA1723" s="6"/>
    </row>
    <row r="1724" spans="52:53" x14ac:dyDescent="0.25">
      <c r="AZ1724" s="6"/>
      <c r="BA1724" s="6"/>
    </row>
    <row r="1725" spans="52:53" x14ac:dyDescent="0.25">
      <c r="AZ1725" s="6"/>
      <c r="BA1725" s="6"/>
    </row>
    <row r="1726" spans="52:53" x14ac:dyDescent="0.25">
      <c r="AZ1726" s="6"/>
      <c r="BA1726" s="6"/>
    </row>
    <row r="1727" spans="52:53" x14ac:dyDescent="0.25">
      <c r="AZ1727" s="6"/>
      <c r="BA1727" s="6"/>
    </row>
    <row r="1728" spans="52:53" x14ac:dyDescent="0.25">
      <c r="AZ1728" s="6"/>
      <c r="BA1728" s="6"/>
    </row>
    <row r="1729" spans="52:53" x14ac:dyDescent="0.25">
      <c r="AZ1729" s="6"/>
      <c r="BA1729" s="6"/>
    </row>
    <row r="1730" spans="52:53" x14ac:dyDescent="0.25">
      <c r="AZ1730" s="6"/>
      <c r="BA1730" s="6"/>
    </row>
    <row r="1731" spans="52:53" x14ac:dyDescent="0.25">
      <c r="AZ1731" s="6"/>
      <c r="BA1731" s="6"/>
    </row>
    <row r="1732" spans="52:53" x14ac:dyDescent="0.25">
      <c r="AZ1732" s="6"/>
      <c r="BA1732" s="6"/>
    </row>
    <row r="1733" spans="52:53" x14ac:dyDescent="0.25">
      <c r="AZ1733" s="6"/>
      <c r="BA1733" s="6"/>
    </row>
    <row r="1734" spans="52:53" x14ac:dyDescent="0.25">
      <c r="AZ1734" s="6"/>
      <c r="BA1734" s="6"/>
    </row>
    <row r="1735" spans="52:53" x14ac:dyDescent="0.25">
      <c r="AZ1735" s="6"/>
      <c r="BA1735" s="6"/>
    </row>
    <row r="1736" spans="52:53" x14ac:dyDescent="0.25">
      <c r="AZ1736" s="6"/>
      <c r="BA1736" s="6"/>
    </row>
    <row r="1737" spans="52:53" x14ac:dyDescent="0.25">
      <c r="AZ1737" s="6"/>
      <c r="BA1737" s="6"/>
    </row>
    <row r="1738" spans="52:53" x14ac:dyDescent="0.25">
      <c r="AZ1738" s="6"/>
      <c r="BA1738" s="6"/>
    </row>
    <row r="1739" spans="52:53" x14ac:dyDescent="0.25">
      <c r="AZ1739" s="6"/>
      <c r="BA1739" s="6"/>
    </row>
    <row r="1740" spans="52:53" x14ac:dyDescent="0.25">
      <c r="AZ1740" s="6"/>
      <c r="BA1740" s="6"/>
    </row>
    <row r="1741" spans="52:53" x14ac:dyDescent="0.25">
      <c r="AZ1741" s="6"/>
      <c r="BA1741" s="6"/>
    </row>
    <row r="1742" spans="52:53" x14ac:dyDescent="0.25">
      <c r="AZ1742" s="6"/>
      <c r="BA1742" s="6"/>
    </row>
    <row r="1743" spans="52:53" x14ac:dyDescent="0.25">
      <c r="AZ1743" s="6"/>
      <c r="BA1743" s="6"/>
    </row>
    <row r="1744" spans="52:53" x14ac:dyDescent="0.25">
      <c r="AZ1744" s="6"/>
      <c r="BA1744" s="6"/>
    </row>
    <row r="1745" spans="52:53" x14ac:dyDescent="0.25">
      <c r="AZ1745" s="6"/>
      <c r="BA1745" s="6"/>
    </row>
    <row r="1746" spans="52:53" x14ac:dyDescent="0.25">
      <c r="AZ1746" s="6"/>
      <c r="BA1746" s="6"/>
    </row>
    <row r="1747" spans="52:53" x14ac:dyDescent="0.25">
      <c r="AZ1747" s="6"/>
      <c r="BA1747" s="6"/>
    </row>
    <row r="1748" spans="52:53" x14ac:dyDescent="0.25">
      <c r="AZ1748" s="6"/>
      <c r="BA1748" s="6"/>
    </row>
    <row r="1749" spans="52:53" x14ac:dyDescent="0.25">
      <c r="AZ1749" s="6"/>
      <c r="BA1749" s="6"/>
    </row>
    <row r="1750" spans="52:53" x14ac:dyDescent="0.25">
      <c r="AZ1750" s="6"/>
      <c r="BA1750" s="6"/>
    </row>
    <row r="1751" spans="52:53" x14ac:dyDescent="0.25">
      <c r="AZ1751" s="6"/>
      <c r="BA1751" s="6"/>
    </row>
    <row r="1752" spans="52:53" x14ac:dyDescent="0.25">
      <c r="AZ1752" s="6"/>
      <c r="BA1752" s="6"/>
    </row>
    <row r="1753" spans="52:53" x14ac:dyDescent="0.25">
      <c r="AZ1753" s="6"/>
      <c r="BA1753" s="6"/>
    </row>
    <row r="1754" spans="52:53" x14ac:dyDescent="0.25">
      <c r="AZ1754" s="6"/>
      <c r="BA1754" s="6"/>
    </row>
    <row r="1755" spans="52:53" x14ac:dyDescent="0.25">
      <c r="AZ1755" s="6"/>
      <c r="BA1755" s="6"/>
    </row>
    <row r="1756" spans="52:53" x14ac:dyDescent="0.25">
      <c r="AZ1756" s="6"/>
      <c r="BA1756" s="6"/>
    </row>
    <row r="1757" spans="52:53" x14ac:dyDescent="0.25">
      <c r="AZ1757" s="6"/>
      <c r="BA1757" s="6"/>
    </row>
    <row r="1758" spans="52:53" x14ac:dyDescent="0.25">
      <c r="AZ1758" s="6"/>
      <c r="BA1758" s="6"/>
    </row>
    <row r="1759" spans="52:53" x14ac:dyDescent="0.25">
      <c r="AZ1759" s="6"/>
      <c r="BA1759" s="6"/>
    </row>
    <row r="1760" spans="52:53" x14ac:dyDescent="0.25">
      <c r="AZ1760" s="6"/>
      <c r="BA1760" s="6"/>
    </row>
    <row r="1761" spans="52:53" x14ac:dyDescent="0.25">
      <c r="AZ1761" s="6"/>
      <c r="BA1761" s="6"/>
    </row>
    <row r="1762" spans="52:53" x14ac:dyDescent="0.25">
      <c r="AZ1762" s="6"/>
      <c r="BA1762" s="6"/>
    </row>
    <row r="1763" spans="52:53" x14ac:dyDescent="0.25">
      <c r="AZ1763" s="6"/>
      <c r="BA1763" s="6"/>
    </row>
    <row r="1764" spans="52:53" x14ac:dyDescent="0.25">
      <c r="AZ1764" s="6"/>
      <c r="BA1764" s="6"/>
    </row>
    <row r="1765" spans="52:53" x14ac:dyDescent="0.25">
      <c r="AZ1765" s="6"/>
      <c r="BA1765" s="6"/>
    </row>
    <row r="1766" spans="52:53" x14ac:dyDescent="0.25">
      <c r="AZ1766" s="6"/>
      <c r="BA1766" s="6"/>
    </row>
    <row r="1767" spans="52:53" x14ac:dyDescent="0.25">
      <c r="AZ1767" s="6"/>
      <c r="BA1767" s="6"/>
    </row>
    <row r="1768" spans="52:53" x14ac:dyDescent="0.25">
      <c r="AZ1768" s="6"/>
      <c r="BA1768" s="6"/>
    </row>
    <row r="1769" spans="52:53" x14ac:dyDescent="0.25">
      <c r="AZ1769" s="6"/>
      <c r="BA1769" s="6"/>
    </row>
    <row r="1770" spans="52:53" x14ac:dyDescent="0.25">
      <c r="AZ1770" s="6"/>
      <c r="BA1770" s="6"/>
    </row>
    <row r="1771" spans="52:53" x14ac:dyDescent="0.25">
      <c r="AZ1771" s="6"/>
      <c r="BA1771" s="6"/>
    </row>
    <row r="1772" spans="52:53" x14ac:dyDescent="0.25">
      <c r="AZ1772" s="6"/>
      <c r="BA1772" s="6"/>
    </row>
    <row r="1773" spans="52:53" x14ac:dyDescent="0.25">
      <c r="AZ1773" s="6"/>
      <c r="BA1773" s="6"/>
    </row>
    <row r="1774" spans="52:53" x14ac:dyDescent="0.25">
      <c r="AZ1774" s="6"/>
      <c r="BA1774" s="6"/>
    </row>
    <row r="1775" spans="52:53" x14ac:dyDescent="0.25">
      <c r="AZ1775" s="6"/>
      <c r="BA1775" s="6"/>
    </row>
    <row r="1776" spans="52:53" x14ac:dyDescent="0.25">
      <c r="AZ1776" s="6"/>
      <c r="BA1776" s="6"/>
    </row>
    <row r="1777" spans="52:53" x14ac:dyDescent="0.25">
      <c r="AZ1777" s="6"/>
      <c r="BA1777" s="6"/>
    </row>
    <row r="1778" spans="52:53" x14ac:dyDescent="0.25">
      <c r="AZ1778" s="6"/>
      <c r="BA1778" s="6"/>
    </row>
    <row r="1779" spans="52:53" x14ac:dyDescent="0.25">
      <c r="AZ1779" s="6"/>
      <c r="BA1779" s="6"/>
    </row>
    <row r="1780" spans="52:53" x14ac:dyDescent="0.25">
      <c r="AZ1780" s="6"/>
      <c r="BA1780" s="6"/>
    </row>
    <row r="1781" spans="52:53" x14ac:dyDescent="0.25">
      <c r="AZ1781" s="6"/>
      <c r="BA1781" s="6"/>
    </row>
    <row r="1782" spans="52:53" x14ac:dyDescent="0.25">
      <c r="AZ1782" s="6"/>
      <c r="BA1782" s="6"/>
    </row>
    <row r="1783" spans="52:53" x14ac:dyDescent="0.25">
      <c r="AZ1783" s="6"/>
      <c r="BA1783" s="6"/>
    </row>
    <row r="1784" spans="52:53" x14ac:dyDescent="0.25">
      <c r="AZ1784" s="6"/>
      <c r="BA1784" s="6"/>
    </row>
    <row r="1785" spans="52:53" x14ac:dyDescent="0.25">
      <c r="AZ1785" s="6"/>
      <c r="BA1785" s="6"/>
    </row>
    <row r="1786" spans="52:53" x14ac:dyDescent="0.25">
      <c r="AZ1786" s="6"/>
      <c r="BA1786" s="6"/>
    </row>
    <row r="1787" spans="52:53" x14ac:dyDescent="0.25">
      <c r="AZ1787" s="6"/>
      <c r="BA1787" s="6"/>
    </row>
    <row r="1788" spans="52:53" x14ac:dyDescent="0.25">
      <c r="AZ1788" s="6"/>
      <c r="BA1788" s="6"/>
    </row>
    <row r="1789" spans="52:53" x14ac:dyDescent="0.25">
      <c r="AZ1789" s="6"/>
      <c r="BA1789" s="6"/>
    </row>
    <row r="1790" spans="52:53" x14ac:dyDescent="0.25">
      <c r="AZ1790" s="6"/>
      <c r="BA1790" s="6"/>
    </row>
    <row r="1791" spans="52:53" x14ac:dyDescent="0.25">
      <c r="AZ1791" s="6"/>
      <c r="BA1791" s="6"/>
    </row>
    <row r="1792" spans="52:53" x14ac:dyDescent="0.25">
      <c r="AZ1792" s="6"/>
      <c r="BA1792" s="6"/>
    </row>
    <row r="1793" spans="52:53" x14ac:dyDescent="0.25">
      <c r="AZ1793" s="6"/>
      <c r="BA1793" s="6"/>
    </row>
    <row r="1794" spans="52:53" x14ac:dyDescent="0.25">
      <c r="AZ1794" s="6"/>
      <c r="BA1794" s="6"/>
    </row>
    <row r="1795" spans="52:53" x14ac:dyDescent="0.25">
      <c r="AZ1795" s="6"/>
      <c r="BA1795" s="6"/>
    </row>
    <row r="1796" spans="52:53" x14ac:dyDescent="0.25">
      <c r="AZ1796" s="6"/>
      <c r="BA1796" s="6"/>
    </row>
    <row r="1797" spans="52:53" x14ac:dyDescent="0.25">
      <c r="AZ1797" s="6"/>
      <c r="BA1797" s="6"/>
    </row>
    <row r="1798" spans="52:53" x14ac:dyDescent="0.25">
      <c r="AZ1798" s="6"/>
      <c r="BA1798" s="6"/>
    </row>
    <row r="1799" spans="52:53" x14ac:dyDescent="0.25">
      <c r="AZ1799" s="6"/>
      <c r="BA1799" s="6"/>
    </row>
    <row r="1800" spans="52:53" x14ac:dyDescent="0.25">
      <c r="AZ1800" s="6"/>
      <c r="BA1800" s="6"/>
    </row>
    <row r="1801" spans="52:53" x14ac:dyDescent="0.25">
      <c r="AZ1801" s="6"/>
      <c r="BA1801" s="6"/>
    </row>
    <row r="1802" spans="52:53" x14ac:dyDescent="0.25">
      <c r="AZ1802" s="6"/>
      <c r="BA1802" s="6"/>
    </row>
    <row r="1803" spans="52:53" x14ac:dyDescent="0.25">
      <c r="AZ1803" s="6"/>
      <c r="BA1803" s="6"/>
    </row>
    <row r="1804" spans="52:53" x14ac:dyDescent="0.25">
      <c r="AZ1804" s="6"/>
      <c r="BA1804" s="6"/>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C10:C11">
    <cfRule type="notContainsBlanks" priority="241" stopIfTrue="1">
      <formula>LEN(TRIM(C10))&gt;0</formula>
    </cfRule>
    <cfRule type="cellIs" dxfId="255" priority="242" stopIfTrue="1" operator="equal">
      <formula>0</formula>
    </cfRule>
    <cfRule type="cellIs" dxfId="254" priority="243" stopIfTrue="1" operator="greaterThan">
      <formula>0</formula>
    </cfRule>
    <cfRule type="notContainsBlanks" dxfId="253" priority="244" stopIfTrue="1">
      <formula>LEN(TRIM(C10))&gt;0</formula>
    </cfRule>
    <cfRule type="cellIs" dxfId="252" priority="245" stopIfTrue="1" operator="equal">
      <formula>1</formula>
    </cfRule>
    <cfRule type="cellIs" dxfId="251" priority="246" stopIfTrue="1" operator="greaterThan">
      <formula>1</formula>
    </cfRule>
  </conditionalFormatting>
  <conditionalFormatting sqref="E10:AC10 AE10:BA10 C10">
    <cfRule type="cellIs" dxfId="250" priority="21" operator="lessThan">
      <formula>1</formula>
    </cfRule>
  </conditionalFormatting>
  <conditionalFormatting sqref="E11:BA11">
    <cfRule type="containsErrors" dxfId="249" priority="13">
      <formula>ISERROR(E11)</formula>
    </cfRule>
  </conditionalFormatting>
  <conditionalFormatting sqref="F10:AC10 AE10:BA10">
    <cfRule type="cellIs" dxfId="248" priority="14" operator="equal">
      <formula>0</formula>
    </cfRule>
  </conditionalFormatting>
  <conditionalFormatting sqref="F11:AC11 AD5:AE8 AE10:AE1011">
    <cfRule type="cellIs" dxfId="247" priority="267" operator="notBetween">
      <formula>0</formula>
      <formula>1</formula>
    </cfRule>
  </conditionalFormatting>
  <conditionalFormatting sqref="F11:AC11 AE5:AE8 AE10:AE64993 AE1:AE3">
    <cfRule type="cellIs" dxfId="246" priority="281" operator="equal">
      <formula>0</formula>
    </cfRule>
  </conditionalFormatting>
  <conditionalFormatting sqref="F11:AC11 AE10:AE1011 AE5:AE8">
    <cfRule type="cellIs" dxfId="245" priority="252" operator="lessThan">
      <formula>0</formula>
    </cfRule>
  </conditionalFormatting>
  <conditionalFormatting sqref="I10:J11">
    <cfRule type="cellIs" dxfId="244" priority="266" operator="greaterThan">
      <formula>0</formula>
    </cfRule>
    <cfRule type="cellIs" dxfId="243" priority="265" operator="greaterThan">
      <formula>"1/0/1900"</formula>
    </cfRule>
    <cfRule type="containsText" dxfId="242" priority="264" operator="containsText" text="/">
      <formula>NOT(ISERROR(SEARCH("/",I10)))</formula>
    </cfRule>
  </conditionalFormatting>
  <conditionalFormatting sqref="I10:J1011 N12:N1011">
    <cfRule type="cellIs" dxfId="241" priority="263" operator="greaterThan">
      <formula>0</formula>
    </cfRule>
  </conditionalFormatting>
  <conditionalFormatting sqref="N10:N11">
    <cfRule type="cellIs" dxfId="240" priority="232" operator="equal">
      <formula>0</formula>
    </cfRule>
    <cfRule type="cellIs" dxfId="239" priority="229" operator="equal">
      <formula>0</formula>
    </cfRule>
    <cfRule type="cellIs" dxfId="238" priority="230" operator="lessThan">
      <formula>1</formula>
    </cfRule>
    <cfRule type="containsText" dxfId="237" priority="231" operator="containsText" text="#NUM!">
      <formula>NOT(ISERROR(SEARCH("#NUM!",N10)))</formula>
    </cfRule>
    <cfRule type="containsText" dxfId="236" priority="240" operator="containsText" text="#NUM!">
      <formula>NOT(ISERROR(SEARCH("#NUM!",N10)))</formula>
    </cfRule>
    <cfRule type="cellIs" dxfId="235" priority="233" operator="lessThan">
      <formula>0</formula>
    </cfRule>
    <cfRule type="uniqueValues" dxfId="234" priority="234"/>
    <cfRule type="duplicateValues" dxfId="233" priority="235"/>
    <cfRule type="cellIs" dxfId="232" priority="225" operator="greaterThan">
      <formula>0</formula>
    </cfRule>
    <cfRule type="cellIs" dxfId="231" priority="239" operator="between">
      <formula>1</formula>
      <formula>999999999999999</formula>
    </cfRule>
    <cfRule type="uniqueValues" dxfId="230" priority="237"/>
    <cfRule type="cellIs" dxfId="229" priority="236" operator="equal">
      <formula>0</formula>
    </cfRule>
    <cfRule type="uniqueValues" dxfId="228" priority="227"/>
    <cfRule type="uniqueValues" dxfId="227" priority="228"/>
  </conditionalFormatting>
  <conditionalFormatting sqref="N12:N1011">
    <cfRule type="cellIs" dxfId="226" priority="249" stopIfTrue="1" operator="greaterThan">
      <formula>0</formula>
    </cfRule>
    <cfRule type="cellIs" dxfId="225" priority="251" stopIfTrue="1" operator="lessThan">
      <formula>1</formula>
    </cfRule>
    <cfRule type="cellIs" dxfId="224" priority="250" stopIfTrue="1" operator="greaterThan">
      <formula>1</formula>
    </cfRule>
  </conditionalFormatting>
  <conditionalFormatting sqref="N11:AC11">
    <cfRule type="cellIs" dxfId="223" priority="23" operator="lessThan">
      <formula>1</formula>
    </cfRule>
  </conditionalFormatting>
  <conditionalFormatting sqref="V10:X11">
    <cfRule type="cellIs" dxfId="222" priority="248" stopIfTrue="1" operator="greaterThan">
      <formula>0</formula>
    </cfRule>
    <cfRule type="cellIs" dxfId="221" priority="247" stopIfTrue="1" operator="greaterThan">
      <formula>0</formula>
    </cfRule>
  </conditionalFormatting>
  <conditionalFormatting sqref="V10:Y11">
    <cfRule type="cellIs" dxfId="220" priority="12" operator="greaterThanOrEqual">
      <formula>0</formula>
    </cfRule>
  </conditionalFormatting>
  <conditionalFormatting sqref="X11:Y11 AJ11:AK11 AN11:AO11 E10:BA10">
    <cfRule type="containsErrors" dxfId="219"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8" priority="289" operator="equal">
      <formula>0</formula>
    </cfRule>
  </conditionalFormatting>
  <conditionalFormatting sqref="AB5:AB8">
    <cfRule type="expression" dxfId="217" priority="2">
      <formula>$F5="x"</formula>
    </cfRule>
    <cfRule type="expression" dxfId="216" priority="1">
      <formula>$F5="x"</formula>
    </cfRule>
  </conditionalFormatting>
  <conditionalFormatting sqref="AB5:AC8">
    <cfRule type="expression" dxfId="215" priority="16">
      <formula>$F5="x"</formula>
    </cfRule>
  </conditionalFormatting>
  <conditionalFormatting sqref="AB11:AC11">
    <cfRule type="cellIs" dxfId="214" priority="22" operator="lessThan">
      <formula>0</formula>
    </cfRule>
  </conditionalFormatting>
  <conditionalFormatting sqref="AB12:AC15 AB16:AB1011">
    <cfRule type="expression" dxfId="213" priority="18">
      <formula>$F12="x"</formula>
    </cfRule>
  </conditionalFormatting>
  <conditionalFormatting sqref="AB12:AC1011">
    <cfRule type="expression" dxfId="212" priority="17">
      <formula>$F12="x"</formula>
    </cfRule>
  </conditionalFormatting>
  <conditionalFormatting sqref="AD5:AD8">
    <cfRule type="cellIs" dxfId="211" priority="273" stopIfTrue="1" operator="between">
      <formula>-1</formula>
      <formula>-3494488</formula>
    </cfRule>
    <cfRule type="cellIs" dxfId="210" priority="269" stopIfTrue="1" operator="lessThan">
      <formula>-6988975</formula>
    </cfRule>
    <cfRule type="cellIs" dxfId="209" priority="268" operator="lessThan">
      <formula>0</formula>
    </cfRule>
    <cfRule type="cellIs" dxfId="208" priority="253" stopIfTrue="1" operator="lessThan">
      <formula>0</formula>
    </cfRule>
    <cfRule type="cellIs" dxfId="207" priority="279" stopIfTrue="1" operator="equal">
      <formula>-156020</formula>
    </cfRule>
    <cfRule type="cellIs" dxfId="206" priority="278" stopIfTrue="1" operator="equal">
      <formula>-156020</formula>
    </cfRule>
    <cfRule type="cellIs" priority="277" stopIfTrue="1" operator="equal">
      <formula>-156020</formula>
    </cfRule>
    <cfRule type="cellIs" dxfId="205" priority="276" stopIfTrue="1" operator="lessThan">
      <formula>-156020</formula>
    </cfRule>
    <cfRule type="cellIs" dxfId="204" priority="275" operator="lessThan">
      <formula>0</formula>
    </cfRule>
    <cfRule type="cellIs" dxfId="203" priority="274" stopIfTrue="1" operator="lessThan">
      <formula>-156020</formula>
    </cfRule>
  </conditionalFormatting>
  <conditionalFormatting sqref="AD12:AD1011">
    <cfRule type="cellIs" dxfId="202" priority="20" operator="between">
      <formula>0</formula>
      <formula>9999999999999990</formula>
    </cfRule>
    <cfRule type="cellIs" dxfId="201" priority="19" operator="greaterThan">
      <formula>0</formula>
    </cfRule>
  </conditionalFormatting>
  <conditionalFormatting sqref="AD10:AE11 Z10:AA11">
    <cfRule type="cellIs" dxfId="200" priority="10" stopIfTrue="1" operator="greaterThan">
      <formula>0</formula>
    </cfRule>
  </conditionalFormatting>
  <conditionalFormatting sqref="AE3 AE5:AE8 AE10:AE1011 F11:AC11">
    <cfRule type="cellIs" dxfId="199" priority="283" operator="greaterThanOrEqual">
      <formula>0</formula>
    </cfRule>
  </conditionalFormatting>
  <conditionalFormatting sqref="AE5:AE8 AE10:AE1011 F11:AC11">
    <cfRule type="cellIs" dxfId="198" priority="261" operator="greaterThan">
      <formula>0</formula>
    </cfRule>
    <cfRule type="cellIs" dxfId="197" priority="259" operator="between">
      <formula>-1</formula>
      <formula>999999999999</formula>
    </cfRule>
    <cfRule type="cellIs" dxfId="196" priority="260" operator="lessThan">
      <formula>0</formula>
    </cfRule>
    <cfRule type="cellIs" dxfId="195" priority="262" operator="equal">
      <formula>0</formula>
    </cfRule>
  </conditionalFormatting>
  <conditionalFormatting sqref="AE6:AE8">
    <cfRule type="cellIs" dxfId="194" priority="285" operator="equal">
      <formula>0</formula>
    </cfRule>
    <cfRule type="cellIs" priority="284" operator="greaterThan">
      <formula>0</formula>
    </cfRule>
    <cfRule type="cellIs" dxfId="193" priority="286" operator="equal">
      <formula>0</formula>
    </cfRule>
    <cfRule type="cellIs" dxfId="192" priority="287" operator="equal">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1" priority="280" operator="lessThan">
      <formula>0</formula>
    </cfRule>
  </conditionalFormatting>
  <conditionalFormatting sqref="AE10:AE11 F11:AC11">
    <cfRule type="cellIs" dxfId="190" priority="254" stopIfTrue="1" operator="equal">
      <formula>0</formula>
    </cfRule>
    <cfRule type="cellIs" dxfId="189" priority="255" stopIfTrue="1" operator="notBetween">
      <formula>0</formula>
      <formula>1</formula>
    </cfRule>
    <cfRule type="cellIs" dxfId="188" priority="257" operator="between">
      <formula>-1</formula>
      <formula>9999999</formula>
    </cfRule>
    <cfRule type="cellIs" priority="256" stopIfTrue="1" operator="notBetween">
      <formula>0</formula>
      <formula>1</formula>
    </cfRule>
  </conditionalFormatting>
  <conditionalFormatting sqref="AE10:AE1011 F11:AC11 AD5:AE8">
    <cfRule type="cellIs" dxfId="187" priority="258" stopIfTrue="1" operator="notBetween">
      <formula>0</formula>
      <formula>1</formula>
    </cfRule>
  </conditionalFormatting>
  <conditionalFormatting sqref="AE10:AE64993 F11:AC11 AE5:AE8 AE1:AE3">
    <cfRule type="cellIs" dxfId="186" priority="282" operator="lessThan">
      <formula>0</formula>
    </cfRule>
  </conditionalFormatting>
  <conditionalFormatting sqref="AE11">
    <cfRule type="cellIs" dxfId="185" priority="9" operator="lessThan">
      <formula>1</formula>
    </cfRule>
    <cfRule type="cellIs" dxfId="184" priority="3" operator="equal">
      <formula>0</formula>
    </cfRule>
    <cfRule type="containsErrors" dxfId="183" priority="291">
      <formula>ISERROR(AE11)</formula>
    </cfRule>
  </conditionalFormatting>
  <conditionalFormatting sqref="AE12:AE1011">
    <cfRule type="cellIs" dxfId="182" priority="11" operator="lessThan">
      <formula>0</formula>
    </cfRule>
  </conditionalFormatting>
  <conditionalFormatting sqref="AE11:AU11 AX11:AZ11 N11:AC11">
    <cfRule type="containsErrors" dxfId="181" priority="25" stopIfTrue="1">
      <formula>ISERROR(N11)</formula>
    </cfRule>
  </conditionalFormatting>
  <conditionalFormatting sqref="AE11:BA11">
    <cfRule type="cellIs" dxfId="180" priority="24" operator="lessThan">
      <formula>1</formula>
    </cfRule>
  </conditionalFormatting>
  <conditionalFormatting sqref="AI5:AI9 AI12:AI1011">
    <cfRule type="cellIs" dxfId="179" priority="288" operator="lessThan">
      <formula>0</formula>
    </cfRule>
  </conditionalFormatting>
  <conditionalFormatting sqref="AM11">
    <cfRule type="containsErrors" dxfId="178" priority="290">
      <formula>ISERROR(AM11)</formula>
    </cfRule>
  </conditionalFormatting>
  <conditionalFormatting sqref="AP10:AP11 AR10:AU11 AX10:AZ11 AV10:AW10 BA10">
    <cfRule type="containsText" dxfId="177" priority="222" operator="containsText" text="#DIV/0!">
      <formula>NOT(ISERROR(SEARCH("#DIV/0!",AP10)))</formula>
    </cfRule>
    <cfRule type="containsText" dxfId="176" priority="224" operator="containsText" text="#div/0/!">
      <formula>NOT(ISERROR(SEARCH("#div/0/!",AP10)))</formula>
    </cfRule>
    <cfRule type="cellIs" dxfId="175" priority="221" operator="lessThan">
      <formula>0</formula>
    </cfRule>
    <cfRule type="cellIs" dxfId="174" priority="220" operator="lessThan">
      <formula>"&lt;0"</formula>
    </cfRule>
    <cfRule type="containsText" dxfId="173" priority="219" operator="containsText" text="#DIV/0!">
      <formula>NOT(ISERROR(SEARCH("#DIV/0!",AP10)))</formula>
    </cfRule>
  </conditionalFormatting>
  <conditionalFormatting sqref="AP10:AP11">
    <cfRule type="duplicateValues" dxfId="172" priority="213"/>
    <cfRule type="uniqueValues" dxfId="171" priority="212"/>
    <cfRule type="cellIs" dxfId="170" priority="211" operator="lessThan">
      <formula>0</formula>
    </cfRule>
    <cfRule type="cellIs" dxfId="169" priority="210" operator="equal">
      <formula>0</formula>
    </cfRule>
    <cfRule type="containsText" dxfId="168" priority="209" operator="containsText" text="#NUM!">
      <formula>NOT(ISERROR(SEARCH("#NUM!",AP10)))</formula>
    </cfRule>
    <cfRule type="cellIs" dxfId="167" priority="208" operator="lessThan">
      <formula>1</formula>
    </cfRule>
    <cfRule type="cellIs" dxfId="166" priority="207" operator="equal">
      <formula>0</formula>
    </cfRule>
    <cfRule type="uniqueValues" dxfId="165" priority="206"/>
    <cfRule type="uniqueValues" dxfId="164" priority="205"/>
    <cfRule type="cellIs" dxfId="163" priority="203" operator="greaterThan">
      <formula>0</formula>
    </cfRule>
    <cfRule type="containsText" dxfId="162" priority="218" operator="containsText" text="#NUM!">
      <formula>NOT(ISERROR(SEARCH("#NUM!",AP10)))</formula>
    </cfRule>
    <cfRule type="cellIs" dxfId="161" priority="217" operator="between">
      <formula>1</formula>
      <formula>999999999999999</formula>
    </cfRule>
    <cfRule type="uniqueValues" dxfId="160" priority="215"/>
    <cfRule type="cellIs" dxfId="159" priority="214" operator="equal">
      <formula>0</formula>
    </cfRule>
  </conditionalFormatting>
  <conditionalFormatting sqref="AP10:BA11">
    <cfRule type="cellIs" dxfId="158" priority="6" operator="equal">
      <formula>0</formula>
    </cfRule>
    <cfRule type="cellIs" dxfId="157" priority="8" operator="lessThan">
      <formula>0</formula>
    </cfRule>
  </conditionalFormatting>
  <conditionalFormatting sqref="AP11:BA11">
    <cfRule type="cellIs" dxfId="156" priority="4" operator="greaterThan">
      <formula>0</formula>
    </cfRule>
  </conditionalFormatting>
  <conditionalFormatting sqref="AR10:AS11">
    <cfRule type="cellIs" dxfId="155" priority="191" operator="equal">
      <formula>0</formula>
    </cfRule>
    <cfRule type="cellIs" dxfId="154" priority="198" operator="equal">
      <formula>0</formula>
    </cfRule>
    <cfRule type="uniqueValues" dxfId="153" priority="196"/>
    <cfRule type="cellIs" dxfId="152" priority="195" operator="lessThan">
      <formula>0</formula>
    </cfRule>
    <cfRule type="cellIs" dxfId="151" priority="194" operator="equal">
      <formula>0</formula>
    </cfRule>
    <cfRule type="containsText" dxfId="150" priority="193" operator="containsText" text="#NUM!">
      <formula>NOT(ISERROR(SEARCH("#NUM!",AR10)))</formula>
    </cfRule>
    <cfRule type="cellIs" dxfId="149" priority="192" operator="lessThan">
      <formula>1</formula>
    </cfRule>
    <cfRule type="uniqueValues" dxfId="148" priority="190"/>
    <cfRule type="duplicateValues" dxfId="147" priority="197"/>
    <cfRule type="containsText" dxfId="146" priority="202" operator="containsText" text="#NUM!">
      <formula>NOT(ISERROR(SEARCH("#NUM!",AR10)))</formula>
    </cfRule>
    <cfRule type="cellIs" dxfId="145" priority="201" operator="between">
      <formula>1</formula>
      <formula>999999999999999</formula>
    </cfRule>
    <cfRule type="uniqueValues" dxfId="144" priority="199"/>
    <cfRule type="uniqueValues" dxfId="143" priority="189"/>
  </conditionalFormatting>
  <conditionalFormatting sqref="AR10:AU11">
    <cfRule type="cellIs" dxfId="142" priority="107" operator="greaterThan">
      <formula>0</formula>
    </cfRule>
  </conditionalFormatting>
  <conditionalFormatting sqref="AT10">
    <cfRule type="cellIs" dxfId="141" priority="118" operator="equal">
      <formula>0</formula>
    </cfRule>
    <cfRule type="uniqueValues" dxfId="140" priority="119"/>
    <cfRule type="cellIs" dxfId="139" priority="121" operator="between">
      <formula>1</formula>
      <formula>999999999999999</formula>
    </cfRule>
    <cfRule type="containsText" dxfId="138" priority="122" operator="containsText" text="#NUM!">
      <formula>NOT(ISERROR(SEARCH("#NUM!",AT10)))</formula>
    </cfRule>
    <cfRule type="uniqueValues" dxfId="137" priority="109"/>
    <cfRule type="uniqueValues" dxfId="136" priority="110"/>
    <cfRule type="cellIs" dxfId="135" priority="111" operator="equal">
      <formula>0</formula>
    </cfRule>
    <cfRule type="cellIs" dxfId="134" priority="112" operator="lessThan">
      <formula>1</formula>
    </cfRule>
    <cfRule type="containsText" dxfId="133" priority="113" operator="containsText" text="#NUM!">
      <formula>NOT(ISERROR(SEARCH("#NUM!",AT10)))</formula>
    </cfRule>
    <cfRule type="cellIs" dxfId="132" priority="114" operator="equal">
      <formula>0</formula>
    </cfRule>
    <cfRule type="cellIs" dxfId="131" priority="115" operator="lessThan">
      <formula>0</formula>
    </cfRule>
    <cfRule type="cellIs" dxfId="130" priority="5" operator="greaterThan">
      <formula>0</formula>
    </cfRule>
    <cfRule type="uniqueValues" dxfId="129" priority="116"/>
    <cfRule type="duplicateValues" dxfId="128" priority="117"/>
  </conditionalFormatting>
  <conditionalFormatting sqref="AT11 AU10:AU11 AX10:AZ11 AV10:AW10 BA10">
    <cfRule type="uniqueValues" dxfId="127" priority="125"/>
    <cfRule type="uniqueValues" dxfId="126" priority="126"/>
    <cfRule type="uniqueValues" dxfId="125" priority="132"/>
    <cfRule type="duplicateValues" dxfId="124" priority="133"/>
    <cfRule type="uniqueValues" dxfId="123" priority="135"/>
  </conditionalFormatting>
  <conditionalFormatting sqref="AT11">
    <cfRule type="cellIs" dxfId="122" priority="179" operator="lessThan">
      <formula>0</formula>
    </cfRule>
    <cfRule type="uniqueValues" dxfId="121" priority="180"/>
    <cfRule type="duplicateValues" dxfId="120" priority="181"/>
    <cfRule type="cellIs" dxfId="119" priority="182" operator="equal">
      <formula>0</formula>
    </cfRule>
    <cfRule type="cellIs" dxfId="118" priority="185" operator="between">
      <formula>1</formula>
      <formula>999999999999999</formula>
    </cfRule>
    <cfRule type="containsText" dxfId="117" priority="186" operator="containsText" text="#NUM!">
      <formula>NOT(ISERROR(SEARCH("#NUM!",AT11)))</formula>
    </cfRule>
    <cfRule type="uniqueValues" dxfId="116" priority="183"/>
    <cfRule type="cellIs" dxfId="115" priority="171" operator="greaterThan">
      <formula>0</formula>
    </cfRule>
    <cfRule type="uniqueValues" dxfId="114" priority="173"/>
    <cfRule type="uniqueValues" dxfId="113" priority="174"/>
    <cfRule type="cellIs" dxfId="112" priority="175" operator="equal">
      <formula>0</formula>
    </cfRule>
    <cfRule type="cellIs" dxfId="111" priority="176" operator="lessThan">
      <formula>1</formula>
    </cfRule>
    <cfRule type="containsText" dxfId="110" priority="177" operator="containsText" text="#NUM!">
      <formula>NOT(ISERROR(SEARCH("#NUM!",AT11)))</formula>
    </cfRule>
    <cfRule type="cellIs" dxfId="109" priority="178" operator="equal">
      <formula>0</formula>
    </cfRule>
  </conditionalFormatting>
  <conditionalFormatting sqref="AU10">
    <cfRule type="duplicateValues" dxfId="108" priority="101"/>
    <cfRule type="uniqueValues" dxfId="107" priority="100"/>
    <cfRule type="cellIs" dxfId="106" priority="105" operator="between">
      <formula>1</formula>
      <formula>999999999999999</formula>
    </cfRule>
    <cfRule type="cellIs" dxfId="105" priority="99" operator="lessThan">
      <formula>0</formula>
    </cfRule>
    <cfRule type="cellIs" dxfId="104" priority="98" operator="equal">
      <formula>0</formula>
    </cfRule>
    <cfRule type="containsText" dxfId="103" priority="97" operator="containsText" text="#NUM!">
      <formula>NOT(ISERROR(SEARCH("#NUM!",AU10)))</formula>
    </cfRule>
    <cfRule type="cellIs" dxfId="102" priority="96" operator="lessThan">
      <formula>1</formula>
    </cfRule>
    <cfRule type="cellIs" dxfId="101" priority="95" operator="equal">
      <formula>0</formula>
    </cfRule>
    <cfRule type="uniqueValues" dxfId="100" priority="94"/>
    <cfRule type="uniqueValues" dxfId="99" priority="93"/>
    <cfRule type="containsText" dxfId="98" priority="106" operator="containsText" text="#NUM!">
      <formula>NOT(ISERROR(SEARCH("#NUM!",AU10)))</formula>
    </cfRule>
    <cfRule type="cellIs" dxfId="97" priority="7" operator="equal">
      <formula>0</formula>
    </cfRule>
    <cfRule type="cellIs" dxfId="96" priority="102" operator="equal">
      <formula>0</formula>
    </cfRule>
    <cfRule type="uniqueValues" dxfId="95" priority="103"/>
  </conditionalFormatting>
  <conditionalFormatting sqref="AU10:AU11 AX10:AX11 AV10:AW10 AY10:BA10">
    <cfRule type="uniqueValues" dxfId="94" priority="151"/>
    <cfRule type="uniqueValues" dxfId="93" priority="148"/>
    <cfRule type="uniqueValues" dxfId="92" priority="142"/>
    <cfRule type="duplicateValues" dxfId="91" priority="149"/>
    <cfRule type="uniqueValues" dxfId="90" priority="141"/>
  </conditionalFormatting>
  <conditionalFormatting sqref="AU11">
    <cfRule type="containsText" dxfId="89" priority="90" operator="containsText" text="#NUM!">
      <formula>NOT(ISERROR(SEARCH("#NUM!",AU11)))</formula>
    </cfRule>
    <cfRule type="cellIs" dxfId="88" priority="83" operator="lessThan">
      <formula>0</formula>
    </cfRule>
    <cfRule type="cellIs" dxfId="87" priority="82" operator="equal">
      <formula>0</formula>
    </cfRule>
    <cfRule type="containsText" dxfId="86" priority="81" operator="containsText" text="#NUM!">
      <formula>NOT(ISERROR(SEARCH("#NUM!",AU11)))</formula>
    </cfRule>
    <cfRule type="cellIs" dxfId="85" priority="80" operator="lessThan">
      <formula>1</formula>
    </cfRule>
    <cfRule type="cellIs" dxfId="84" priority="86" operator="equal">
      <formula>0</formula>
    </cfRule>
    <cfRule type="duplicateValues" dxfId="83" priority="85"/>
    <cfRule type="cellIs" dxfId="82" priority="75" operator="greaterThan">
      <formula>0</formula>
    </cfRule>
    <cfRule type="uniqueValues" dxfId="81" priority="77"/>
    <cfRule type="uniqueValues" dxfId="80" priority="87"/>
    <cfRule type="cellIs" dxfId="79" priority="89" operator="between">
      <formula>1</formula>
      <formula>999999999999999</formula>
    </cfRule>
    <cfRule type="cellIs" dxfId="78" priority="79" operator="equal">
      <formula>0</formula>
    </cfRule>
    <cfRule type="uniqueValues" dxfId="77" priority="78"/>
    <cfRule type="uniqueValues" dxfId="76" priority="84"/>
  </conditionalFormatting>
  <conditionalFormatting sqref="AU10:AW10">
    <cfRule type="cellIs" dxfId="75" priority="91" operator="greaterThan">
      <formula>0</formula>
    </cfRule>
  </conditionalFormatting>
  <conditionalFormatting sqref="AV10:AW10 AY10:BA10 AU10:AU11 AX10:AX11">
    <cfRule type="cellIs" dxfId="74" priority="150" operator="equal">
      <formula>0</formula>
    </cfRule>
    <cfRule type="cellIs" dxfId="73" priority="153" operator="between">
      <formula>1</formula>
      <formula>999999999999999</formula>
    </cfRule>
    <cfRule type="containsText" dxfId="72" priority="154" operator="containsText" text="#NUM!">
      <formula>NOT(ISERROR(SEARCH("#NUM!",AU10)))</formula>
    </cfRule>
    <cfRule type="cellIs" dxfId="71" priority="139" operator="greaterThan">
      <formula>0</formula>
    </cfRule>
    <cfRule type="cellIs" dxfId="70" priority="146" operator="equal">
      <formula>0</formula>
    </cfRule>
    <cfRule type="containsText" dxfId="69" priority="145" operator="containsText" text="#NUM!">
      <formula>NOT(ISERROR(SEARCH("#NUM!",AU10)))</formula>
    </cfRule>
    <cfRule type="cellIs" dxfId="68" priority="144" operator="lessThan">
      <formula>1</formula>
    </cfRule>
    <cfRule type="cellIs" dxfId="67" priority="143" operator="equal">
      <formula>0</formula>
    </cfRule>
    <cfRule type="cellIs" dxfId="66" priority="147" operator="lessThan">
      <formula>0</formula>
    </cfRule>
  </conditionalFormatting>
  <conditionalFormatting sqref="AV10:AW10 BA10 AP10:AP11 AR10:AU11 AX10:AZ11">
    <cfRule type="containsText" dxfId="65" priority="223" operator="containsText" text="#DIV/0!">
      <formula>NOT(ISERROR(SEARCH("#DIV/0!",AP10)))</formula>
    </cfRule>
  </conditionalFormatting>
  <conditionalFormatting sqref="AV10:AW10 BA10 AU10:AU11 AX10:AZ11 AT11">
    <cfRule type="cellIs" dxfId="64" priority="137" operator="between">
      <formula>1</formula>
      <formula>999999999999999</formula>
    </cfRule>
    <cfRule type="cellIs" dxfId="63" priority="134" operator="equal">
      <formula>0</formula>
    </cfRule>
    <cfRule type="cellIs" dxfId="62" priority="131" operator="lessThan">
      <formula>0</formula>
    </cfRule>
    <cfRule type="cellIs" dxfId="61" priority="128" operator="lessThan">
      <formula>1</formula>
    </cfRule>
    <cfRule type="cellIs" dxfId="60" priority="130" operator="equal">
      <formula>0</formula>
    </cfRule>
    <cfRule type="containsText" dxfId="59" priority="129" operator="containsText" text="#NUM!">
      <formula>NOT(ISERROR(SEARCH("#NUM!",AT10)))</formula>
    </cfRule>
    <cfRule type="containsText" dxfId="58" priority="138" operator="containsText" text="#NUM!">
      <formula>NOT(ISERROR(SEARCH("#NUM!",AT10)))</formula>
    </cfRule>
    <cfRule type="cellIs" dxfId="57" priority="127" operator="equal">
      <formula>0</formula>
    </cfRule>
  </conditionalFormatting>
  <conditionalFormatting sqref="AV10:BA10">
    <cfRule type="containsText" dxfId="56" priority="65" operator="containsText" text="#NUM!">
      <formula>NOT(ISERROR(SEARCH("#NUM!",AV10)))</formula>
    </cfRule>
    <cfRule type="cellIs" dxfId="55" priority="64" operator="lessThan">
      <formula>1</formula>
    </cfRule>
    <cfRule type="cellIs" dxfId="54" priority="63" operator="equal">
      <formula>0</formula>
    </cfRule>
    <cfRule type="uniqueValues" dxfId="53" priority="62"/>
    <cfRule type="uniqueValues" dxfId="52" priority="61"/>
    <cfRule type="cellIs" dxfId="51" priority="73" operator="between">
      <formula>1</formula>
      <formula>999999999999999</formula>
    </cfRule>
    <cfRule type="cellIs" dxfId="50" priority="58" operator="greaterThan">
      <formula>0</formula>
    </cfRule>
    <cfRule type="containsText" dxfId="49" priority="74" operator="containsText" text="#NUM!">
      <formula>NOT(ISERROR(SEARCH("#NUM!",AV10)))</formula>
    </cfRule>
    <cfRule type="uniqueValues" dxfId="48" priority="71"/>
    <cfRule type="cellIs" dxfId="47" priority="70" operator="equal">
      <formula>0</formula>
    </cfRule>
    <cfRule type="duplicateValues" dxfId="46" priority="69"/>
    <cfRule type="uniqueValues" dxfId="45" priority="68"/>
    <cfRule type="cellIs" dxfId="44" priority="67" operator="lessThan">
      <formula>0</formula>
    </cfRule>
    <cfRule type="cellIs" dxfId="43" priority="66" operator="equal">
      <formula>0</formula>
    </cfRule>
  </conditionalFormatting>
  <conditionalFormatting sqref="AX10">
    <cfRule type="cellIs" dxfId="42" priority="46" operator="equal">
      <formula>0</formula>
    </cfRule>
    <cfRule type="cellIs" dxfId="41" priority="47" operator="lessThan">
      <formula>1</formula>
    </cfRule>
    <cfRule type="cellIs" dxfId="40" priority="49" operator="equal">
      <formula>0</formula>
    </cfRule>
    <cfRule type="cellIs" dxfId="39" priority="50" operator="lessThan">
      <formula>0</formula>
    </cfRule>
    <cfRule type="uniqueValues" dxfId="38" priority="51"/>
    <cfRule type="duplicateValues" dxfId="37" priority="52"/>
    <cfRule type="containsText" dxfId="36" priority="57" operator="containsText" text="#NUM!">
      <formula>NOT(ISERROR(SEARCH("#NUM!",AX10)))</formula>
    </cfRule>
    <cfRule type="cellIs" dxfId="35" priority="56" operator="between">
      <formula>1</formula>
      <formula>999999999999999</formula>
    </cfRule>
    <cfRule type="uniqueValues" dxfId="34" priority="54"/>
    <cfRule type="uniqueValues" dxfId="33" priority="45"/>
    <cfRule type="uniqueValues" dxfId="32" priority="44"/>
    <cfRule type="cellIs" dxfId="31" priority="53" operator="equal">
      <formula>0</formula>
    </cfRule>
    <cfRule type="containsText" dxfId="30" priority="48" operator="containsText" text="#NUM!">
      <formula>NOT(ISERROR(SEARCH("#NUM!",AX10)))</formula>
    </cfRule>
  </conditionalFormatting>
  <conditionalFormatting sqref="AX10:AX11">
    <cfRule type="cellIs" dxfId="29" priority="26" operator="greaterThan">
      <formula>0</formula>
    </cfRule>
  </conditionalFormatting>
  <conditionalFormatting sqref="AX11">
    <cfRule type="uniqueValues" dxfId="28" priority="38"/>
    <cfRule type="cellIs" dxfId="27" priority="37" operator="equal">
      <formula>0</formula>
    </cfRule>
    <cfRule type="duplicateValues" dxfId="26" priority="36"/>
    <cfRule type="cellIs" dxfId="25" priority="34" operator="lessThan">
      <formula>0</formula>
    </cfRule>
    <cfRule type="cellIs" dxfId="24" priority="33" operator="equal">
      <formula>0</formula>
    </cfRule>
    <cfRule type="containsText" dxfId="23" priority="32" operator="containsText" text="#NUM!">
      <formula>NOT(ISERROR(SEARCH("#NUM!",AX11)))</formula>
    </cfRule>
    <cfRule type="containsText" dxfId="22" priority="41" operator="containsText" text="#NUM!">
      <formula>NOT(ISERROR(SEARCH("#NUM!",AX11)))</formula>
    </cfRule>
    <cfRule type="cellIs" dxfId="21" priority="30" operator="equal">
      <formula>0</formula>
    </cfRule>
    <cfRule type="uniqueValues" dxfId="20" priority="29"/>
    <cfRule type="uniqueValues" dxfId="19" priority="28"/>
    <cfRule type="cellIs" dxfId="18" priority="40" operator="between">
      <formula>1</formula>
      <formula>999999999999999</formula>
    </cfRule>
    <cfRule type="uniqueValues" dxfId="17" priority="35"/>
    <cfRule type="cellIs" dxfId="16" priority="31" operator="lessThan">
      <formula>1</formula>
    </cfRule>
  </conditionalFormatting>
  <conditionalFormatting sqref="AY10:AZ11">
    <cfRule type="cellIs" dxfId="15" priority="162" operator="equal">
      <formula>0</formula>
    </cfRule>
    <cfRule type="containsText" dxfId="14" priority="161" operator="containsText" text="#NUM!">
      <formula>NOT(ISERROR(SEARCH("#NUM!",AY10)))</formula>
    </cfRule>
    <cfRule type="cellIs" dxfId="13" priority="160" operator="lessThan">
      <formula>1</formula>
    </cfRule>
    <cfRule type="cellIs" dxfId="12" priority="159" operator="equal">
      <formula>0</formula>
    </cfRule>
    <cfRule type="uniqueValues" dxfId="11" priority="158"/>
    <cfRule type="uniqueValues" dxfId="10" priority="157"/>
    <cfRule type="cellIs" dxfId="9" priority="163" operator="lessThan">
      <formula>0</formula>
    </cfRule>
    <cfRule type="uniqueValues" dxfId="8" priority="164"/>
    <cfRule type="duplicateValues" dxfId="7" priority="165"/>
    <cfRule type="cellIs" dxfId="6" priority="166" operator="equal">
      <formula>0</formula>
    </cfRule>
    <cfRule type="uniqueValues" dxfId="5" priority="167"/>
    <cfRule type="cellIs" dxfId="4" priority="169" operator="between">
      <formula>1</formula>
      <formula>999999999999999</formula>
    </cfRule>
    <cfRule type="containsText" dxfId="3" priority="170" operator="containsText" text="#NUM!">
      <formula>NOT(ISERROR(SEARCH("#NUM!",AY10)))</formula>
    </cfRule>
    <cfRule type="cellIs" dxfId="2" priority="155" operator="greaterThan">
      <formula>0</formula>
    </cfRule>
  </conditionalFormatting>
  <conditionalFormatting sqref="BA10 AX10:AZ11">
    <cfRule type="cellIs" dxfId="1"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Little, Michael V</dc:creator>
  <cp:keywords/>
  <dc:description/>
  <cp:lastModifiedBy>Kwan, Ariana L</cp:lastModifiedBy>
  <cp:revision/>
  <dcterms:created xsi:type="dcterms:W3CDTF">2013-04-08T20:12:31Z</dcterms:created>
  <dcterms:modified xsi:type="dcterms:W3CDTF">2023-12-13T20:43:22Z</dcterms:modified>
  <cp:category/>
  <cp:contentStatus/>
</cp:coreProperties>
</file>