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mowens\Desktop\MOWENS\Documents\ENV\Documents\92F Requests\After Jan. 1, 2024\"/>
    </mc:Choice>
  </mc:AlternateContent>
  <bookViews>
    <workbookView xWindow="0" yWindow="0" windowWidth="28800" windowHeight="1170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2" i="3" l="1"/>
  <c r="N13" i="3"/>
  <c r="N16" i="3" l="1"/>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1" i="3"/>
  <c r="BC617" i="3"/>
  <c r="BC597" i="3"/>
  <c r="BC535" i="3"/>
  <c r="BC528" i="3"/>
  <c r="BC512" i="3"/>
  <c r="BC425" i="3"/>
  <c r="BC241" i="3"/>
  <c r="BC240" i="3"/>
  <c r="BC217" i="3"/>
  <c r="BC201" i="3"/>
  <c r="BC173" i="3"/>
  <c r="BC167" i="3"/>
  <c r="BC136" i="3"/>
  <c r="BC40" i="3"/>
  <c r="BC33" i="3"/>
  <c r="BC171" i="3"/>
  <c r="BC179" i="3"/>
  <c r="BC234" i="3"/>
  <c r="BC298" i="3"/>
  <c r="BC366" i="3"/>
  <c r="BC411" i="3"/>
  <c r="BC431" i="3"/>
  <c r="BC468" i="3"/>
  <c r="BC484" i="3"/>
  <c r="BC490" i="3"/>
  <c r="BC581" i="3"/>
  <c r="BC596" i="3"/>
  <c r="BC659" i="3"/>
  <c r="BC692" i="3"/>
  <c r="BC698" i="3"/>
  <c r="BC786" i="3"/>
  <c r="BC787" i="3"/>
  <c r="BC623" i="3" l="1"/>
  <c r="BB682" i="3"/>
  <c r="BC55" i="3"/>
  <c r="BC806" i="3"/>
  <c r="BC789" i="3"/>
  <c r="BB421" i="3"/>
  <c r="BB952" i="3"/>
  <c r="BC658" i="3"/>
  <c r="BC650" i="3"/>
  <c r="BB619" i="3"/>
  <c r="BB415" i="3"/>
  <c r="BB852" i="3"/>
  <c r="BB671" i="3"/>
  <c r="BB133" i="3"/>
  <c r="BB983" i="3"/>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AB14" i="3" s="1"/>
  <c r="Z15" i="3"/>
  <c r="AB15" i="3" s="1"/>
  <c r="Z16" i="3"/>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AW16" i="3"/>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E14" i="3"/>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E15" i="3"/>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Z11" i="3" l="1"/>
  <c r="AB12" i="3"/>
  <c r="AE12" i="3" s="1"/>
  <c r="AZ7" i="3"/>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<sst xmlns="http://schemas.openxmlformats.org/spreadsheetml/2006/main" count="7346" uniqueCount="3467">
  <si>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</si>
  <si>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</si>
  <si>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</si>
  <si>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</si>
  <si>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</si>
  <si>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</si>
  <si>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</si>
  <si>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</si>
  <si>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</si>
  <si>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</si>
  <si>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</si>
  <si>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</si>
  <si>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</si>
  <si>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</si>
  <si>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</si>
  <si>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</si>
  <si>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</si>
  <si>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</si>
  <si>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</si>
  <si>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</si>
  <si>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</si>
  <si>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</si>
  <si>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</si>
  <si>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</si>
  <si>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</si>
  <si>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</si>
  <si>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</si>
  <si>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</si>
  <si>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</si>
  <si>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</si>
  <si>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</si>
  <si>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</si>
  <si>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</si>
  <si>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</si>
  <si>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</si>
  <si>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</si>
  <si>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</si>
  <si>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</si>
  <si>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</si>
  <si>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</si>
  <si>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</si>
  <si>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</si>
  <si>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</si>
  <si>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</si>
  <si>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</si>
  <si>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</si>
  <si>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</si>
  <si>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</si>
  <si>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</si>
  <si>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</si>
  <si>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</si>
  <si>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</si>
  <si>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</si>
  <si>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</si>
  <si>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</si>
  <si>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</si>
  <si>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</si>
  <si>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</si>
  <si>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</si>
  <si>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</si>
  <si>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</si>
  <si>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</si>
  <si>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</si>
  <si>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</si>
  <si>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</si>
  <si>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</si>
  <si>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</si>
  <si>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</si>
  <si>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</si>
  <si>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</si>
  <si>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</si>
  <si>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</si>
  <si>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</si>
  <si>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</si>
  <si>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</si>
  <si>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</si>
  <si>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</si>
  <si>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</si>
  <si>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</si>
  <si>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</si>
  <si>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</si>
  <si>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</si>
  <si>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</si>
  <si>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</si>
  <si>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</si>
  <si>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</si>
  <si>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</si>
  <si>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</si>
  <si>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</si>
  <si>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</si>
  <si>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</si>
  <si>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</si>
  <si>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</si>
  <si>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</si>
  <si>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</si>
  <si>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</si>
  <si>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</si>
  <si>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</si>
  <si>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</si>
  <si>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</si>
  <si>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</si>
  <si>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</si>
  <si>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</si>
  <si>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</si>
  <si>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</si>
  <si>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</si>
  <si>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</si>
  <si>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</si>
  <si>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</si>
  <si>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</si>
  <si>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</si>
  <si>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</si>
  <si>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</si>
  <si>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</si>
  <si>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</si>
  <si>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</si>
  <si>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</si>
  <si>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</si>
  <si>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</si>
  <si>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</si>
  <si>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</si>
  <si>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</si>
  <si>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</si>
  <si>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</si>
  <si>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</si>
  <si>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</si>
  <si>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</si>
  <si>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</si>
  <si>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</si>
  <si>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</si>
  <si>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</si>
  <si>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</si>
  <si>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</si>
  <si>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</si>
  <si>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</si>
  <si>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</si>
  <si>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</si>
  <si>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</si>
  <si>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</si>
  <si>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</si>
  <si>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</si>
  <si>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</si>
  <si>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</si>
  <si>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</si>
  <si>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</si>
  <si>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</si>
  <si>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</si>
  <si>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</si>
  <si>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</si>
  <si>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</si>
  <si>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</si>
  <si>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</si>
  <si>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</si>
  <si>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</si>
  <si>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</si>
  <si>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</si>
  <si>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</si>
  <si>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</si>
  <si>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</si>
  <si>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</si>
  <si>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</si>
  <si>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</si>
  <si>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</si>
  <si>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</si>
  <si>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</si>
  <si>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</si>
  <si>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</si>
  <si>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</si>
  <si>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</si>
  <si>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</si>
  <si>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</si>
  <si>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</si>
  <si>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</si>
  <si>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</si>
  <si>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</si>
  <si>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</si>
  <si>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</si>
  <si>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</si>
  <si>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</si>
  <si>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</si>
  <si>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</si>
  <si>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</si>
  <si>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</si>
  <si>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</si>
  <si>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</si>
  <si>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</si>
  <si>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</si>
  <si>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</si>
  <si>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</si>
  <si>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</si>
  <si>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</si>
  <si>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</si>
  <si>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</si>
  <si>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</si>
  <si>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</si>
  <si>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</si>
  <si>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</si>
  <si>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</si>
  <si>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</si>
  <si>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</si>
  <si>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</si>
  <si>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</si>
  <si>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</si>
  <si>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</si>
  <si>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</si>
  <si>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</si>
  <si>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</si>
  <si>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</si>
  <si>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</si>
  <si>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</si>
  <si>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</si>
  <si>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</si>
  <si>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</si>
  <si>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</si>
  <si>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</si>
  <si>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</si>
  <si>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</si>
  <si>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</si>
  <si>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</si>
  <si>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</si>
  <si>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</si>
  <si>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</si>
  <si>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</si>
  <si>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</si>
  <si>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</si>
  <si>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</si>
  <si>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</si>
  <si>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</si>
  <si>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</si>
  <si>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</si>
  <si>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</si>
  <si>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</si>
  <si>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</si>
  <si>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</si>
  <si>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</si>
  <si>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</si>
  <si>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</si>
  <si>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</si>
  <si>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</si>
  <si>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</si>
  <si>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</si>
  <si>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</si>
  <si>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</si>
  <si>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</si>
  <si>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</si>
  <si>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</si>
  <si>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</si>
  <si>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</si>
  <si>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</si>
  <si>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</si>
  <si>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</si>
  <si>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</si>
  <si>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</si>
  <si>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</si>
  <si>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</si>
  <si>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</si>
  <si>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</si>
  <si>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</si>
  <si>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</si>
  <si>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</si>
  <si>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</si>
  <si>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</si>
  <si>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</si>
  <si>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</si>
  <si>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</si>
  <si>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</si>
  <si>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</si>
  <si>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</si>
  <si>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</si>
  <si>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</si>
  <si>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</si>
  <si>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</si>
  <si>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</si>
  <si>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</si>
  <si>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</si>
  <si>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</si>
  <si>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</si>
  <si>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</si>
  <si>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</si>
  <si>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</si>
  <si>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</si>
  <si>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</si>
  <si>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</si>
  <si>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</si>
  <si>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</si>
  <si>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</si>
  <si>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</si>
  <si>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</si>
  <si>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</si>
  <si>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</si>
  <si>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</si>
  <si>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</si>
  <si>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</si>
  <si>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</si>
  <si>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</si>
  <si>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</si>
  <si>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</si>
  <si>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</si>
  <si>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</si>
  <si>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</si>
  <si>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</si>
  <si>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</si>
  <si>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</si>
  <si>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</si>
  <si>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</si>
  <si>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</si>
  <si>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</si>
  <si>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</si>
  <si>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</si>
  <si>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</si>
  <si>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</si>
  <si>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</si>
  <si>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</si>
  <si>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</si>
  <si>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</si>
  <si>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</si>
  <si>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</si>
  <si>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</si>
  <si>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</si>
  <si>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</si>
  <si>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</si>
  <si>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</si>
  <si>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</si>
  <si>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</si>
  <si>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</si>
  <si>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</si>
  <si>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</si>
  <si>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</si>
  <si>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</si>
  <si>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</si>
  <si>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</si>
  <si>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</si>
  <si>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</si>
  <si>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</si>
  <si>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</si>
  <si>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</si>
  <si>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</si>
  <si>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</si>
  <si>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</si>
  <si>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</si>
  <si>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</si>
  <si>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</si>
  <si>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</si>
  <si>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</si>
  <si>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</si>
  <si>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</si>
  <si>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</si>
  <si>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</si>
  <si>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</si>
  <si>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</si>
  <si>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</si>
  <si>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</si>
  <si>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</si>
  <si>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</si>
  <si>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</si>
  <si>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</si>
  <si>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</si>
  <si>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</si>
  <si>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</si>
  <si>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</si>
  <si>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</si>
  <si>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</si>
  <si>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</si>
  <si>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</si>
  <si>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</si>
  <si>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</si>
  <si>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</si>
  <si>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</si>
  <si>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</si>
  <si>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</si>
  <si>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</si>
  <si>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</si>
  <si>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</si>
  <si>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</si>
  <si>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</si>
  <si>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</si>
  <si>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</si>
  <si>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</si>
  <si>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</si>
  <si>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</si>
  <si>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</si>
  <si>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</si>
  <si>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</si>
  <si>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</si>
  <si>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</si>
  <si>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</si>
  <si>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</si>
  <si>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</si>
  <si>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</si>
  <si>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</si>
  <si>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</si>
  <si>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</si>
  <si>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</si>
  <si>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</si>
  <si>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</si>
  <si>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</si>
  <si>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</si>
  <si>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</si>
  <si>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</si>
  <si>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</si>
  <si>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</si>
  <si>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</si>
  <si>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</si>
  <si>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</si>
  <si>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</si>
  <si>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</si>
  <si>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</si>
  <si>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</si>
  <si>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</si>
  <si>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</si>
  <si>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</si>
  <si>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</si>
  <si>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</si>
  <si>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</si>
  <si>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</si>
  <si>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</si>
  <si>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</si>
  <si>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</si>
  <si>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</si>
  <si>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</si>
  <si>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</si>
  <si>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</si>
  <si>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</si>
  <si>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</si>
  <si>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</si>
  <si>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</si>
  <si>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</si>
  <si>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</si>
  <si>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</si>
  <si>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</si>
  <si>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</si>
  <si>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</si>
  <si>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</si>
  <si>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</si>
  <si>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</si>
  <si>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</si>
  <si>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</si>
  <si>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</si>
  <si>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</si>
  <si>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</si>
  <si>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</si>
  <si>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</si>
  <si>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</si>
  <si>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</si>
  <si>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</si>
  <si>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</si>
  <si>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</si>
  <si>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</si>
  <si>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</si>
  <si>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</si>
  <si>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</si>
  <si>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</si>
  <si>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</si>
  <si>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</si>
  <si>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</si>
  <si>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</si>
  <si>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</si>
  <si>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</si>
  <si>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</si>
  <si>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</si>
  <si>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</si>
  <si>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</si>
  <si>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</si>
  <si>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</si>
  <si>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</si>
  <si>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</si>
  <si>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</si>
  <si>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</si>
  <si>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</si>
  <si>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</si>
  <si>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</si>
  <si>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</si>
  <si>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</si>
  <si>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</si>
  <si>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</si>
  <si>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</si>
  <si>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</si>
  <si>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</si>
  <si>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</si>
  <si>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</si>
  <si>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</si>
  <si>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</si>
  <si>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</si>
  <si>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</si>
  <si>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</si>
  <si>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</si>
  <si>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</si>
  <si>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</si>
  <si>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</si>
  <si>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</si>
  <si>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</si>
  <si>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</si>
  <si>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</si>
  <si>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</si>
  <si>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</si>
  <si>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</si>
  <si>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</si>
  <si>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</si>
  <si>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</si>
  <si>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</si>
  <si>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</si>
  <si>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</si>
  <si>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</si>
  <si>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</si>
  <si>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</si>
  <si>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</si>
  <si>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</si>
  <si>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</si>
  <si>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</si>
  <si>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</si>
  <si>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</si>
  <si>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</si>
  <si>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</si>
  <si>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</si>
  <si>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</si>
  <si>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</si>
  <si>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</si>
  <si>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</si>
  <si>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</si>
  <si>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</si>
  <si>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</si>
  <si>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</si>
  <si>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</si>
  <si>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</si>
  <si>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</si>
  <si>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</si>
  <si>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</si>
  <si>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</si>
  <si>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</si>
  <si>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</si>
  <si>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</si>
  <si>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</si>
  <si>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</si>
  <si>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</si>
  <si>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</si>
  <si>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</si>
  <si>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</si>
  <si>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</si>
  <si>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</si>
  <si>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</si>
  <si>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</si>
  <si>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</si>
  <si>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</si>
  <si>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</si>
  <si>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</si>
  <si>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</si>
  <si>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</si>
  <si>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</si>
  <si>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</si>
  <si>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</si>
  <si>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</si>
  <si>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</si>
  <si>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</si>
  <si>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</si>
  <si>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</si>
  <si>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</si>
  <si>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</si>
  <si>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</si>
  <si>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</si>
  <si>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</si>
  <si>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</si>
  <si>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</si>
  <si>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</si>
  <si>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</si>
  <si>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</si>
  <si>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</si>
  <si>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</si>
  <si>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</si>
  <si>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</si>
  <si>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</si>
  <si>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</si>
  <si>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</si>
  <si>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</si>
  <si>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</si>
  <si>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</si>
  <si>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</si>
  <si>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</si>
  <si>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</si>
  <si>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</si>
  <si>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</si>
  <si>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</si>
  <si>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</si>
  <si>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</si>
  <si>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</si>
  <si>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</si>
  <si>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</si>
  <si>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</si>
  <si>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</si>
  <si>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</si>
  <si>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</si>
  <si>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</si>
  <si>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</si>
  <si>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</si>
  <si>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</si>
  <si>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</si>
  <si>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</si>
  <si>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</si>
  <si>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</si>
  <si>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</si>
  <si>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</si>
  <si>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</si>
  <si>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</si>
  <si>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</si>
  <si>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</si>
  <si>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</si>
  <si>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</si>
  <si>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</si>
  <si>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</si>
  <si>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</si>
  <si>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</si>
  <si>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</si>
  <si>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</si>
  <si>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</si>
  <si>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</si>
  <si>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</si>
  <si>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</si>
  <si>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</si>
  <si>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</si>
  <si>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</si>
  <si>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</si>
  <si>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</si>
  <si>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</si>
  <si>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</si>
  <si>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</si>
  <si>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</si>
  <si>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</si>
  <si>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</si>
  <si>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</si>
  <si>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</si>
  <si>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</si>
  <si>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</si>
  <si>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</si>
  <si>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</si>
  <si>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</si>
  <si>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</si>
  <si>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</si>
  <si>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</si>
  <si>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</si>
  <si>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</si>
  <si>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</si>
  <si>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</si>
  <si>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</si>
  <si>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</si>
  <si>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</si>
  <si>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</si>
  <si>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</si>
  <si>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</si>
  <si>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</si>
  <si>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</si>
  <si>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</si>
  <si>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</si>
  <si>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</si>
  <si>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</si>
  <si>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</si>
  <si>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</si>
  <si>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</si>
  <si>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</si>
  <si>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</si>
  <si>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</si>
  <si>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</si>
  <si>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</si>
  <si>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</si>
  <si>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</si>
  <si>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</si>
  <si>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</si>
  <si>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</si>
  <si>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</si>
  <si>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</si>
  <si>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</si>
  <si>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</si>
  <si>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</si>
  <si>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</si>
  <si>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</si>
  <si>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</si>
  <si>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</si>
  <si>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</si>
  <si>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</si>
  <si>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</si>
  <si>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</si>
  <si>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</si>
  <si>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</si>
  <si>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</si>
  <si>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</si>
  <si>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</si>
  <si>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</si>
  <si>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</si>
  <si>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</si>
  <si>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</si>
  <si>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</si>
  <si>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</si>
  <si>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</si>
  <si>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</si>
  <si>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</si>
  <si>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</si>
  <si>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</si>
  <si>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</si>
  <si>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</si>
  <si>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</si>
  <si>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</si>
  <si>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</si>
  <si>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</si>
  <si>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</si>
  <si>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</si>
  <si>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</si>
  <si>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</si>
  <si>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</si>
  <si>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</si>
  <si>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</si>
  <si>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</si>
  <si>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</si>
  <si>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</si>
  <si>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</si>
  <si>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</si>
  <si>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</si>
  <si>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</si>
  <si>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</si>
  <si>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</si>
  <si>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</si>
  <si>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</si>
  <si>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</si>
  <si>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</si>
  <si>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</si>
  <si>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</si>
  <si>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</si>
  <si>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</si>
  <si>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</si>
  <si>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</si>
  <si>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</si>
  <si>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</si>
  <si>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</si>
  <si>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</si>
  <si>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</si>
  <si>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</si>
  <si>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</si>
  <si>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</si>
  <si>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</si>
  <si>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</si>
  <si>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</si>
  <si>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</si>
  <si>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</si>
  <si>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</si>
  <si>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</si>
  <si>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</si>
  <si>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</si>
  <si>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</si>
  <si>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</si>
  <si>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</si>
  <si>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</si>
  <si>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</si>
  <si>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</si>
  <si>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</si>
  <si>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</si>
  <si>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</si>
  <si>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</si>
  <si>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</si>
  <si>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</si>
  <si>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</si>
  <si>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</si>
  <si>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</si>
  <si>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</si>
  <si>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</si>
  <si>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</si>
  <si>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</si>
  <si>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</si>
  <si>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</si>
  <si>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</si>
  <si>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</si>
  <si>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</si>
  <si>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</si>
  <si>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</si>
  <si>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</si>
  <si>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</si>
  <si>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</si>
  <si>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</si>
  <si>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</si>
  <si>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</si>
  <si>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</si>
  <si>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</si>
  <si>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</si>
  <si>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</si>
  <si>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</si>
  <si>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</si>
  <si>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</si>
  <si>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</si>
  <si>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</si>
  <si>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</si>
  <si>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</si>
  <si>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</si>
  <si>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</si>
  <si>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</si>
  <si>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</si>
  <si>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</si>
  <si>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</si>
  <si>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</si>
  <si>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</si>
  <si>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</si>
  <si>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</si>
  <si>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</si>
  <si>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</si>
  <si>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</si>
  <si>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</si>
  <si>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</si>
  <si>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</si>
  <si>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</si>
  <si>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</si>
  <si>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</si>
  <si>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</si>
  <si>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</si>
  <si>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</si>
  <si>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</si>
  <si>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</si>
  <si>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</si>
  <si>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</si>
  <si>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</si>
  <si>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</si>
  <si>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</si>
  <si>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</si>
  <si>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</si>
  <si>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</si>
  <si>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</si>
  <si>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</si>
  <si>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</si>
  <si>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</si>
  <si>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</si>
  <si>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</si>
  <si>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</si>
  <si>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</si>
  <si>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</si>
  <si>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</si>
  <si>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</si>
  <si>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</si>
  <si>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</si>
  <si>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</si>
  <si>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</si>
  <si>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</si>
  <si>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</si>
  <si>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</si>
  <si>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</si>
  <si>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</si>
  <si>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</si>
  <si>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</si>
  <si>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</si>
  <si>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</si>
  <si>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</si>
  <si>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</si>
  <si>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</si>
  <si>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</si>
  <si>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</si>
  <si>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</si>
  <si>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</si>
  <si>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</si>
  <si>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</si>
  <si>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</si>
  <si>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</si>
  <si>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</si>
  <si>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</si>
  <si>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</si>
  <si>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</si>
  <si>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</si>
  <si>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</si>
  <si>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</si>
  <si>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</si>
  <si>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</si>
  <si>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</si>
  <si>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</si>
  <si>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</si>
  <si>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</si>
  <si>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</si>
  <si>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</si>
  <si>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</si>
  <si>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</si>
  <si>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</si>
  <si>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</si>
  <si>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</si>
  <si>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</si>
  <si>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</si>
  <si>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</si>
  <si>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</si>
  <si>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</si>
  <si>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</si>
  <si>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</si>
  <si>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</si>
  <si>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</si>
  <si>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</si>
  <si>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</si>
  <si>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</si>
  <si>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</si>
  <si>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</si>
  <si>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</si>
  <si>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</si>
  <si>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</si>
  <si>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</si>
  <si>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</si>
  <si>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</si>
  <si>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</si>
  <si>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</si>
  <si>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</si>
  <si>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</si>
  <si>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</si>
  <si>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</si>
  <si>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</si>
  <si>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</si>
  <si>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</si>
  <si>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</si>
  <si>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</si>
  <si>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</si>
  <si>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</si>
  <si>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</si>
  <si>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</si>
  <si>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</si>
  <si>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</si>
  <si>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</si>
  <si>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</si>
  <si>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</si>
  <si>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</si>
  <si>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</si>
  <si>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</si>
  <si>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</si>
  <si>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</si>
  <si>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</si>
  <si>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</si>
  <si>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</si>
  <si>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</si>
  <si>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</si>
  <si>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</si>
  <si>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</si>
  <si>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</si>
  <si>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</si>
  <si>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</si>
  <si>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</si>
  <si>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</si>
  <si>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</si>
  <si>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</si>
  <si>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</si>
  <si>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</si>
  <si>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</si>
  <si>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</si>
  <si>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</si>
  <si>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</si>
  <si>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</si>
  <si>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</si>
  <si>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</si>
  <si>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</si>
  <si>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</si>
  <si>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</si>
  <si>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</si>
  <si>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</si>
  <si>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</si>
  <si>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</si>
  <si>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</si>
  <si>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</si>
  <si>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</si>
  <si>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</si>
  <si>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</si>
  <si>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</si>
  <si>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</si>
  <si>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</si>
  <si>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</si>
  <si>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</si>
  <si>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</si>
  <si>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</si>
  <si>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</si>
  <si>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</si>
  <si>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</si>
  <si>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</si>
  <si>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</si>
  <si>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</si>
  <si>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</si>
  <si>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</si>
  <si>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</si>
  <si>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</si>
  <si>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</si>
  <si>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</si>
  <si>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</si>
  <si>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</si>
  <si>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</si>
  <si>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</si>
  <si>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</si>
  <si>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</si>
  <si>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</si>
  <si>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</si>
  <si>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</si>
  <si>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</si>
  <si>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</si>
  <si>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</si>
  <si>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</si>
  <si>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</si>
  <si>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</si>
  <si>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</si>
  <si>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</si>
  <si>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</si>
  <si>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</si>
  <si>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</si>
  <si>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</si>
  <si>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</si>
  <si>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</si>
  <si>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</si>
  <si>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</si>
  <si>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</si>
  <si>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</si>
  <si>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</si>
  <si>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</si>
  <si>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</si>
  <si>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</si>
  <si>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</si>
  <si>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</si>
  <si>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</si>
  <si>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</si>
  <si>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</si>
  <si>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</si>
  <si>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</si>
  <si>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</si>
  <si>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</si>
  <si>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</si>
  <si>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</si>
  <si>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</si>
  <si>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</si>
  <si>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</si>
  <si>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</si>
  <si>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</si>
  <si>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</si>
  <si>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</si>
  <si>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</si>
  <si>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</si>
  <si>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</si>
  <si>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</si>
  <si>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</si>
  <si>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</si>
  <si>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</si>
  <si>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</si>
  <si>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</si>
  <si>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</si>
  <si>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</si>
  <si>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</si>
  <si>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</si>
  <si>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</si>
  <si>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</si>
  <si>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</si>
  <si>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</si>
  <si>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</si>
  <si>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</si>
  <si>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</si>
  <si>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</si>
  <si>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</si>
  <si>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</si>
  <si>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</si>
  <si>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</si>
  <si>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</si>
  <si>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</si>
  <si>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</si>
  <si>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</si>
  <si>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</si>
  <si>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</si>
  <si>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</si>
  <si>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</si>
  <si>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</si>
  <si>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</si>
  <si>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</si>
  <si>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</si>
  <si>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</si>
  <si>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</si>
  <si>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</si>
  <si>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</si>
  <si>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</si>
  <si>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</si>
  <si>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</si>
  <si>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</si>
  <si>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</si>
  <si>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</si>
  <si>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</si>
  <si>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</si>
  <si>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</si>
  <si>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</si>
  <si>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</si>
  <si>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</si>
  <si>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</si>
  <si>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</si>
  <si>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</si>
  <si>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</si>
  <si>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</si>
  <si>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</si>
  <si>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</si>
  <si>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</si>
  <si>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</si>
  <si>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</si>
  <si>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</si>
  <si>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</si>
  <si>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</si>
  <si>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</si>
  <si>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</si>
  <si>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</si>
  <si>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</si>
  <si>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</si>
  <si>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</si>
  <si>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</si>
  <si>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</si>
  <si>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</si>
  <si>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</si>
  <si>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</si>
  <si>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</si>
  <si>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</si>
  <si>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</si>
  <si>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</si>
  <si>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</si>
  <si>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</si>
  <si>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</si>
  <si>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</si>
  <si>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</si>
  <si>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</si>
  <si>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</si>
  <si>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</si>
  <si>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</si>
  <si>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</si>
  <si>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</si>
  <si>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</si>
  <si>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</si>
  <si>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</si>
  <si>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</si>
  <si>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</si>
  <si>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</si>
  <si>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</si>
  <si>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</si>
  <si>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</si>
  <si>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</si>
  <si>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</si>
  <si>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</si>
  <si>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</si>
  <si>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</si>
  <si>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</si>
  <si>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</si>
  <si>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</si>
  <si>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</si>
  <si>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</si>
  <si>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</si>
  <si>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</si>
  <si>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</si>
  <si>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</si>
  <si>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</si>
  <si>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</si>
  <si>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</si>
  <si>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</si>
  <si>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</si>
  <si>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</si>
  <si>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</si>
  <si>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</si>
  <si>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</si>
  <si>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</si>
  <si>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</si>
  <si>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</si>
  <si>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</si>
  <si>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</si>
  <si>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</si>
  <si>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</si>
  <si>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</si>
  <si>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</si>
  <si>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</si>
  <si>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</si>
  <si>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</si>
  <si>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</si>
  <si>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</si>
  <si>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</si>
  <si>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</si>
  <si>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</si>
  <si>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</si>
  <si>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</si>
  <si>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</si>
  <si>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</si>
  <si>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</si>
  <si>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</si>
  <si>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</si>
  <si>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</si>
  <si>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</si>
  <si>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</si>
  <si>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</si>
  <si>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</si>
  <si>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</si>
  <si>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</si>
  <si>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</si>
  <si>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</si>
  <si>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</si>
  <si>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</si>
  <si>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</si>
  <si>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</si>
  <si>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</si>
  <si>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</si>
  <si>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</si>
  <si>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</si>
  <si>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</si>
  <si>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</si>
  <si>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</si>
  <si>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</si>
  <si>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</si>
  <si>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</si>
  <si>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</si>
  <si>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</si>
  <si>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</si>
  <si>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</si>
  <si>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</si>
  <si>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</si>
  <si>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</si>
  <si>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</si>
  <si>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</si>
  <si>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</si>
  <si>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</si>
  <si>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</si>
  <si>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</si>
  <si>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</si>
  <si>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</si>
  <si>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</si>
  <si>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</si>
  <si>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</si>
  <si>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</si>
  <si>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</si>
  <si>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</si>
  <si>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</si>
  <si>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</si>
  <si>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</si>
  <si>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</si>
  <si>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</si>
  <si>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</si>
  <si>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</si>
  <si>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</si>
  <si>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</si>
  <si>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</si>
  <si>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</si>
  <si>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</si>
  <si>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</si>
  <si>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</si>
  <si>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</si>
  <si>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</si>
  <si>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</si>
  <si>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</si>
  <si>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</si>
  <si>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</si>
  <si>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</si>
  <si>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</si>
  <si>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</si>
  <si>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</si>
  <si>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</si>
  <si>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</si>
  <si>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</si>
  <si>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</si>
  <si>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</si>
  <si>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</si>
  <si>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</si>
  <si>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</si>
  <si>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</si>
  <si>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</si>
  <si>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</si>
  <si>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</si>
  <si>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</si>
  <si>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</si>
  <si>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</si>
  <si>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</si>
  <si>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</si>
  <si>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</si>
  <si>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</si>
  <si>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</si>
  <si>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</si>
  <si>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</si>
  <si>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</si>
  <si>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</si>
  <si>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</si>
  <si>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</si>
  <si>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</si>
  <si>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</si>
  <si>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</si>
  <si>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</si>
  <si>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</si>
  <si>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</si>
  <si>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</si>
  <si>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</si>
  <si>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</si>
  <si>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</si>
  <si>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</si>
  <si>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</si>
  <si>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</si>
  <si>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</si>
  <si>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</si>
  <si>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</si>
  <si>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</si>
  <si>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</si>
  <si>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</si>
  <si>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</si>
  <si>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</si>
  <si>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</si>
  <si>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</si>
  <si>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</si>
  <si>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</si>
  <si>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</si>
  <si>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</si>
  <si>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</si>
  <si>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</si>
  <si>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</si>
  <si>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</si>
  <si>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</si>
  <si>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</si>
  <si>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</si>
  <si>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</si>
  <si>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</si>
  <si>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</si>
  <si>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</si>
  <si>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</si>
  <si>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</si>
  <si>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</si>
  <si>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</si>
  <si>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</si>
  <si>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</si>
  <si>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</si>
  <si>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</si>
  <si>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</si>
  <si>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</si>
  <si>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</si>
  <si>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</si>
  <si>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</si>
  <si>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</si>
  <si>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</si>
  <si>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</si>
  <si>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</si>
  <si>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</si>
  <si>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</si>
  <si>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</si>
  <si>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</si>
  <si>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</si>
  <si>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</si>
  <si>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</si>
  <si>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</si>
  <si>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</si>
  <si>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</si>
  <si>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</si>
  <si>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</si>
  <si>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</si>
  <si>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</si>
  <si>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</si>
  <si>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</si>
  <si>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</si>
  <si>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</si>
  <si>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</si>
  <si>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</si>
  <si>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</si>
  <si>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</si>
  <si>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</si>
  <si>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</si>
  <si>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</si>
  <si>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</si>
  <si>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</si>
  <si>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</si>
  <si>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</si>
  <si>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</si>
  <si>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</si>
  <si>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</si>
  <si>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</si>
  <si>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</si>
  <si>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</si>
  <si>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</si>
  <si>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</si>
  <si>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</si>
  <si>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</si>
  <si>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</si>
  <si>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</si>
  <si>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</si>
  <si>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</si>
  <si>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</si>
  <si>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</si>
  <si>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</si>
  <si>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</si>
  <si>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</si>
  <si>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</si>
  <si>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</si>
  <si>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</si>
  <si>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</si>
  <si>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</si>
  <si>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</si>
  <si>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</si>
  <si>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</si>
  <si>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</si>
  <si>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</si>
  <si>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</si>
  <si>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</si>
  <si>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</si>
  <si>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</si>
  <si>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</si>
  <si>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</si>
  <si>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</si>
  <si>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</si>
  <si>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</si>
  <si>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</si>
  <si>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</si>
  <si>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</si>
  <si>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</si>
  <si>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</si>
  <si>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</si>
  <si>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</si>
  <si>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</si>
  <si>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</si>
  <si>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</si>
  <si>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</si>
  <si>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</si>
  <si>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</si>
  <si>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</si>
  <si>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</si>
  <si>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</si>
  <si>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</si>
  <si>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</si>
  <si>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</si>
  <si>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</si>
  <si>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</si>
  <si>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</si>
  <si>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</si>
  <si>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</si>
  <si>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</si>
  <si>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</si>
  <si>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</si>
  <si>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</si>
  <si>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</si>
  <si>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</si>
  <si>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</si>
  <si>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</si>
  <si>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</si>
  <si>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</si>
  <si>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</si>
  <si>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</si>
  <si>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</si>
  <si>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</si>
  <si>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</si>
  <si>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</si>
  <si>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</si>
  <si>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</si>
  <si>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</si>
  <si>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</si>
  <si>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</si>
  <si>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</si>
  <si>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</si>
  <si>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</si>
  <si>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</si>
  <si>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</si>
  <si>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</si>
  <si>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</si>
  <si>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</si>
  <si>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</si>
  <si>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</si>
  <si>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</si>
  <si>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</si>
  <si>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</si>
  <si>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</si>
  <si>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</si>
  <si>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</si>
  <si>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</si>
  <si>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</si>
  <si>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</si>
  <si>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</si>
  <si>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</si>
  <si>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</si>
  <si>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</si>
  <si>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</si>
  <si>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</si>
  <si>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</si>
  <si>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</si>
  <si>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</si>
  <si>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</si>
  <si>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</si>
  <si>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</si>
  <si>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</si>
  <si>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</si>
  <si>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</si>
  <si>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</si>
  <si>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</si>
  <si>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</si>
  <si>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</si>
  <si>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</si>
  <si>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</si>
  <si>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</si>
  <si>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</si>
  <si>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</si>
  <si>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</si>
  <si>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</si>
  <si>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</si>
  <si>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</si>
  <si>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</si>
  <si>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</si>
  <si>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</si>
  <si>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</si>
  <si>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</si>
  <si>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</si>
  <si>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</si>
  <si>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</si>
  <si>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</si>
  <si>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</si>
  <si>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</si>
  <si>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</si>
  <si>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</si>
  <si>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</si>
  <si>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</si>
  <si>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</si>
  <si>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</si>
  <si>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</si>
  <si>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</si>
  <si>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</si>
  <si>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</si>
  <si>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</si>
  <si>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</si>
  <si>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</si>
  <si>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</si>
  <si>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</si>
  <si>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</si>
  <si>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</si>
  <si>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</si>
  <si>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</si>
  <si>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</si>
  <si>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</si>
  <si>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</si>
  <si>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</si>
  <si>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</si>
  <si>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</si>
  <si>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</si>
  <si>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</si>
  <si>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</si>
  <si>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</si>
  <si>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</si>
  <si>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</si>
  <si>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</si>
  <si>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</si>
  <si>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</si>
  <si>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</si>
  <si>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</si>
  <si>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</si>
  <si>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</si>
  <si>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</si>
  <si>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</si>
  <si>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</si>
  <si>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</si>
  <si>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</si>
  <si>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</si>
  <si>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</si>
  <si>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</si>
  <si>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</si>
  <si>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</si>
  <si>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</si>
  <si>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</si>
  <si>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</si>
  <si>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</si>
  <si>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</si>
  <si>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</si>
  <si>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</si>
  <si>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</si>
  <si>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</si>
  <si>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</si>
  <si>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</si>
  <si>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</si>
  <si>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</si>
  <si>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</si>
  <si>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</si>
  <si>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</si>
  <si>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</si>
  <si>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</si>
  <si>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</si>
  <si>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</si>
  <si>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</si>
  <si>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</si>
  <si>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</si>
  <si>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</si>
  <si>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</si>
  <si>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</si>
  <si>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</si>
  <si>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</si>
  <si>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</si>
  <si>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</si>
  <si>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</si>
  <si>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</si>
  <si>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</si>
  <si>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</si>
  <si>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</si>
  <si>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</si>
  <si>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</si>
  <si>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</si>
  <si>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</si>
  <si>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</si>
  <si>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</si>
  <si>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</si>
  <si>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</si>
  <si>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</si>
  <si>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</si>
  <si>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</si>
  <si>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</si>
  <si>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</si>
  <si>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</si>
  <si>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</si>
  <si>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</si>
  <si>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</si>
  <si>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</si>
  <si>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</si>
  <si>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</si>
  <si>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</si>
  <si>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</si>
  <si>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</si>
  <si>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</si>
  <si>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</si>
  <si>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</si>
  <si>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</si>
  <si>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</si>
  <si>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</si>
  <si>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</si>
  <si>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</si>
  <si>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</si>
  <si>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</si>
  <si>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</si>
  <si>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</si>
  <si>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</si>
  <si>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</si>
  <si>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</si>
  <si>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</si>
  <si>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</si>
  <si>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</si>
  <si>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</si>
  <si>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</si>
  <si>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</si>
  <si>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</si>
  <si>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</si>
  <si>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</si>
  <si>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</si>
  <si>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</si>
  <si>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</si>
  <si>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</si>
  <si>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</si>
  <si>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</si>
  <si>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</si>
  <si>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</si>
  <si>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</si>
  <si>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</si>
  <si>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</si>
  <si>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</si>
  <si>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</si>
  <si>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</si>
  <si>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</si>
  <si>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</si>
  <si>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</si>
  <si>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</si>
  <si>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</si>
  <si>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</si>
  <si>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</si>
  <si>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</si>
  <si>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</si>
  <si>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</si>
  <si>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</si>
  <si>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</si>
  <si>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</si>
  <si>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</si>
  <si>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</si>
  <si>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</si>
  <si>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</si>
  <si>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</si>
  <si>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</si>
  <si>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</si>
  <si>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</si>
  <si>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</si>
  <si>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</si>
  <si>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</si>
  <si>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</si>
  <si>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</si>
  <si>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</si>
  <si>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</si>
  <si>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</si>
  <si>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</si>
  <si>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</si>
  <si>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</si>
  <si>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</si>
  <si>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</si>
  <si>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</si>
  <si>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</si>
  <si>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</si>
  <si>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</si>
  <si>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</si>
  <si>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</si>
  <si>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</si>
  <si>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</si>
  <si>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</si>
  <si>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</si>
  <si>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</si>
  <si>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</si>
  <si>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</si>
  <si>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</si>
  <si>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</si>
  <si>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</si>
  <si>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</si>
  <si>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</si>
  <si>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</si>
  <si>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</si>
  <si>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</si>
  <si>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</si>
  <si>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</si>
  <si>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</si>
  <si>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</si>
  <si>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</si>
  <si>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</si>
  <si>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</si>
  <si>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</si>
  <si>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</si>
  <si>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</si>
  <si>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</si>
  <si>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</si>
  <si>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</si>
  <si>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</si>
  <si>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</si>
  <si>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</si>
  <si>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</si>
  <si>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</si>
  <si>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</si>
  <si>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</si>
  <si>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</si>
  <si>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</si>
  <si>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</si>
  <si>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</si>
  <si>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</si>
  <si>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</si>
  <si>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</si>
  <si>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</si>
  <si>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</si>
  <si>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</si>
  <si>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</si>
  <si>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</si>
  <si>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</si>
  <si>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</si>
  <si>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</si>
  <si>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</si>
  <si>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</si>
  <si>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</si>
  <si>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</si>
  <si>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</si>
  <si>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</si>
  <si>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</si>
  <si>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</si>
  <si>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</si>
  <si>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</si>
  <si>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</si>
  <si>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</si>
  <si>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</si>
  <si>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</si>
  <si>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</si>
  <si>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</si>
  <si>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</si>
  <si>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</si>
  <si>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</si>
  <si>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</si>
  <si>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</si>
  <si>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</si>
  <si>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</si>
  <si>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</si>
  <si>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</si>
  <si>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</si>
  <si>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</si>
  <si>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</si>
  <si>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</si>
  <si>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</si>
  <si>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</si>
  <si>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</si>
  <si>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</si>
  <si>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</si>
  <si>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</si>
  <si>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</si>
  <si>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</si>
  <si>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</si>
  <si>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</si>
  <si>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</si>
  <si>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</si>
  <si>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</si>
  <si>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</si>
  <si>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</si>
  <si>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</si>
  <si>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</si>
  <si>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</si>
  <si>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</si>
  <si>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</si>
  <si>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</si>
  <si>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</si>
  <si>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</si>
  <si>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</si>
  <si>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</si>
  <si>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</si>
  <si>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</si>
  <si>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</si>
  <si>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</si>
  <si>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</si>
  <si>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</si>
  <si>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</si>
  <si>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</si>
  <si>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</si>
  <si>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</si>
  <si>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</si>
  <si>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</si>
  <si>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</si>
  <si>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</si>
  <si>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</si>
  <si>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</si>
  <si>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</si>
  <si>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</si>
  <si>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</si>
  <si>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</si>
  <si>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</si>
  <si>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</si>
  <si>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</si>
  <si>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</si>
  <si>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</si>
  <si>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</si>
  <si>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</si>
  <si>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</si>
  <si>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</si>
  <si>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</si>
  <si>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</si>
  <si>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</si>
  <si>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</si>
  <si>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</si>
  <si>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</si>
  <si>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</si>
  <si>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</si>
  <si>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</si>
  <si>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</si>
  <si>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</si>
  <si>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</si>
  <si>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</si>
  <si>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</si>
  <si>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</si>
  <si>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</si>
  <si>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</si>
  <si>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</si>
  <si>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</si>
  <si>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</si>
  <si>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</si>
  <si>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</si>
  <si>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</si>
  <si>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</si>
  <si>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</si>
  <si>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</si>
  <si>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</si>
  <si>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</si>
  <si>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</si>
  <si>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</si>
  <si>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</si>
  <si>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</si>
  <si>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</si>
  <si>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</si>
  <si>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</si>
  <si>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</si>
  <si>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</si>
  <si>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</si>
  <si>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</si>
  <si>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</si>
  <si>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</si>
  <si>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</si>
  <si>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</si>
  <si>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</si>
  <si>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</si>
  <si>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</si>
  <si>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</si>
  <si>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</si>
  <si>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</si>
  <si>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</si>
  <si>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</si>
  <si>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</si>
  <si>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</si>
  <si>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</si>
  <si>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</si>
  <si>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</si>
  <si>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</si>
  <si>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</si>
  <si>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</si>
  <si>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</si>
  <si>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</si>
  <si>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</si>
  <si>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</si>
  <si>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</si>
  <si>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</si>
  <si>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</si>
  <si>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</si>
  <si>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</si>
  <si>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</si>
  <si>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</si>
  <si>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</si>
  <si>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</si>
  <si>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</si>
  <si>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</si>
  <si>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</si>
  <si>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</si>
  <si>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</si>
  <si>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</si>
  <si>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</si>
  <si>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</si>
  <si>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</si>
  <si>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</si>
  <si>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</si>
  <si>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</si>
  <si>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</si>
  <si>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</si>
  <si>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</si>
  <si>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</si>
  <si>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</si>
  <si>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</si>
  <si>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</si>
  <si>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</si>
  <si>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</si>
  <si>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</si>
  <si>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</si>
  <si>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</si>
  <si>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</si>
  <si>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</si>
  <si>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</si>
  <si>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</si>
  <si>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</si>
  <si>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</si>
  <si>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</si>
  <si>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</si>
  <si>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</si>
  <si>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</si>
  <si>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</si>
  <si>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</si>
  <si>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</si>
  <si>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</si>
  <si>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</si>
  <si>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</si>
  <si>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</si>
  <si>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</si>
  <si>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</si>
  <si>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</si>
  <si>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</si>
  <si>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</si>
  <si>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</si>
  <si>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</si>
  <si>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</si>
  <si>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</si>
  <si>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</si>
  <si>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</si>
  <si>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</si>
  <si>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</si>
  <si>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</si>
  <si>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</si>
  <si>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</si>
  <si>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</si>
  <si>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</si>
  <si>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</si>
  <si>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</si>
  <si>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</si>
  <si>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</si>
  <si>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</si>
  <si>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</si>
  <si>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</si>
  <si>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</si>
  <si>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</si>
  <si>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</si>
  <si>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</si>
  <si>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</si>
  <si>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</si>
  <si>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</si>
  <si>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</si>
  <si>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</si>
  <si>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</si>
  <si>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</si>
  <si>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</si>
  <si>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</si>
  <si>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</si>
  <si>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</si>
  <si>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</si>
  <si>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</si>
  <si>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</si>
  <si>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</si>
  <si>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</si>
  <si>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</si>
  <si>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</si>
  <si>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</si>
  <si>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</si>
  <si>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</si>
  <si>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</si>
  <si>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</si>
  <si>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</si>
  <si>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</si>
  <si>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</si>
  <si>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</si>
  <si>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</si>
  <si>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</si>
  <si>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</si>
  <si>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</si>
  <si>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</si>
  <si>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</si>
  <si>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</si>
  <si>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</si>
  <si>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</si>
  <si>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</si>
  <si>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</si>
  <si>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</si>
  <si>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</si>
  <si>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</si>
  <si>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</si>
  <si>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</si>
  <si>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</si>
  <si>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</si>
  <si>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</si>
  <si>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</si>
  <si>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</si>
  <si>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</si>
  <si>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</si>
  <si>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</si>
  <si>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</si>
  <si>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</si>
  <si>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</si>
  <si>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</si>
  <si>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</si>
  <si>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</si>
  <si>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</si>
  <si>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</si>
  <si>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</si>
  <si>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</si>
  <si>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</si>
  <si>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</si>
  <si>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</si>
  <si>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</si>
  <si>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</si>
  <si>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</si>
  <si>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</si>
  <si>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</si>
  <si>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</si>
  <si>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</si>
  <si>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</si>
  <si>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</si>
  <si>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</si>
  <si>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</si>
  <si>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</si>
  <si>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</si>
  <si>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</si>
  <si>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</si>
  <si>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</si>
  <si>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</si>
  <si>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</si>
  <si>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</si>
  <si>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</si>
  <si>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</si>
  <si>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</si>
  <si>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</si>
  <si>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</si>
  <si>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</si>
  <si>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</si>
  <si>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</si>
  <si>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</si>
  <si>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</si>
  <si>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</si>
  <si>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</si>
  <si>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</si>
  <si>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</si>
  <si>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</si>
  <si>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</si>
  <si>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</si>
  <si>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</si>
  <si>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</si>
  <si>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</si>
  <si>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</si>
  <si>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</si>
  <si>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</si>
  <si>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</si>
  <si>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</si>
  <si>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</si>
  <si>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</si>
  <si>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</si>
  <si>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</si>
  <si>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</si>
  <si>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</si>
  <si>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</si>
  <si>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</si>
  <si>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</si>
  <si>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</si>
  <si>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</si>
  <si>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</si>
  <si>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</si>
  <si>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</si>
  <si>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</si>
  <si>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</si>
  <si>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</si>
  <si>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</si>
  <si>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</si>
  <si>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</si>
  <si>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</si>
  <si>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</si>
  <si>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</si>
  <si>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</si>
  <si>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</si>
  <si>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</si>
  <si>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</si>
  <si>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</si>
  <si>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</si>
  <si>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</si>
  <si>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</si>
  <si>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</si>
  <si>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</si>
  <si>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</si>
  <si>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</si>
  <si>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</si>
  <si>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</si>
  <si>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</si>
  <si>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</si>
  <si>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</si>
  <si>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</si>
  <si>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</si>
  <si>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</si>
  <si>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</si>
  <si>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</si>
  <si>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</si>
  <si>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</si>
  <si>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</si>
  <si>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</si>
  <si>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</si>
  <si>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</si>
  <si>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</si>
  <si>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</si>
  <si>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</si>
  <si>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</si>
  <si>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</si>
  <si>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</si>
  <si>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</si>
  <si>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</si>
  <si>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</si>
  <si>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</si>
  <si>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</si>
  <si>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</si>
  <si>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</si>
  <si>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</si>
  <si>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</si>
  <si>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</si>
  <si>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</si>
  <si>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</si>
  <si>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</si>
  <si>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</si>
  <si>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</si>
  <si>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</si>
  <si>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</si>
  <si>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</si>
  <si>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</si>
  <si>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</si>
  <si>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</si>
  <si>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</si>
  <si>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</si>
  <si>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</si>
  <si>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</si>
  <si>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</si>
  <si>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</si>
  <si>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</si>
  <si>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</si>
  <si>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</si>
  <si>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</si>
  <si>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</si>
  <si>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</si>
  <si>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</si>
  <si>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</si>
  <si>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</si>
  <si>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</si>
  <si>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</si>
  <si>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</si>
  <si>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</si>
  <si>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</si>
  <si>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</si>
  <si>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</si>
  <si>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</si>
  <si>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</si>
  <si>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</si>
  <si>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</si>
  <si>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</si>
  <si>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</si>
  <si>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</si>
  <si>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</si>
  <si>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</si>
  <si>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</si>
  <si>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</si>
  <si>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</si>
  <si>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</si>
  <si>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</si>
  <si>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</si>
  <si>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</si>
  <si>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</si>
  <si>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</si>
  <si>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</si>
  <si>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</si>
  <si>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</si>
  <si>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</si>
  <si>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</si>
  <si>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</si>
  <si>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</si>
  <si>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</si>
  <si>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</si>
  <si>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</si>
  <si>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</si>
  <si>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</si>
  <si>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</si>
  <si>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</si>
  <si>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</si>
  <si>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</si>
  <si>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</si>
  <si>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</si>
  <si>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</si>
  <si>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</si>
  <si>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</si>
  <si>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</si>
  <si>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</si>
  <si>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</si>
  <si>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</si>
  <si>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</si>
  <si>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</si>
  <si>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</si>
  <si>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</si>
  <si>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</si>
  <si>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</si>
  <si>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</si>
  <si>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</si>
  <si>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</si>
  <si>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</si>
  <si>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</si>
  <si>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</si>
  <si>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</si>
  <si>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</si>
  <si>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</si>
  <si>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</si>
  <si>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</si>
  <si>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</si>
  <si>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</si>
  <si>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</si>
  <si>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</si>
  <si>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</si>
  <si>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</si>
  <si>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</si>
  <si>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</si>
  <si>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</si>
  <si>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</si>
  <si>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</si>
  <si>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</si>
  <si>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</si>
  <si>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</si>
  <si>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</si>
  <si>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</si>
  <si>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</si>
  <si>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</si>
  <si>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</si>
  <si>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</si>
  <si>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</si>
  <si>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</si>
  <si>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</si>
  <si>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</si>
  <si>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</si>
  <si>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</si>
  <si>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</si>
  <si>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</si>
  <si>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</si>
  <si>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</si>
  <si>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</si>
  <si>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</si>
  <si>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</si>
  <si>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</si>
  <si>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</si>
  <si>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</si>
  <si>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</si>
  <si>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</si>
  <si>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</si>
  <si>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</si>
  <si>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</si>
  <si>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</si>
  <si>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</si>
  <si>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</si>
  <si>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</si>
  <si>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</si>
  <si>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</si>
  <si>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</si>
  <si>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</si>
  <si>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</si>
  <si>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</si>
  <si>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</si>
  <si>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</si>
  <si>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</si>
  <si>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</si>
  <si>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</si>
  <si>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</si>
  <si>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</si>
  <si>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</si>
  <si>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</si>
  <si>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</si>
  <si>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</si>
  <si>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</si>
  <si>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</si>
  <si>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</si>
  <si>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</si>
  <si>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</si>
  <si>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</si>
  <si>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</si>
  <si>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</si>
  <si>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</si>
  <si>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</si>
  <si>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</si>
  <si>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</si>
  <si>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</si>
  <si>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</si>
  <si>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</si>
  <si>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</si>
  <si>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</si>
  <si>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</si>
  <si>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</si>
  <si>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</si>
  <si>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</si>
  <si>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</si>
  <si>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</si>
  <si>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</si>
  <si>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</si>
  <si>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</si>
  <si>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</si>
  <si>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</si>
  <si>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</si>
  <si>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</si>
  <si>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</si>
  <si>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</si>
  <si>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</si>
  <si>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</si>
  <si>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</si>
  <si>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</si>
  <si>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</si>
  <si>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</si>
  <si>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</si>
  <si>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</si>
  <si>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</si>
  <si>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</si>
  <si>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</si>
  <si>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</si>
  <si>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</si>
  <si>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</si>
  <si>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</si>
  <si>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</si>
  <si>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</si>
  <si>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</si>
  <si>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</si>
  <si>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</si>
  <si>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</si>
  <si>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</si>
  <si>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</si>
  <si>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</si>
  <si>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</si>
  <si>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</si>
  <si>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</si>
  <si>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</si>
  <si>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</si>
  <si>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</si>
  <si>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</si>
  <si>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</si>
  <si>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</si>
  <si>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</si>
  <si>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</si>
  <si>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</si>
  <si>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</si>
  <si>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</si>
  <si>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</si>
  <si>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</si>
  <si>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</si>
  <si>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</si>
  <si>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</si>
  <si>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</si>
  <si>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</si>
  <si>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</si>
  <si>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</si>
  <si>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</si>
  <si>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</si>
  <si>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</si>
  <si>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</si>
  <si>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</si>
  <si>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</si>
  <si>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</si>
  <si>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</si>
  <si>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</si>
  <si>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</si>
  <si>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</si>
  <si>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</si>
  <si>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</si>
  <si>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</si>
  <si>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</si>
  <si>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</si>
  <si>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</si>
  <si>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</si>
  <si>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</si>
  <si>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</si>
  <si>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</si>
  <si>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</si>
  <si>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</si>
  <si>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</si>
  <si>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</si>
  <si>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</si>
  <si>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</si>
  <si>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</si>
  <si>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</si>
  <si>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</si>
  <si>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</si>
  <si>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</si>
  <si>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</si>
  <si>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</si>
  <si>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</si>
  <si>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</si>
  <si>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</si>
  <si>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</si>
  <si>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</si>
  <si>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</si>
  <si>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</si>
  <si>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</si>
  <si>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</si>
  <si>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</si>
  <si>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</si>
  <si>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</si>
  <si>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</si>
  <si>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</si>
  <si>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</si>
  <si>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</si>
  <si>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</si>
  <si>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</si>
  <si>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</si>
  <si>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</si>
  <si>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</si>
  <si>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</si>
  <si>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</si>
  <si>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</si>
  <si>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</si>
  <si>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</si>
  <si>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</si>
  <si>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</si>
  <si>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</si>
  <si>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</si>
  <si>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</si>
  <si>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</si>
  <si>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</si>
  <si>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</si>
  <si>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</si>
  <si>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</si>
  <si>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</si>
  <si>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</si>
  <si>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</si>
  <si>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</si>
  <si>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</si>
  <si>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</si>
  <si>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</si>
  <si>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</si>
  <si>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</si>
  <si>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</si>
  <si>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</si>
  <si>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</si>
  <si>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</si>
  <si>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</si>
  <si>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</si>
  <si>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</si>
  <si>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</si>
  <si>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</si>
  <si>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</si>
  <si>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</si>
  <si>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</si>
  <si>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</si>
  <si>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</si>
  <si>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</si>
  <si>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</si>
  <si>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</si>
  <si>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</si>
  <si>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</si>
  <si>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</si>
  <si>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</si>
  <si>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</si>
  <si>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</si>
  <si>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</si>
  <si>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</si>
  <si>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</si>
  <si>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</si>
  <si>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</si>
  <si>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</si>
  <si>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</si>
  <si>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</si>
  <si>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</si>
  <si>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</si>
  <si>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</si>
  <si>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</si>
  <si>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</si>
  <si>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</si>
  <si>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</si>
  <si>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</si>
  <si>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</si>
  <si>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</si>
  <si>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</si>
  <si>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</si>
  <si>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</si>
  <si>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</si>
  <si>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</si>
  <si>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</si>
  <si>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</si>
  <si>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</si>
  <si>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</si>
  <si>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</si>
  <si>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</si>
  <si>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</si>
  <si>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</si>
  <si>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</si>
  <si>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</si>
  <si>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</si>
  <si>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</si>
  <si>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</si>
  <si>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</si>
  <si>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</si>
  <si>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</si>
  <si>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</si>
  <si>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</si>
  <si>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</si>
  <si>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</si>
  <si>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</si>
  <si>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</si>
  <si>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</si>
  <si>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</si>
  <si>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</si>
  <si>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</si>
  <si>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</si>
  <si>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</si>
  <si>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</si>
  <si>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</si>
  <si>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</si>
  <si>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</si>
  <si>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</si>
  <si>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</si>
  <si>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</si>
  <si>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</si>
  <si>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</si>
  <si>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</si>
  <si>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</si>
  <si>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</si>
  <si>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</si>
  <si>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</si>
  <si>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</si>
  <si>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</si>
  <si>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</si>
  <si>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</si>
  <si>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</si>
  <si>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</si>
  <si>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</si>
  <si>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</si>
  <si>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</si>
  <si>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</si>
  <si>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</si>
  <si>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</si>
  <si>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</si>
  <si>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</si>
  <si>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</si>
  <si>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</si>
  <si>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</si>
  <si>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</si>
  <si>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</si>
  <si>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</si>
  <si>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</si>
  <si>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</si>
  <si>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</si>
  <si>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</si>
  <si>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</si>
  <si>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</si>
  <si>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</si>
  <si>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</si>
  <si>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</si>
  <si>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</si>
  <si>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</si>
  <si>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</si>
  <si>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</si>
  <si>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</si>
  <si>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</si>
  <si>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</si>
  <si>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</si>
  <si>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</si>
  <si>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</si>
  <si>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</si>
  <si>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</si>
  <si>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</si>
  <si>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</si>
  <si>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</si>
  <si>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</si>
  <si>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</si>
  <si>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</si>
  <si>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</si>
  <si>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</si>
  <si>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</si>
  <si>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</si>
  <si>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</si>
  <si>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</si>
  <si>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</si>
  <si>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</si>
  <si>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</si>
  <si>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</si>
  <si>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</si>
  <si>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</si>
  <si>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</si>
  <si>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</si>
  <si>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</si>
  <si>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</si>
  <si>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</si>
  <si>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</si>
  <si>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</si>
  <si>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</si>
  <si>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</si>
  <si>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</si>
  <si>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</si>
  <si>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</si>
  <si>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</si>
  <si>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</si>
  <si>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</si>
  <si>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</si>
  <si>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</si>
  <si>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</si>
  <si>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</si>
  <si>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</si>
  <si>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</si>
  <si>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</si>
  <si>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</si>
  <si>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</si>
  <si>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</si>
  <si>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</si>
  <si>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</si>
  <si>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</si>
  <si>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</si>
  <si>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</si>
  <si>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</si>
  <si>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</si>
  <si>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</si>
  <si>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</si>
  <si>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</si>
  <si>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</si>
  <si>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</si>
  <si>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</si>
  <si>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</si>
  <si>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</si>
  <si>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</si>
  <si>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</si>
  <si>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</si>
  <si>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</si>
  <si>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</si>
  <si>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</si>
  <si>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</si>
  <si>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</si>
  <si>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</si>
  <si>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</si>
  <si>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</si>
  <si>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</si>
  <si>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</si>
  <si>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</si>
  <si>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</si>
  <si>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</si>
  <si>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</si>
  <si>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</si>
  <si>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</si>
  <si>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</si>
  <si>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</si>
  <si>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</si>
  <si>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</si>
  <si>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</si>
  <si>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</si>
  <si>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</si>
  <si>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</si>
  <si>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</si>
  <si>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</si>
  <si>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</si>
  <si>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</si>
  <si>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</si>
  <si>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</si>
  <si>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</si>
  <si>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</si>
  <si>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</si>
  <si>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</si>
  <si>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</si>
  <si>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</si>
  <si>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</si>
  <si>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</si>
  <si>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</si>
  <si>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</si>
  <si>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</si>
  <si>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</si>
  <si>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</si>
  <si>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</si>
  <si>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</si>
  <si>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</si>
  <si>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</si>
  <si>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</si>
  <si>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</si>
  <si>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</si>
  <si>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</si>
  <si>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</si>
  <si>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</si>
  <si>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</si>
  <si>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</si>
  <si>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</si>
  <si>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</si>
  <si>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</si>
  <si>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</si>
  <si>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</si>
  <si>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</si>
  <si>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</si>
  <si>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</si>
  <si>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</si>
  <si>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</si>
  <si>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</si>
  <si>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</si>
  <si>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</si>
  <si>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</si>
  <si>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</si>
  <si>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</si>
  <si>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</si>
  <si>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</si>
  <si>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</si>
  <si>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</si>
  <si>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</si>
  <si>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</si>
  <si>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</si>
  <si>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</si>
  <si>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</si>
  <si>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</si>
  <si>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</si>
  <si>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</si>
  <si>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</si>
  <si>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</si>
  <si>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</si>
  <si>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</si>
  <si>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</si>
  <si>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</si>
  <si>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</si>
  <si>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</si>
  <si>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</si>
  <si>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</si>
  <si>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</si>
  <si>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</si>
  <si>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</si>
  <si>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</si>
  <si>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</si>
  <si>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</si>
  <si>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</si>
  <si>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</si>
  <si>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</si>
  <si>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</si>
  <si>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</si>
  <si>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</si>
  <si>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</si>
  <si>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</si>
  <si>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</si>
  <si>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</si>
  <si>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</si>
  <si>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</si>
  <si>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</si>
  <si>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</si>
  <si>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</si>
  <si>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</si>
  <si>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</si>
  <si>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</si>
  <si>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</si>
  <si>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</si>
  <si>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</si>
  <si>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</si>
  <si>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</si>
  <si>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</si>
  <si>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</si>
  <si>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</si>
  <si>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</si>
  <si>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</si>
  <si>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</si>
  <si>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</si>
  <si>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</si>
  <si>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</si>
  <si>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</si>
  <si>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</si>
  <si>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</si>
  <si>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</si>
  <si>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</si>
  <si>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</si>
  <si>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</si>
  <si>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</si>
  <si>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</si>
  <si>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</si>
  <si>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</si>
  <si>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</si>
  <si>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</si>
  <si>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</si>
  <si>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</si>
  <si>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</si>
  <si>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</si>
  <si>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</si>
  <si>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</si>
  <si>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</si>
  <si>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</si>
  <si>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</si>
  <si>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</si>
  <si>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</si>
  <si>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</si>
  <si>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</si>
  <si>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</si>
  <si>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</si>
  <si>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</si>
  <si>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</si>
  <si>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</si>
  <si>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</si>
  <si>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</si>
  <si>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</si>
  <si>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</si>
  <si>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</si>
  <si>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</si>
  <si>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</si>
  <si>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</si>
  <si>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</si>
  <si>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</si>
  <si>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</si>
  <si>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</si>
  <si>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</si>
  <si>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</si>
  <si>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</si>
  <si>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</si>
  <si>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</si>
  <si>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</si>
  <si>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</si>
  <si>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</si>
  <si>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</si>
  <si>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</si>
  <si>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</si>
  <si>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</si>
  <si>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</si>
  <si>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</si>
  <si>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</si>
  <si>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</si>
  <si>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</si>
  <si>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</si>
  <si>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</si>
  <si>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</si>
  <si>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</si>
  <si>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</si>
  <si>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</si>
  <si>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</si>
  <si>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</si>
  <si>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</si>
  <si>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</si>
  <si>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</si>
  <si>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</si>
  <si>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</si>
  <si>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</si>
  <si>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</si>
  <si>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</si>
  <si>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</si>
  <si>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</si>
  <si>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</si>
  <si>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</si>
  <si>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</si>
  <si>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</si>
  <si>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</si>
  <si>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</si>
  <si>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</si>
  <si>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</si>
  <si>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</si>
  <si>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</si>
  <si>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</si>
  <si>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</si>
  <si>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</si>
  <si>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</si>
  <si>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</si>
  <si>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</si>
  <si>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</si>
  <si>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</si>
  <si>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</si>
  <si>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</si>
  <si>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</si>
  <si>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</si>
  <si>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</si>
  <si>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</si>
  <si>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</si>
  <si>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</si>
  <si>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</si>
  <si>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</si>
  <si>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</si>
  <si>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</si>
  <si>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</si>
  <si>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</si>
  <si>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</si>
  <si>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</si>
  <si>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</si>
  <si>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</si>
  <si>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</si>
  <si>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</si>
  <si>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</si>
  <si>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</si>
  <si>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</si>
  <si>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</si>
  <si>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</si>
  <si>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</si>
  <si>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</si>
  <si>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</si>
  <si>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</si>
  <si>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</si>
  <si>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</si>
  <si>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</si>
  <si>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</si>
  <si>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</si>
  <si>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</si>
  <si>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</si>
  <si>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</si>
  <si>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</si>
  <si>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</si>
  <si>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</si>
  <si>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</si>
  <si>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</si>
  <si>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</si>
  <si>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</si>
  <si>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</si>
  <si>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</si>
  <si>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</si>
  <si>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</si>
  <si>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</si>
  <si>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</si>
  <si>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</si>
  <si>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</si>
  <si>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</si>
  <si>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</si>
  <si>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</si>
  <si>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</si>
  <si>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</si>
  <si>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</si>
  <si>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</si>
  <si>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</si>
  <si>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</si>
  <si>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</si>
  <si>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</si>
  <si>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</si>
  <si>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</si>
  <si>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</si>
  <si>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</si>
  <si>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</si>
  <si>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</si>
  <si>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</si>
  <si>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</si>
  <si>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</si>
  <si>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</si>
  <si>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</si>
  <si>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</si>
  <si>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</si>
  <si>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</si>
  <si>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</si>
  <si>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</si>
  <si>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</si>
  <si>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</si>
  <si>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</si>
  <si>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</si>
  <si>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</si>
  <si>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</si>
  <si>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</si>
  <si>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</si>
  <si>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</si>
  <si>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</si>
  <si>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</si>
  <si>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</si>
  <si>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</si>
  <si>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</si>
  <si>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</si>
  <si>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</si>
  <si>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</si>
  <si>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</si>
  <si>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</si>
  <si>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</si>
  <si>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</si>
  <si>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</si>
  <si>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</si>
  <si>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</si>
  <si>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</si>
  <si>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</si>
  <si>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</si>
  <si>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</si>
  <si>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</si>
  <si>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</si>
  <si>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</si>
  <si>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</si>
  <si>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</si>
  <si>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</si>
  <si>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</si>
  <si>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</si>
  <si>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</si>
  <si>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</si>
  <si>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</si>
  <si>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</si>
  <si>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</si>
  <si>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</si>
  <si>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</si>
  <si>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</si>
  <si>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</si>
  <si>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</si>
  <si>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</si>
  <si>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</si>
  <si>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</si>
  <si>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</si>
  <si>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</si>
  <si>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</si>
  <si>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</si>
  <si>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</si>
  <si>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</si>
  <si>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</si>
  <si>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</si>
  <si>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</si>
  <si>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</si>
  <si>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</si>
  <si>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</si>
  <si>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</si>
  <si>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</si>
  <si>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</si>
  <si>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</si>
  <si>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</si>
  <si>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</si>
  <si>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</si>
  <si>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</si>
  <si>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</si>
  <si>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</si>
  <si>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</si>
  <si>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</si>
  <si>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</si>
  <si>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</si>
  <si>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</si>
  <si>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</si>
  <si>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</si>
  <si>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</si>
  <si>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</si>
  <si>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</si>
  <si>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</si>
  <si>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</si>
  <si>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</si>
  <si>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</si>
  <si>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</si>
  <si>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</si>
  <si>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</si>
  <si>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</si>
  <si>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</si>
  <si>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</si>
  <si>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</si>
  <si>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</si>
  <si>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</si>
  <si>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</si>
  <si>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</si>
  <si>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</si>
  <si>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</si>
  <si>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</si>
  <si>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</si>
  <si>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</si>
  <si>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</si>
  <si>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</si>
  <si>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</si>
  <si>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</si>
  <si>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</si>
  <si>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</si>
  <si>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</si>
  <si>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</si>
  <si>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</si>
  <si>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</si>
  <si>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</si>
  <si>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</si>
  <si>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</si>
  <si>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</si>
  <si>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</si>
  <si>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</si>
  <si>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</si>
  <si>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</si>
  <si>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</si>
  <si>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</si>
  <si>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</si>
  <si>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</si>
  <si>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</si>
  <si>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</si>
  <si>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</si>
  <si>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</si>
  <si>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</si>
  <si>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</si>
  <si>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</si>
  <si>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</si>
  <si>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</si>
  <si>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</si>
  <si>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</si>
  <si>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</si>
  <si>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</si>
  <si>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</si>
  <si>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</si>
  <si>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</si>
  <si>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</si>
  <si>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</si>
  <si>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</si>
  <si>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</si>
  <si>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</si>
  <si>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</si>
  <si>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</si>
  <si>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</si>
  <si>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</si>
  <si>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</si>
  <si>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</si>
  <si>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</si>
  <si>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</si>
  <si>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</si>
  <si>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</si>
  <si>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</si>
  <si>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</si>
  <si>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</si>
  <si>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</si>
  <si>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</si>
  <si>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</si>
  <si>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</si>
  <si>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</si>
  <si>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</si>
  <si>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</si>
  <si>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</si>
  <si>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</si>
  <si>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</si>
  <si>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</si>
  <si>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</si>
  <si>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</si>
  <si>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</si>
  <si>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</si>
  <si>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</si>
  <si>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</si>
  <si>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</si>
  <si>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</si>
  <si>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</si>
  <si>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</si>
  <si>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</si>
  <si>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</si>
  <si>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</si>
  <si>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</si>
  <si>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</si>
  <si>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</si>
  <si>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</si>
  <si>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</si>
  <si>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</si>
  <si>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</si>
  <si>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</si>
  <si>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</si>
  <si>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</si>
  <si>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</si>
  <si>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</si>
  <si>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</si>
  <si>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</si>
  <si>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</si>
  <si>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</si>
  <si>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</si>
  <si>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</si>
  <si>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</si>
  <si>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</si>
  <si>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</si>
  <si>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</si>
  <si>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</si>
  <si>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</si>
  <si>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</si>
  <si>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</si>
  <si>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</si>
  <si>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</si>
  <si>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</si>
  <si>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</si>
  <si>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</si>
  <si>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</si>
  <si>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</si>
  <si>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</si>
  <si>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</si>
  <si>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</si>
  <si>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</si>
  <si>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</si>
  <si>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</si>
  <si>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</si>
  <si>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</si>
  <si>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</si>
  <si>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</si>
  <si>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</si>
  <si>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</si>
  <si>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</si>
  <si>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</si>
  <si>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</si>
  <si>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</si>
  <si>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</si>
  <si>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</si>
  <si>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</si>
  <si>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</si>
  <si>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</si>
  <si>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</si>
  <si>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</si>
  <si>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</si>
  <si>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</si>
  <si>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</si>
  <si>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</si>
  <si>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</si>
  <si>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</si>
  <si>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</si>
  <si>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</si>
  <si>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</si>
  <si>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</si>
  <si>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</si>
  <si>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</si>
  <si>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</si>
  <si>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</si>
  <si>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</si>
  <si>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</si>
  <si>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</si>
  <si>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</si>
  <si>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</si>
  <si>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</si>
  <si>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</si>
  <si>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</si>
  <si>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</si>
  <si>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</si>
  <si>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</si>
  <si>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</si>
  <si>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</si>
  <si>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</si>
  <si>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</si>
  <si>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</si>
  <si>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</si>
  <si>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</si>
  <si>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</si>
  <si>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</si>
  <si>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</si>
  <si>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</si>
  <si>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</si>
  <si>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</si>
  <si>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</si>
  <si>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</si>
  <si>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</si>
  <si>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</si>
  <si>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</si>
  <si>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</si>
  <si>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</si>
  <si>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</si>
  <si>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</si>
  <si>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</si>
  <si>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</si>
  <si>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</si>
  <si>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</si>
  <si>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</si>
  <si>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</si>
  <si>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</si>
  <si>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</si>
  <si>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</si>
  <si>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</si>
  <si>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</si>
  <si>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</si>
  <si>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</si>
  <si>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</si>
  <si>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</si>
  <si>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</si>
  <si>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</si>
  <si>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</si>
  <si>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</si>
  <si>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</si>
  <si>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</si>
  <si>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</si>
  <si>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</si>
  <si>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</si>
  <si>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</si>
  <si>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</si>
  <si>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</si>
  <si>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</si>
  <si>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</si>
  <si>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</si>
  <si>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</si>
  <si>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</si>
  <si>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</si>
  <si>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</si>
  <si>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</si>
  <si>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</si>
  <si>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</si>
  <si>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</si>
  <si>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</si>
  <si>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</si>
  <si>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</si>
  <si>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</si>
  <si>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</si>
  <si>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</si>
  <si>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</si>
  <si>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</si>
  <si>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</si>
  <si>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</si>
  <si>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</si>
  <si>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</si>
  <si>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</si>
  <si>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</si>
  <si>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</si>
  <si>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</si>
  <si>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</si>
  <si>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</si>
  <si>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</si>
  <si>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</si>
  <si>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</si>
  <si>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</si>
  <si>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</si>
  <si>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</si>
  <si>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</si>
  <si>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</si>
  <si>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</si>
  <si>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</si>
  <si>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</si>
  <si>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</si>
  <si>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</si>
  <si>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</si>
  <si>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</si>
  <si>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</si>
  <si>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</si>
  <si>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</si>
  <si>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</si>
  <si>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</si>
  <si>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</si>
  <si>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</si>
  <si>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</si>
  <si>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</si>
  <si>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</si>
  <si>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</si>
  <si>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</si>
  <si>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</si>
  <si>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</si>
  <si>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</si>
  <si>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</si>
  <si>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</si>
  <si>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</si>
  <si>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</si>
  <si>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</si>
  <si>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</si>
  <si>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</si>
  <si>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</si>
  <si>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</si>
  <si>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</si>
  <si>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</si>
  <si>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</si>
  <si>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</si>
  <si>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</si>
  <si>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</si>
  <si>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</si>
  <si>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</si>
  <si>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</si>
  <si>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</si>
  <si>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</si>
  <si>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</si>
  <si>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</si>
  <si>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</si>
  <si>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</si>
  <si>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</si>
  <si>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</si>
  <si>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</si>
  <si>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</si>
  <si>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</si>
  <si>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</si>
  <si>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</si>
  <si>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</si>
  <si>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</si>
  <si>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</si>
  <si>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</si>
  <si>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</si>
  <si>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</si>
  <si>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</si>
  <si>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</si>
  <si>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</si>
  <si>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</si>
  <si>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</si>
  <si>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</si>
  <si>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</si>
  <si>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</si>
  <si>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</si>
  <si>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</si>
  <si>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</si>
  <si>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</si>
  <si>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</si>
  <si>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</si>
  <si>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</si>
  <si>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</si>
  <si>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</si>
  <si>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</si>
  <si>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</si>
  <si>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</si>
  <si>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</si>
  <si>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</si>
  <si>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</si>
  <si>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</si>
  <si>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</si>
  <si>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</si>
  <si>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</si>
  <si>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</si>
  <si>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</si>
  <si>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</si>
  <si>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</si>
  <si>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</si>
  <si>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</si>
  <si>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</si>
  <si>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</si>
  <si>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</si>
  <si>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</si>
  <si>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</si>
  <si>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</si>
  <si>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</si>
  <si>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</si>
  <si>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</si>
  <si>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</si>
  <si>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</si>
  <si>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</si>
  <si>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</si>
  <si>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</si>
  <si>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</si>
  <si>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</si>
  <si>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</si>
  <si>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</si>
  <si>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</si>
  <si>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</si>
  <si>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</si>
  <si>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</si>
  <si>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</si>
  <si>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</si>
  <si>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</si>
  <si>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</si>
  <si>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</si>
  <si>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</si>
  <si>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</si>
  <si>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</si>
  <si>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</si>
  <si>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</si>
  <si>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</si>
  <si>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</si>
  <si>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</si>
  <si>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</si>
  <si>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</si>
  <si>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</si>
  <si>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</si>
  <si>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</si>
  <si>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</si>
  <si>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</si>
  <si>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</si>
  <si>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</si>
  <si>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</si>
  <si>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</si>
  <si>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</si>
  <si>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</si>
  <si>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</si>
  <si>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</si>
  <si>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</si>
  <si>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</si>
  <si>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</si>
  <si>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</si>
  <si>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</si>
  <si>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</si>
  <si>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</si>
  <si>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</si>
  <si>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</si>
  <si>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</si>
  <si>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</si>
  <si>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</si>
  <si>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</si>
  <si>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</si>
  <si>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</si>
  <si>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</si>
  <si>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</si>
  <si>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</si>
  <si>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</si>
  <si>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</si>
  <si>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</si>
  <si>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</si>
  <si>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</si>
  <si>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</si>
  <si>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</si>
  <si>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</si>
  <si>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</si>
  <si>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</si>
  <si>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</si>
  <si>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</si>
  <si>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</si>
  <si>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</si>
  <si>
    <t xml:space="preserve"> </t>
  </si>
  <si>
    <t>*S. Hirata</t>
  </si>
  <si>
    <t>MO</t>
  </si>
  <si>
    <t>*A. Blankley</t>
  </si>
  <si>
    <t>*D. Saki</t>
  </si>
  <si>
    <t>*L. Nesse</t>
  </si>
  <si>
    <t>*K. Butler</t>
  </si>
  <si>
    <t>*R. Tagomori</t>
  </si>
  <si>
    <t>*J. Abbott</t>
  </si>
  <si>
    <t>*H. Smith</t>
  </si>
  <si>
    <t>*D. McQuay</t>
  </si>
  <si>
    <t>*C. Doran</t>
  </si>
  <si>
    <t>*T. Davidson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</si>
</sst>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8" fontId="24" fillId="23" borderId="21" xfId="0" applyNumberFormat="1" applyFont="1" applyFill="1" applyBorder="1" applyAlignment="1" applyProtection="1">
      <alignment horizontal="right"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4" zoomScale="96" zoomScaleNormal="96" zoomScaleSheetLayoutView="30" zoomScalePageLayoutView="50" workbookViewId="0">
      <selection activeCell="AP17" sqref="AP17"/>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0" t="s">
        <v>3415</v>
      </c>
      <c r="D1" s="651"/>
      <c r="E1" s="651"/>
      <c r="F1" s="652"/>
      <c r="G1" s="652"/>
      <c r="H1" s="652"/>
      <c r="I1" s="653"/>
      <c r="J1" s="654"/>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4"/>
      <c r="AN1" s="674"/>
      <c r="AO1" s="675"/>
      <c r="AP1" s="679" t="s">
        <v>3431</v>
      </c>
      <c r="AQ1" s="680"/>
      <c r="AR1" s="680"/>
      <c r="AS1" s="680"/>
      <c r="AT1" s="680"/>
      <c r="AU1" s="680"/>
      <c r="AV1" s="681"/>
      <c r="AW1" s="644" t="s">
        <v>2659</v>
      </c>
      <c r="AX1" s="645"/>
      <c r="AY1" s="645"/>
      <c r="AZ1" s="646"/>
      <c r="BA1" s="647" t="s">
        <v>2663</v>
      </c>
      <c r="BB1" s="648"/>
      <c r="BC1" s="648"/>
      <c r="BD1" s="648"/>
      <c r="BE1" s="648"/>
      <c r="BF1" s="648"/>
      <c r="BG1" s="648"/>
      <c r="BH1" s="64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3240</v>
      </c>
      <c r="B3" s="310" t="s">
        <v>3241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3407</v>
      </c>
      <c r="W4" s="697"/>
      <c r="X4" s="697"/>
      <c r="Y4" s="666" t="s">
        <v>44</v>
      </c>
      <c r="Z4" s="667"/>
      <c r="AA4" s="362" t="s">
        <v>40</v>
      </c>
      <c r="AB4" s="668" t="s">
        <v>3394</v>
      </c>
      <c r="AC4" s="669"/>
      <c r="AD4" s="670" t="s">
        <v>3393</v>
      </c>
      <c r="AE4" s="671"/>
      <c r="AF4" s="401" t="s">
        <v>3403</v>
      </c>
      <c r="AG4" s="402" t="s">
        <v>3404</v>
      </c>
      <c r="AH4" s="363" t="s">
        <v>2673</v>
      </c>
      <c r="AI4" s="676" t="s">
        <v>7</v>
      </c>
      <c r="AJ4" s="640"/>
      <c r="AK4" s="641"/>
      <c r="AL4" s="639" t="s">
        <v>7</v>
      </c>
      <c r="AM4" s="677"/>
      <c r="AN4" s="677"/>
      <c r="AO4" s="678"/>
      <c r="AP4" s="682" t="s">
        <v>7</v>
      </c>
      <c r="AQ4" s="683"/>
      <c r="AR4" s="683"/>
      <c r="AS4" s="683"/>
      <c r="AT4" s="683"/>
      <c r="AU4" s="683"/>
      <c r="AV4" s="684"/>
      <c r="AW4" s="639" t="s">
        <v>7</v>
      </c>
      <c r="AX4" s="640"/>
      <c r="AY4" s="640"/>
      <c r="AZ4" s="641"/>
      <c r="BA4" s="639" t="s">
        <v>7</v>
      </c>
      <c r="BB4" s="642"/>
      <c r="BC4" s="642"/>
      <c r="BD4" s="642"/>
      <c r="BE4" s="642"/>
      <c r="BF4" s="642"/>
      <c r="BG4" s="642"/>
      <c r="BH4" s="64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8" t="s">
        <v>3420</v>
      </c>
      <c r="B9" s="69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CC_HONOLULU_ENVIRONMENTAL_SERVICES</v>
      </c>
      <c r="B10" s="636" t="str">
        <f>B3</f>
        <v>CC HONOLULU/ ENVIRONMENTAL SERVICES</v>
      </c>
      <c r="C10" s="557">
        <f>COUNTA(D12:D1011)</f>
        <v>12</v>
      </c>
      <c r="D10" s="558">
        <f>COUNTIF(D12:D1011,"*~**")</f>
        <v>12</v>
      </c>
      <c r="E10" s="559"/>
      <c r="F10" s="560">
        <f>COUNTIF(F12:F1011,"x")</f>
        <v>0</v>
      </c>
      <c r="G10" s="561">
        <f>COUNTA(G12:G1011)-(COUNTA(G12:G1011)-COUNT(G12:G1011))</f>
        <v>12</v>
      </c>
      <c r="H10" s="561">
        <f>COUNTA(H12:H1011)-(COUNTA(H12:H1011)-COUNT(H12:H1011))</f>
        <v>12</v>
      </c>
      <c r="I10" s="562">
        <f>COUNTIF(I12:I1011,"x")</f>
        <v>12</v>
      </c>
      <c r="J10" s="563">
        <f>COUNTIF(J12:J1011,"x")</f>
        <v>0</v>
      </c>
      <c r="K10" s="564">
        <f>COUNTIF(K12:K1011,"x")</f>
        <v>0</v>
      </c>
      <c r="L10" s="565">
        <f>COUNTIF(L12:L1011,"x")</f>
        <v>0</v>
      </c>
      <c r="M10" s="564">
        <f>COUNTA(M12:M1011)</f>
        <v>12</v>
      </c>
      <c r="N10" s="566">
        <f>SUM(AW12:AW1011)</f>
        <v>50</v>
      </c>
      <c r="O10" s="567">
        <f t="shared" ref="O10:U10" si="10">COUNTIF(O12:O1011,"x")</f>
        <v>8</v>
      </c>
      <c r="P10" s="567">
        <f t="shared" si="10"/>
        <v>0</v>
      </c>
      <c r="Q10" s="567">
        <f t="shared" si="10"/>
        <v>2</v>
      </c>
      <c r="R10" s="567">
        <f t="shared" si="10"/>
        <v>2</v>
      </c>
      <c r="S10" s="567">
        <f>COUNTIF(S12:S1011,"x")</f>
        <v>0</v>
      </c>
      <c r="T10" s="567">
        <f t="shared" si="10"/>
        <v>0</v>
      </c>
      <c r="U10" s="568">
        <f t="shared" si="10"/>
        <v>0</v>
      </c>
      <c r="V10" s="569">
        <f>SUM(V12:V1011)</f>
        <v>10.75</v>
      </c>
      <c r="W10" s="570">
        <f t="shared" ref="W10:AA10" si="11">SUM(W12:W1011)</f>
        <v>3.5</v>
      </c>
      <c r="X10" s="571">
        <f t="shared" si="11"/>
        <v>0</v>
      </c>
      <c r="Y10" s="571">
        <f>SUM(Y12:Y1011)</f>
        <v>14.5</v>
      </c>
      <c r="Z10" s="572">
        <f t="shared" si="11"/>
        <v>177.5</v>
      </c>
      <c r="AA10" s="573">
        <f t="shared" si="11"/>
        <v>0</v>
      </c>
      <c r="AB10" s="574">
        <f>COUNTIFS(AB12:AB1011,-30,Z12:Z1011,"&gt;0")</f>
        <v>8</v>
      </c>
      <c r="AC10" s="575">
        <f>COUNTIFS(AC12:AC1011,"x",Z12:Z1011,"&gt;0")</f>
        <v>0</v>
      </c>
      <c r="AD10" s="572">
        <f>SUMIF(AD12:AD1011,"&lt;0")</f>
        <v>0</v>
      </c>
      <c r="AE10" s="576">
        <f>SUMIFS(AE12:AE1011,AE12:AE1011,"&gt;0",Z12:Z1011,"&gt;0")</f>
        <v>52.5</v>
      </c>
      <c r="AF10" s="577">
        <f t="shared" ref="AF10:BH10" si="12">SUMIF(AF12:AF1011,"&gt;0")</f>
        <v>26</v>
      </c>
      <c r="AG10" s="578">
        <f t="shared" si="12"/>
        <v>26</v>
      </c>
      <c r="AH10" s="577">
        <f t="shared" si="12"/>
        <v>38.5</v>
      </c>
      <c r="AI10" s="579">
        <f t="shared" si="12"/>
        <v>78.5</v>
      </c>
      <c r="AJ10" s="579">
        <f t="shared" si="12"/>
        <v>203.5</v>
      </c>
      <c r="AK10" s="578">
        <f t="shared" si="12"/>
        <v>165</v>
      </c>
      <c r="AL10" s="577">
        <f t="shared" si="12"/>
        <v>0</v>
      </c>
      <c r="AM10" s="579">
        <f t="shared" si="12"/>
        <v>0</v>
      </c>
      <c r="AN10" s="579">
        <f t="shared" si="12"/>
        <v>0</v>
      </c>
      <c r="AO10" s="578">
        <f t="shared" si="12"/>
        <v>0</v>
      </c>
      <c r="AP10" s="580">
        <f>COUNT(AP12:AP1011)</f>
        <v>0</v>
      </c>
      <c r="AQ10" s="581">
        <f t="shared" ref="AQ10:AV10" si="13">COUNT(AQ12:AQ1011)</f>
        <v>1</v>
      </c>
      <c r="AR10" s="581">
        <f t="shared" si="13"/>
        <v>0</v>
      </c>
      <c r="AS10" s="581">
        <f t="shared" si="13"/>
        <v>0</v>
      </c>
      <c r="AT10" s="581">
        <f>COUNT(AT12:AT1011)</f>
        <v>0</v>
      </c>
      <c r="AU10" s="581">
        <f t="shared" si="13"/>
        <v>0</v>
      </c>
      <c r="AV10" s="582">
        <f t="shared" si="13"/>
        <v>0</v>
      </c>
      <c r="AW10" s="580">
        <f t="shared" si="12"/>
        <v>50</v>
      </c>
      <c r="AX10" s="581">
        <f t="shared" si="12"/>
        <v>0</v>
      </c>
      <c r="AY10" s="581">
        <f t="shared" si="12"/>
        <v>50</v>
      </c>
      <c r="AZ10" s="582">
        <f t="shared" si="12"/>
        <v>0</v>
      </c>
      <c r="BA10" s="583">
        <f t="shared" si="12"/>
        <v>10.75</v>
      </c>
      <c r="BB10" s="584">
        <f>SUMIF(BB12:BB1011,"&gt;0")</f>
        <v>0</v>
      </c>
      <c r="BC10" s="584">
        <f t="shared" si="12"/>
        <v>10.75</v>
      </c>
      <c r="BD10" s="585">
        <f t="shared" si="12"/>
        <v>0</v>
      </c>
      <c r="BE10" s="586">
        <f t="shared" si="12"/>
        <v>3.5</v>
      </c>
      <c r="BF10" s="584">
        <f t="shared" si="12"/>
        <v>0</v>
      </c>
      <c r="BG10" s="584">
        <f t="shared" si="12"/>
        <v>3.5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5" t="s">
        <v>3391</v>
      </c>
      <c r="B11" s="686"/>
      <c r="C11" s="382"/>
      <c r="D11" s="377"/>
      <c r="E11" s="227"/>
      <c r="F11" s="383"/>
      <c r="G11" s="383"/>
      <c r="H11" s="383"/>
      <c r="I11" s="383"/>
      <c r="J11" s="384"/>
      <c r="K11" s="385"/>
      <c r="L11" s="229"/>
      <c r="M11" s="386"/>
      <c r="N11" s="228">
        <f>N10/M10</f>
        <v>4.166666666666667</v>
      </c>
      <c r="O11" s="228"/>
      <c r="P11" s="228"/>
      <c r="Q11" s="228"/>
      <c r="R11" s="228"/>
      <c r="S11" s="228"/>
      <c r="T11" s="228"/>
      <c r="U11" s="229"/>
      <c r="V11" s="387">
        <f t="shared" ref="V11:AA11" si="14">AVERAGEIF(V12:V1011,"&lt;&gt;0")</f>
        <v>1.34375</v>
      </c>
      <c r="W11" s="387">
        <f t="shared" si="14"/>
        <v>0.7</v>
      </c>
      <c r="X11" s="387" t="e">
        <f t="shared" si="14"/>
        <v>#DIV/0!</v>
      </c>
      <c r="Y11" s="387">
        <f t="shared" si="14"/>
        <v>1.6111111111111112</v>
      </c>
      <c r="Z11" s="381">
        <f>AVERAGEIF(Z12:Z1011,"&lt;&gt;0")</f>
        <v>22.1875</v>
      </c>
      <c r="AA11" s="381" t="e">
        <f t="shared" si="14"/>
        <v>#DIV/0!</v>
      </c>
      <c r="AB11" s="388"/>
      <c r="AC11" s="387"/>
      <c r="AD11" s="379" t="e">
        <f>AVERAGEIF(AD12:AD1011,"&lt;0")</f>
        <v>#DIV/0!</v>
      </c>
      <c r="AE11" s="427">
        <f>AVERAGEIFS(AE12:AE1011,AE12:AE1011,"&gt;0",Z12:Z1011,"&gt;0")</f>
        <v>26.25</v>
      </c>
      <c r="AF11" s="230">
        <f t="shared" ref="AF11:BH11" si="15">AVERAGEIF(AF12:AF1011,"&gt;0")</f>
        <v>26</v>
      </c>
      <c r="AG11" s="231">
        <f t="shared" si="15"/>
        <v>26</v>
      </c>
      <c r="AH11" s="232">
        <f t="shared" si="15"/>
        <v>38.5</v>
      </c>
      <c r="AI11" s="233">
        <f t="shared" si="15"/>
        <v>39.25</v>
      </c>
      <c r="AJ11" s="233">
        <f t="shared" si="15"/>
        <v>25.4375</v>
      </c>
      <c r="AK11" s="234">
        <f t="shared" si="15"/>
        <v>20.625</v>
      </c>
      <c r="AL11" s="232" t="e">
        <f t="shared" si="15"/>
        <v>#DIV/0!</v>
      </c>
      <c r="AM11" s="233" t="e">
        <f t="shared" si="15"/>
        <v>#DIV/0!</v>
      </c>
      <c r="AN11" s="233" t="e">
        <f t="shared" si="15"/>
        <v>#DIV/0!</v>
      </c>
      <c r="AO11" s="234" t="e">
        <f t="shared" si="15"/>
        <v>#DIV/0!</v>
      </c>
      <c r="AP11" s="607">
        <f>SUM(AP12:AP1011)</f>
        <v>0</v>
      </c>
      <c r="AQ11" s="623">
        <f t="shared" ref="AQ11:AV11" si="16">SUM(AQ12:AQ1011)</f>
        <v>38.5</v>
      </c>
      <c r="AR11" s="623">
        <f t="shared" si="16"/>
        <v>0</v>
      </c>
      <c r="AS11" s="623">
        <f t="shared" si="16"/>
        <v>0</v>
      </c>
      <c r="AT11" s="623">
        <f t="shared" si="16"/>
        <v>0</v>
      </c>
      <c r="AU11" s="623">
        <f t="shared" si="16"/>
        <v>0</v>
      </c>
      <c r="AV11" s="624">
        <f t="shared" si="16"/>
        <v>0</v>
      </c>
      <c r="AW11" s="389">
        <f t="shared" si="15"/>
        <v>4.166666666666667</v>
      </c>
      <c r="AX11" s="235" t="e">
        <f t="shared" si="15"/>
        <v>#DIV/0!</v>
      </c>
      <c r="AY11" s="235">
        <f t="shared" si="15"/>
        <v>4.166666666666667</v>
      </c>
      <c r="AZ11" s="390" t="e">
        <f t="shared" si="15"/>
        <v>#DIV/0!</v>
      </c>
      <c r="BA11" s="389">
        <f t="shared" si="15"/>
        <v>1.34375</v>
      </c>
      <c r="BB11" s="235" t="e">
        <f t="shared" si="15"/>
        <v>#DIV/0!</v>
      </c>
      <c r="BC11" s="235">
        <f t="shared" si="15"/>
        <v>1.34375</v>
      </c>
      <c r="BD11" s="390" t="e">
        <f t="shared" si="15"/>
        <v>#DIV/0!</v>
      </c>
      <c r="BE11" s="389">
        <f t="shared" si="15"/>
        <v>0.7</v>
      </c>
      <c r="BF11" s="235" t="e">
        <f t="shared" si="15"/>
        <v>#DIV/0!</v>
      </c>
      <c r="BG11" s="391">
        <f t="shared" si="15"/>
        <v>0.7</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3455</v>
      </c>
      <c r="E12" s="180" t="s">
        <v>3456</v>
      </c>
      <c r="F12" s="34"/>
      <c r="G12" s="131">
        <v>45300</v>
      </c>
      <c r="H12" s="136">
        <v>45302</v>
      </c>
      <c r="I12" s="140" t="s">
        <v>0</v>
      </c>
      <c r="J12" s="78"/>
      <c r="K12" s="144"/>
      <c r="L12" s="119"/>
      <c r="M12" s="394">
        <v>45302</v>
      </c>
      <c r="N12" s="158">
        <f t="shared" ref="N12:N76" si="17">IF((NETWORKDAYS(G12,M12)&gt;0),(NETWORKDAYS(G12,M12)),"")</f>
        <v>3</v>
      </c>
      <c r="O12" s="311" t="s">
        <v>0</v>
      </c>
      <c r="P12" s="311"/>
      <c r="Q12" s="311"/>
      <c r="R12" s="311"/>
      <c r="S12" s="311"/>
      <c r="T12" s="311"/>
      <c r="U12" s="312"/>
      <c r="V12" s="181">
        <v>1</v>
      </c>
      <c r="W12" s="313">
        <v>0</v>
      </c>
      <c r="X12" s="313">
        <v>0</v>
      </c>
      <c r="Y12" s="160">
        <f t="shared" ref="Y12:Y75" si="18">V12+W12+X12</f>
        <v>1</v>
      </c>
      <c r="Z12" s="159">
        <f t="shared" ref="Z12:Z76" si="19">IF((F12="x"),0,((V12*10)+(W12*20)))</f>
        <v>10</v>
      </c>
      <c r="AA12" s="326"/>
      <c r="AB12" s="399">
        <f>IF(AND(Z12&gt;=0,F12="x"),0,IF(AND(Z12&gt;0,AC12="x"),0,IF(Z12&gt;0,0-30,0)))</f>
        <v>-30</v>
      </c>
      <c r="AC12" s="369"/>
      <c r="AD12" s="226" t="str">
        <f t="shared" ref="AD12:AD75" si="20">IF(F12="x",(0-((V12*10)+(W12*20))),"")</f>
        <v/>
      </c>
      <c r="AE12" s="368">
        <f>IF(AND(Z12&gt;0,F12="x"),0,IF(AND(Z12&gt;0,AC12="x"),Z12-60,IF(AND(Z12&gt;0,AB12=-30),Z12+AB12,0)))</f>
        <v>-20</v>
      </c>
      <c r="AF12" s="331">
        <v>0</v>
      </c>
      <c r="AG12" s="332">
        <v>0</v>
      </c>
      <c r="AH12" s="331">
        <v>0</v>
      </c>
      <c r="AI12" s="161">
        <f t="shared" ref="AI12:AI76" si="21">IF(AE12&lt;=0,AG12,AE12+AG12)</f>
        <v>0</v>
      </c>
      <c r="AJ12" s="162">
        <f t="shared" ref="AJ12:AJ75" si="22">(X12*20)+Z12+AA12+AF12</f>
        <v>10</v>
      </c>
      <c r="AK12" s="163">
        <f>AJ12-AH12</f>
        <v>10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3">IF(N12&gt;0,N12,"")</f>
        <v>3</v>
      </c>
      <c r="AX12" s="165" t="str">
        <f t="shared" ref="AX12:AX75" si="24">IF(AND(K12="x",AW12&gt;0),AW12,"")</f>
        <v/>
      </c>
      <c r="AY12" s="192">
        <f t="shared" ref="AY12:AY75" si="25">IF(OR(K12="x",F12="x",AW12&lt;=0),"",AW12)</f>
        <v>3</v>
      </c>
      <c r="AZ12" s="182" t="str">
        <f t="shared" ref="AZ12:AZ75" si="26">IF(AND(F12="x",AW12&gt;0),AW12,"")</f>
        <v/>
      </c>
      <c r="BA12" s="178">
        <f t="shared" ref="BA12:BA75" si="27">IF(V12&gt;0,V12,"")</f>
        <v>1</v>
      </c>
      <c r="BB12" s="179" t="str">
        <f t="shared" ref="BB12:BB75" si="28">IF(AND(K12="x",BA12&gt;0),BA12,"")</f>
        <v/>
      </c>
      <c r="BC12" s="187">
        <f>IF(OR(K12="x",F12="x",BA12&lt;=0),"",BA12)</f>
        <v>1</v>
      </c>
      <c r="BD12" s="198" t="str">
        <f t="shared" ref="BD12:BD75" si="29">IF(AND(F12="x",BA12&gt;0),BA12,"")</f>
        <v/>
      </c>
      <c r="BE12" s="200" t="str">
        <f t="shared" ref="BE12:BE75" si="30">IF(W12&gt;0,W12,"")</f>
        <v/>
      </c>
      <c r="BF12" s="179" t="str">
        <f t="shared" ref="BF12:BF75" si="31">IF(AND(K12="x",BE12&gt;0),BE12,"")</f>
        <v/>
      </c>
      <c r="BG12" s="187" t="str">
        <f t="shared" ref="BG12:BG75" si="32">IF(OR(K12="x",F12="x",BE12&lt;=0),"",BE12)</f>
        <v/>
      </c>
      <c r="BH12" s="189" t="str">
        <f t="shared" ref="BH12:BH75" si="33">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3457</v>
      </c>
      <c r="E13" s="81" t="s">
        <v>3456</v>
      </c>
      <c r="F13" s="34"/>
      <c r="G13" s="131">
        <v>45320</v>
      </c>
      <c r="H13" s="132">
        <v>45320</v>
      </c>
      <c r="I13" s="140" t="s">
        <v>0</v>
      </c>
      <c r="J13" s="78"/>
      <c r="K13" s="144"/>
      <c r="L13" s="119"/>
      <c r="M13" s="395">
        <v>45320</v>
      </c>
      <c r="N13" s="158">
        <f>IF((NETWORKDAYS(G13,M13)&gt;0),(NETWORKDAYS(G13,M13)),"")</f>
        <v>1</v>
      </c>
      <c r="O13" s="311"/>
      <c r="P13" s="311"/>
      <c r="Q13" s="311"/>
      <c r="R13" s="311" t="s">
        <v>0</v>
      </c>
      <c r="S13" s="311"/>
      <c r="T13" s="312"/>
      <c r="U13" s="314"/>
      <c r="V13" s="167"/>
      <c r="W13" s="313"/>
      <c r="X13" s="313"/>
      <c r="Y13" s="160">
        <f t="shared" si="18"/>
        <v>0</v>
      </c>
      <c r="Z13" s="159">
        <f>IF((F13="x"),0,((V13*10)+(W13*20)))</f>
        <v>0</v>
      </c>
      <c r="AA13" s="326"/>
      <c r="AB13" s="400">
        <f>IF(AND(Z13&gt;=0,F13="x"),0,IF(AND(Z13&gt;0,AC13="x"),0,IF(Z13&gt;0,0-30,0)))</f>
        <v>0</v>
      </c>
      <c r="AC13" s="370"/>
      <c r="AD13" s="226" t="str">
        <f>IF(F13="x",(0-((V13*10)+(W13*20))),"")</f>
        <v/>
      </c>
      <c r="AE13" s="368">
        <f>IF(AND(Z13&gt;0,F13="x"),0,IF(AND(Z13&gt;0,AC13="x"),Z13-60,IF(AND(Z13&gt;0,AB13=-30),Z13+AB13,0)))</f>
        <v>0</v>
      </c>
      <c r="AF13" s="331">
        <v>0</v>
      </c>
      <c r="AG13" s="333">
        <v>0</v>
      </c>
      <c r="AH13" s="334">
        <v>0</v>
      </c>
      <c r="AI13" s="161">
        <f t="shared" si="21"/>
        <v>0</v>
      </c>
      <c r="AJ13" s="162">
        <f t="shared" si="22"/>
        <v>0</v>
      </c>
      <c r="AK13" s="163">
        <f t="shared" ref="AK13:AK76" si="34">AJ13-AH13</f>
        <v>0</v>
      </c>
      <c r="AL13" s="164">
        <f>IF(K13="x",AH13,0)</f>
        <v>0</v>
      </c>
      <c r="AM13" s="164">
        <f>IF(K13="x",AI13,0)</f>
        <v>0</v>
      </c>
      <c r="AN13" s="164">
        <f>IF(K13="x",AJ13,0)</f>
        <v>0</v>
      </c>
      <c r="AO13" s="164">
        <f>IF(K13="x",AK13,0)</f>
        <v>0</v>
      </c>
      <c r="AP13" s="609" t="str">
        <f>IF(AND(AH13&gt;0,AH13&lt;5),AH13," ")</f>
        <v xml:space="preserve"> </v>
      </c>
      <c r="AQ13" s="613" t="str">
        <f t="shared" ref="AQ13:AQ76" si="35">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3"/>
        <v>1</v>
      </c>
      <c r="AX13" s="165" t="str">
        <f>IF(AND(K13="x",AW13&gt;0),AW13,"")</f>
        <v/>
      </c>
      <c r="AY13" s="193">
        <f>IF(OR(K13="x",F13="x",AW13&lt;=0),"",AW13)</f>
        <v>1</v>
      </c>
      <c r="AZ13" s="183" t="str">
        <f>IF(AND(F13="x",AW13&gt;0),AW13,"")</f>
        <v/>
      </c>
      <c r="BA13" s="173" t="str">
        <f t="shared" si="27"/>
        <v/>
      </c>
      <c r="BB13" s="174" t="str">
        <f>IF(AND(K13="x",BA13&gt;0),BA13,"")</f>
        <v/>
      </c>
      <c r="BC13" s="186" t="str">
        <f>IF(OR(K13="x",F13="X",BA13&lt;=0),"",BA13)</f>
        <v/>
      </c>
      <c r="BD13" s="174" t="str">
        <f>IF(AND(F13="x",BA13&gt;0),BA13,"")</f>
        <v/>
      </c>
      <c r="BE13" s="201" t="str">
        <f t="shared" si="30"/>
        <v/>
      </c>
      <c r="BF13" s="174" t="str">
        <f>IF(AND(K13="x",BE13&gt;0),BE13,"")</f>
        <v/>
      </c>
      <c r="BG13" s="186" t="str">
        <f>IF(OR(K13="x",F13="x",BE13&lt;=0),"",BE13)</f>
        <v/>
      </c>
      <c r="BH13" s="175" t="str">
        <f>IF(AND(F13="x",BE13&gt;0),BE13,"")</f>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3458</v>
      </c>
      <c r="E14" s="81" t="s">
        <v>3456</v>
      </c>
      <c r="F14" s="34"/>
      <c r="G14" s="134">
        <v>45323</v>
      </c>
      <c r="H14" s="135">
        <v>45323</v>
      </c>
      <c r="I14" s="170" t="s">
        <v>0</v>
      </c>
      <c r="J14" s="171"/>
      <c r="K14" s="145"/>
      <c r="L14" s="28"/>
      <c r="M14" s="398">
        <v>45323</v>
      </c>
      <c r="N14" s="158">
        <f>IF((NETWORKDAYS(G14,M14)&gt;0),(NETWORKDAYS(G14,M14)),"")</f>
        <v>1</v>
      </c>
      <c r="O14" s="311"/>
      <c r="P14" s="311"/>
      <c r="Q14" s="311"/>
      <c r="R14" s="311" t="s">
        <v>0</v>
      </c>
      <c r="S14" s="311"/>
      <c r="T14" s="312"/>
      <c r="U14" s="314"/>
      <c r="V14" s="167"/>
      <c r="W14" s="313"/>
      <c r="X14" s="313"/>
      <c r="Y14" s="160">
        <f t="shared" si="18"/>
        <v>0</v>
      </c>
      <c r="Z14" s="159">
        <f>IF((F14="x"),0,((V14*10)+(W14*20)))</f>
        <v>0</v>
      </c>
      <c r="AA14" s="326"/>
      <c r="AB14" s="400">
        <f>IF(AND(Z14&gt;=0,F14="x"),0,IF(AND(Z14&gt;0,AC14="x"),0,IF(Z14&gt;0,0-30,0)))</f>
        <v>0</v>
      </c>
      <c r="AC14" s="370"/>
      <c r="AD14" s="226" t="str">
        <f>IF(F14="x",(0-((V14*10)+(W14*20))),"")</f>
        <v/>
      </c>
      <c r="AE14" s="368">
        <f>IF(AND(Z14&gt;0,F14="x"),0,IF(AND(Z14&gt;0,AC14="x"),Z14-60,IF(AND(Z14&gt;0,AB14=-30),Z14+AB14,0)))</f>
        <v>0</v>
      </c>
      <c r="AF14" s="331">
        <v>0</v>
      </c>
      <c r="AG14" s="333">
        <v>0</v>
      </c>
      <c r="AH14" s="334">
        <v>0</v>
      </c>
      <c r="AI14" s="161">
        <f t="shared" si="21"/>
        <v>0</v>
      </c>
      <c r="AJ14" s="162">
        <f t="shared" si="22"/>
        <v>0</v>
      </c>
      <c r="AK14" s="163">
        <f t="shared" si="34"/>
        <v>0</v>
      </c>
      <c r="AL14" s="164">
        <f>IF(K14="x",AH14,0)</f>
        <v>0</v>
      </c>
      <c r="AM14" s="164">
        <f>IF(K14="x",AI14,0)</f>
        <v>0</v>
      </c>
      <c r="AN14" s="164">
        <f>IF(K14="x",AJ14,0)</f>
        <v>0</v>
      </c>
      <c r="AO14" s="164">
        <f>IF(K14="x",AK14,0)</f>
        <v>0</v>
      </c>
      <c r="AP14" s="609" t="str">
        <f t="shared" ref="AP14:AP77" si="36">IF(AND(AH14&gt;0,AH14&lt;5),AH14," ")</f>
        <v xml:space="preserve"> </v>
      </c>
      <c r="AQ14" s="613" t="str">
        <f t="shared" si="35"/>
        <v xml:space="preserve"> </v>
      </c>
      <c r="AR14" s="613" t="str">
        <f t="shared" ref="AR14:AR77" si="37">IF(AND(AH14&gt;49.99,AH14&lt;100),AH14," ")</f>
        <v xml:space="preserve"> </v>
      </c>
      <c r="AS14" s="613" t="str">
        <f t="shared" ref="AS14:AS77" si="38">IF(AND(AH14&gt;99.99,AH14&lt;500),AH14," ")</f>
        <v xml:space="preserve"> </v>
      </c>
      <c r="AT14" s="613" t="str">
        <f t="shared" ref="AT14:AT77" si="39">IF(AND(AH14&gt;499.99,AH14&lt;1000),AH14," ")</f>
        <v xml:space="preserve"> </v>
      </c>
      <c r="AU14" s="613" t="str">
        <f t="shared" ref="AU14:AU77" si="40">IF(AND(AH14&gt;999.99,AH14&lt;10000),AH14," ")</f>
        <v xml:space="preserve"> </v>
      </c>
      <c r="AV14" s="614" t="str">
        <f t="shared" ref="AV14:AV77" si="41">IF(AH14&gt;=10000,AH14," ")</f>
        <v xml:space="preserve"> </v>
      </c>
      <c r="AW14" s="196">
        <f t="shared" si="23"/>
        <v>1</v>
      </c>
      <c r="AX14" s="165" t="str">
        <f>IF(AND(K14="x",AW14&gt;0),AW14,"")</f>
        <v/>
      </c>
      <c r="AY14" s="193">
        <f>IF(OR(K14="x",F14="x",AW14&lt;=0),"",AW14)</f>
        <v>1</v>
      </c>
      <c r="AZ14" s="183" t="str">
        <f>IF(AND(F14="x",AW14&gt;0),AW14,"")</f>
        <v/>
      </c>
      <c r="BA14" s="173" t="str">
        <f t="shared" si="27"/>
        <v/>
      </c>
      <c r="BB14" s="174" t="str">
        <f>IF(AND(K14="x",BA14&gt;0),BA14,"")</f>
        <v/>
      </c>
      <c r="BC14" s="186" t="str">
        <f>IF(OR(K14="x",F14="X",BA14&lt;=0),"",BA14)</f>
        <v/>
      </c>
      <c r="BD14" s="174" t="str">
        <f>IF(AND(F14="x",BA14&gt;0),BA14,"")</f>
        <v/>
      </c>
      <c r="BE14" s="201" t="str">
        <f t="shared" si="30"/>
        <v/>
      </c>
      <c r="BF14" s="174" t="str">
        <f>IF(AND(K14="x",BE14&gt;0),BE14,"")</f>
        <v/>
      </c>
      <c r="BG14" s="186" t="str">
        <f>IF(OR(K14="x",F14="x",BE14&lt;=0),"",BE14)</f>
        <v/>
      </c>
      <c r="BH14" s="175" t="str">
        <f>IF(AND(F14="x",BE14&gt;0),BE14,"")</f>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thickBot="1" x14ac:dyDescent="0.45">
      <c r="A15" s="526"/>
      <c r="B15" s="220"/>
      <c r="C15" s="213">
        <v>4</v>
      </c>
      <c r="D15" s="203" t="s">
        <v>3459</v>
      </c>
      <c r="E15" s="33" t="s">
        <v>3456</v>
      </c>
      <c r="F15" s="34"/>
      <c r="G15" s="134">
        <v>45324</v>
      </c>
      <c r="H15" s="135">
        <v>45342</v>
      </c>
      <c r="I15" s="142" t="s">
        <v>0</v>
      </c>
      <c r="J15" s="79"/>
      <c r="K15" s="145"/>
      <c r="L15" s="172"/>
      <c r="M15" s="395">
        <v>45342</v>
      </c>
      <c r="N15" s="158">
        <f t="shared" si="17"/>
        <v>13</v>
      </c>
      <c r="O15" s="315" t="s">
        <v>0</v>
      </c>
      <c r="P15" s="315"/>
      <c r="Q15" s="315"/>
      <c r="R15" s="315"/>
      <c r="S15" s="315"/>
      <c r="T15" s="316"/>
      <c r="U15" s="317"/>
      <c r="V15" s="167">
        <v>1</v>
      </c>
      <c r="W15" s="313">
        <v>0.5</v>
      </c>
      <c r="X15" s="313"/>
      <c r="Y15" s="160">
        <f t="shared" si="18"/>
        <v>1.5</v>
      </c>
      <c r="Z15" s="159">
        <f t="shared" si="19"/>
        <v>20</v>
      </c>
      <c r="AA15" s="326"/>
      <c r="AB15" s="400">
        <f t="shared" ref="AB15:AB77" si="42">IF(AND(Z15&gt;=0,F15="x"),0,IF(AND(Z15&gt;0,AC15="x"),0,IF(Z15&gt;0,0-30,0)))</f>
        <v>-30</v>
      </c>
      <c r="AC15" s="370"/>
      <c r="AD15" s="226" t="str">
        <f t="shared" si="20"/>
        <v/>
      </c>
      <c r="AE15" s="368">
        <f t="shared" ref="AE15:AE76" si="43">IF(AND(Z15&gt;0,F15="x"),0,IF(AND(Z15&gt;0,AC15="x"),Z15-60,IF(AND(Z15&gt;0,AB15=-30),Z15+AB15,0)))</f>
        <v>-10</v>
      </c>
      <c r="AF15" s="331">
        <v>0</v>
      </c>
      <c r="AG15" s="333">
        <v>0</v>
      </c>
      <c r="AH15" s="334">
        <v>0</v>
      </c>
      <c r="AI15" s="161">
        <f t="shared" si="21"/>
        <v>0</v>
      </c>
      <c r="AJ15" s="162">
        <f t="shared" si="22"/>
        <v>20</v>
      </c>
      <c r="AK15" s="163">
        <f t="shared" si="34"/>
        <v>20</v>
      </c>
      <c r="AL15" s="164">
        <f t="shared" ref="AL15:AL76" si="44">IF(K15="x",AH15,0)</f>
        <v>0</v>
      </c>
      <c r="AM15" s="164">
        <f t="shared" ref="AM15:AM76" si="45">IF(K15="x",AI15,0)</f>
        <v>0</v>
      </c>
      <c r="AN15" s="164">
        <f t="shared" ref="AN15:AN76" si="46">IF(K15="x",AJ15,0)</f>
        <v>0</v>
      </c>
      <c r="AO15" s="164">
        <f t="shared" ref="AO15:AO76" si="47">IF(K15="x",AK15,0)</f>
        <v>0</v>
      </c>
      <c r="AP15" s="610" t="str">
        <f t="shared" si="36"/>
        <v xml:space="preserve"> </v>
      </c>
      <c r="AQ15" s="613" t="str">
        <f t="shared" si="35"/>
        <v xml:space="preserve"> </v>
      </c>
      <c r="AR15" s="613" t="str">
        <f t="shared" si="37"/>
        <v xml:space="preserve"> </v>
      </c>
      <c r="AS15" s="613" t="str">
        <f t="shared" si="38"/>
        <v xml:space="preserve"> </v>
      </c>
      <c r="AT15" s="613" t="str">
        <f t="shared" si="39"/>
        <v xml:space="preserve"> </v>
      </c>
      <c r="AU15" s="613" t="str">
        <f t="shared" si="40"/>
        <v xml:space="preserve"> </v>
      </c>
      <c r="AV15" s="614" t="str">
        <f t="shared" si="41"/>
        <v xml:space="preserve"> </v>
      </c>
      <c r="AW15" s="196">
        <f t="shared" si="23"/>
        <v>13</v>
      </c>
      <c r="AX15" s="165" t="str">
        <f t="shared" si="24"/>
        <v/>
      </c>
      <c r="AY15" s="193">
        <f t="shared" si="25"/>
        <v>13</v>
      </c>
      <c r="AZ15" s="183" t="str">
        <f t="shared" si="26"/>
        <v/>
      </c>
      <c r="BA15" s="173">
        <f t="shared" si="27"/>
        <v>1</v>
      </c>
      <c r="BB15" s="174" t="str">
        <f t="shared" si="28"/>
        <v/>
      </c>
      <c r="BC15" s="186">
        <f>IF(OR(K15="x",F15="X",BA15&lt;=0),"",BA15)</f>
        <v>1</v>
      </c>
      <c r="BD15" s="174" t="str">
        <f t="shared" si="29"/>
        <v/>
      </c>
      <c r="BE15" s="201">
        <f t="shared" si="30"/>
        <v>0.5</v>
      </c>
      <c r="BF15" s="174" t="str">
        <f t="shared" si="31"/>
        <v/>
      </c>
      <c r="BG15" s="186">
        <f t="shared" si="32"/>
        <v>0.5</v>
      </c>
      <c r="BH15" s="175" t="str">
        <f t="shared" si="33"/>
        <v/>
      </c>
      <c r="BI15" s="632"/>
      <c r="BJ15" s="57" t="s">
        <v>2713</v>
      </c>
      <c r="BK15" s="57" t="s">
        <v>2714</v>
      </c>
      <c r="BL15" s="57" t="s">
        <v>2715</v>
      </c>
      <c r="BM15" s="57" t="s">
        <v>95</v>
      </c>
      <c r="BN15" s="637" t="s">
        <v>3453</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thickTop="1" x14ac:dyDescent="0.3">
      <c r="A16" s="221"/>
      <c r="B16" s="222"/>
      <c r="C16" s="214">
        <v>5</v>
      </c>
      <c r="D16" s="205" t="s">
        <v>3460</v>
      </c>
      <c r="E16" s="16" t="s">
        <v>3456</v>
      </c>
      <c r="F16" s="17"/>
      <c r="G16" s="131">
        <v>45342</v>
      </c>
      <c r="H16" s="136">
        <v>45342</v>
      </c>
      <c r="I16" s="140" t="s">
        <v>0</v>
      </c>
      <c r="J16" s="78"/>
      <c r="K16" s="146"/>
      <c r="L16" s="120"/>
      <c r="M16" s="394">
        <v>45342</v>
      </c>
      <c r="N16" s="158">
        <f t="shared" si="17"/>
        <v>1</v>
      </c>
      <c r="O16" s="27" t="s">
        <v>0</v>
      </c>
      <c r="P16" s="27"/>
      <c r="Q16" s="27"/>
      <c r="R16" s="27" t="s">
        <v>3454</v>
      </c>
      <c r="S16" s="27"/>
      <c r="T16" s="28"/>
      <c r="U16" s="29"/>
      <c r="V16" s="167"/>
      <c r="W16" s="313"/>
      <c r="X16" s="313"/>
      <c r="Y16" s="160">
        <v>0.25</v>
      </c>
      <c r="Z16" s="159">
        <f t="shared" si="19"/>
        <v>0</v>
      </c>
      <c r="AA16" s="327"/>
      <c r="AB16" s="638">
        <v>-30</v>
      </c>
      <c r="AC16" s="371"/>
      <c r="AD16" s="226" t="str">
        <f t="shared" si="20"/>
        <v/>
      </c>
      <c r="AE16" s="368">
        <f t="shared" si="43"/>
        <v>0</v>
      </c>
      <c r="AF16" s="335">
        <v>0</v>
      </c>
      <c r="AG16" s="333">
        <v>0</v>
      </c>
      <c r="AH16" s="334">
        <v>0</v>
      </c>
      <c r="AI16" s="161">
        <f>IF(AE16&lt;=0,AG16,AE16+AG16)</f>
        <v>0</v>
      </c>
      <c r="AJ16" s="162">
        <f t="shared" si="22"/>
        <v>0</v>
      </c>
      <c r="AK16" s="163">
        <f t="shared" si="34"/>
        <v>0</v>
      </c>
      <c r="AL16" s="164">
        <f t="shared" si="44"/>
        <v>0</v>
      </c>
      <c r="AM16" s="164">
        <f t="shared" si="45"/>
        <v>0</v>
      </c>
      <c r="AN16" s="164">
        <f t="shared" si="46"/>
        <v>0</v>
      </c>
      <c r="AO16" s="164">
        <f t="shared" si="47"/>
        <v>0</v>
      </c>
      <c r="AP16" s="610" t="str">
        <f t="shared" si="36"/>
        <v xml:space="preserve"> </v>
      </c>
      <c r="AQ16" s="613" t="str">
        <f t="shared" si="35"/>
        <v xml:space="preserve"> </v>
      </c>
      <c r="AR16" s="613" t="str">
        <f t="shared" si="37"/>
        <v xml:space="preserve"> </v>
      </c>
      <c r="AS16" s="613" t="str">
        <f t="shared" si="38"/>
        <v xml:space="preserve"> </v>
      </c>
      <c r="AT16" s="613" t="str">
        <f t="shared" si="39"/>
        <v xml:space="preserve"> </v>
      </c>
      <c r="AU16" s="613" t="str">
        <f t="shared" si="40"/>
        <v xml:space="preserve"> </v>
      </c>
      <c r="AV16" s="614" t="str">
        <f t="shared" si="41"/>
        <v xml:space="preserve"> </v>
      </c>
      <c r="AW16" s="196">
        <f t="shared" si="23"/>
        <v>1</v>
      </c>
      <c r="AX16" s="165" t="str">
        <f t="shared" si="24"/>
        <v/>
      </c>
      <c r="AY16" s="193">
        <f t="shared" si="25"/>
        <v>1</v>
      </c>
      <c r="AZ16" s="183" t="str">
        <f t="shared" si="26"/>
        <v/>
      </c>
      <c r="BA16" s="173" t="str">
        <f t="shared" si="27"/>
        <v/>
      </c>
      <c r="BB16" s="174" t="str">
        <f t="shared" si="28"/>
        <v/>
      </c>
      <c r="BC16" s="186" t="str">
        <f>IF(OR(K16="x",F16="x",BA16&lt;=0),"",BA16)</f>
        <v/>
      </c>
      <c r="BD16" s="174" t="str">
        <f t="shared" si="29"/>
        <v/>
      </c>
      <c r="BE16" s="201" t="str">
        <f t="shared" si="30"/>
        <v/>
      </c>
      <c r="BF16" s="174" t="str">
        <f t="shared" si="31"/>
        <v/>
      </c>
      <c r="BG16" s="186" t="str">
        <f t="shared" si="32"/>
        <v/>
      </c>
      <c r="BH16" s="175" t="str">
        <f t="shared" si="33"/>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3459</v>
      </c>
      <c r="E17" s="16" t="s">
        <v>3456</v>
      </c>
      <c r="F17" s="17"/>
      <c r="G17" s="131">
        <v>45344</v>
      </c>
      <c r="H17" s="133">
        <v>45351</v>
      </c>
      <c r="I17" s="140" t="s">
        <v>0</v>
      </c>
      <c r="J17" s="78"/>
      <c r="K17" s="144"/>
      <c r="L17" s="119"/>
      <c r="M17" s="394">
        <v>45351</v>
      </c>
      <c r="N17" s="158">
        <f t="shared" si="17"/>
        <v>6</v>
      </c>
      <c r="O17" s="27"/>
      <c r="P17" s="27"/>
      <c r="Q17" s="27" t="s">
        <v>0</v>
      </c>
      <c r="R17" s="27"/>
      <c r="S17" s="27"/>
      <c r="T17" s="28"/>
      <c r="U17" s="29"/>
      <c r="V17" s="32">
        <v>3</v>
      </c>
      <c r="W17" s="318">
        <v>2</v>
      </c>
      <c r="X17" s="319">
        <v>0</v>
      </c>
      <c r="Y17" s="160">
        <f t="shared" si="18"/>
        <v>5</v>
      </c>
      <c r="Z17" s="159">
        <f t="shared" si="19"/>
        <v>70</v>
      </c>
      <c r="AA17" s="327"/>
      <c r="AB17" s="400">
        <f t="shared" si="42"/>
        <v>-30</v>
      </c>
      <c r="AC17" s="371"/>
      <c r="AD17" s="226" t="str">
        <f t="shared" si="20"/>
        <v/>
      </c>
      <c r="AE17" s="368">
        <f t="shared" si="43"/>
        <v>40</v>
      </c>
      <c r="AF17" s="335">
        <v>0</v>
      </c>
      <c r="AG17" s="333">
        <v>0</v>
      </c>
      <c r="AH17" s="334">
        <v>0</v>
      </c>
      <c r="AI17" s="161">
        <f>IF(AE17&lt;=0,AG17,AE17+AG17)</f>
        <v>40</v>
      </c>
      <c r="AJ17" s="162">
        <f t="shared" si="22"/>
        <v>70</v>
      </c>
      <c r="AK17" s="163">
        <f t="shared" si="34"/>
        <v>70</v>
      </c>
      <c r="AL17" s="164">
        <f t="shared" si="44"/>
        <v>0</v>
      </c>
      <c r="AM17" s="164">
        <f t="shared" si="45"/>
        <v>0</v>
      </c>
      <c r="AN17" s="164">
        <f t="shared" si="46"/>
        <v>0</v>
      </c>
      <c r="AO17" s="164">
        <f t="shared" si="47"/>
        <v>0</v>
      </c>
      <c r="AP17" s="610" t="str">
        <f t="shared" si="36"/>
        <v xml:space="preserve"> </v>
      </c>
      <c r="AQ17" s="613" t="str">
        <f t="shared" si="35"/>
        <v xml:space="preserve"> </v>
      </c>
      <c r="AR17" s="613" t="str">
        <f t="shared" si="37"/>
        <v xml:space="preserve"> </v>
      </c>
      <c r="AS17" s="613" t="str">
        <f t="shared" si="38"/>
        <v xml:space="preserve"> </v>
      </c>
      <c r="AT17" s="613" t="str">
        <f t="shared" si="39"/>
        <v xml:space="preserve"> </v>
      </c>
      <c r="AU17" s="613" t="str">
        <f t="shared" si="40"/>
        <v xml:space="preserve"> </v>
      </c>
      <c r="AV17" s="614" t="str">
        <f t="shared" si="41"/>
        <v xml:space="preserve"> </v>
      </c>
      <c r="AW17" s="196">
        <f t="shared" si="23"/>
        <v>6</v>
      </c>
      <c r="AX17" s="165" t="str">
        <f t="shared" si="24"/>
        <v/>
      </c>
      <c r="AY17" s="193">
        <f t="shared" si="25"/>
        <v>6</v>
      </c>
      <c r="AZ17" s="183" t="str">
        <f t="shared" si="26"/>
        <v/>
      </c>
      <c r="BA17" s="173">
        <f t="shared" si="27"/>
        <v>3</v>
      </c>
      <c r="BB17" s="174" t="str">
        <f t="shared" si="28"/>
        <v/>
      </c>
      <c r="BC17" s="186">
        <f>IF(OR(K17="x",F17="x",BA17&lt;=0),"",BA17)</f>
        <v>3</v>
      </c>
      <c r="BD17" s="174" t="str">
        <f t="shared" si="29"/>
        <v/>
      </c>
      <c r="BE17" s="201">
        <f t="shared" si="30"/>
        <v>2</v>
      </c>
      <c r="BF17" s="174" t="str">
        <f t="shared" si="31"/>
        <v/>
      </c>
      <c r="BG17" s="186">
        <f t="shared" si="32"/>
        <v>2</v>
      </c>
      <c r="BH17" s="175" t="str">
        <f t="shared" si="33"/>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3461</v>
      </c>
      <c r="E18" s="16" t="s">
        <v>3456</v>
      </c>
      <c r="F18" s="17"/>
      <c r="G18" s="134">
        <v>45349</v>
      </c>
      <c r="H18" s="135">
        <v>45350</v>
      </c>
      <c r="I18" s="141" t="s">
        <v>0</v>
      </c>
      <c r="J18" s="25"/>
      <c r="K18" s="145"/>
      <c r="L18" s="28"/>
      <c r="M18" s="395">
        <v>45350</v>
      </c>
      <c r="N18" s="158">
        <f t="shared" si="17"/>
        <v>2</v>
      </c>
      <c r="O18" s="27" t="s">
        <v>0</v>
      </c>
      <c r="P18" s="27"/>
      <c r="Q18" s="27"/>
      <c r="R18" s="27"/>
      <c r="S18" s="27"/>
      <c r="T18" s="28"/>
      <c r="U18" s="29"/>
      <c r="V18" s="32">
        <v>1</v>
      </c>
      <c r="W18" s="318">
        <v>0.5</v>
      </c>
      <c r="X18" s="319">
        <v>0</v>
      </c>
      <c r="Y18" s="160">
        <f t="shared" si="18"/>
        <v>1.5</v>
      </c>
      <c r="Z18" s="159">
        <f t="shared" si="19"/>
        <v>20</v>
      </c>
      <c r="AA18" s="327"/>
      <c r="AB18" s="400">
        <f t="shared" si="42"/>
        <v>-30</v>
      </c>
      <c r="AC18" s="371"/>
      <c r="AD18" s="226" t="str">
        <f t="shared" si="20"/>
        <v/>
      </c>
      <c r="AE18" s="368">
        <f t="shared" si="43"/>
        <v>-10</v>
      </c>
      <c r="AF18" s="335">
        <v>0</v>
      </c>
      <c r="AG18" s="333">
        <v>0</v>
      </c>
      <c r="AH18" s="334">
        <v>0</v>
      </c>
      <c r="AI18" s="161">
        <f t="shared" si="21"/>
        <v>0</v>
      </c>
      <c r="AJ18" s="162">
        <f t="shared" si="22"/>
        <v>20</v>
      </c>
      <c r="AK18" s="163">
        <f t="shared" si="34"/>
        <v>20</v>
      </c>
      <c r="AL18" s="164">
        <f t="shared" si="44"/>
        <v>0</v>
      </c>
      <c r="AM18" s="164">
        <f t="shared" si="45"/>
        <v>0</v>
      </c>
      <c r="AN18" s="164">
        <f t="shared" si="46"/>
        <v>0</v>
      </c>
      <c r="AO18" s="164">
        <f t="shared" si="47"/>
        <v>0</v>
      </c>
      <c r="AP18" s="610" t="str">
        <f t="shared" si="36"/>
        <v xml:space="preserve"> </v>
      </c>
      <c r="AQ18" s="613" t="str">
        <f t="shared" si="35"/>
        <v xml:space="preserve"> </v>
      </c>
      <c r="AR18" s="613" t="str">
        <f t="shared" si="37"/>
        <v xml:space="preserve"> </v>
      </c>
      <c r="AS18" s="613" t="str">
        <f t="shared" si="38"/>
        <v xml:space="preserve"> </v>
      </c>
      <c r="AT18" s="613" t="str">
        <f t="shared" si="39"/>
        <v xml:space="preserve"> </v>
      </c>
      <c r="AU18" s="613" t="str">
        <f t="shared" si="40"/>
        <v xml:space="preserve"> </v>
      </c>
      <c r="AV18" s="614" t="str">
        <f t="shared" si="41"/>
        <v xml:space="preserve"> </v>
      </c>
      <c r="AW18" s="196">
        <f t="shared" si="23"/>
        <v>2</v>
      </c>
      <c r="AX18" s="165" t="str">
        <f t="shared" si="24"/>
        <v/>
      </c>
      <c r="AY18" s="193">
        <f t="shared" si="25"/>
        <v>2</v>
      </c>
      <c r="AZ18" s="183" t="str">
        <f t="shared" si="26"/>
        <v/>
      </c>
      <c r="BA18" s="173">
        <f t="shared" si="27"/>
        <v>1</v>
      </c>
      <c r="BB18" s="174" t="str">
        <f t="shared" si="28"/>
        <v/>
      </c>
      <c r="BC18" s="186">
        <f t="shared" ref="BC18:BC81" si="48">IF(OR(K18="x",F18="X",BA18&lt;=0),"",BA18)</f>
        <v>1</v>
      </c>
      <c r="BD18" s="174" t="str">
        <f t="shared" si="29"/>
        <v/>
      </c>
      <c r="BE18" s="201">
        <f t="shared" si="30"/>
        <v>0.5</v>
      </c>
      <c r="BF18" s="174" t="str">
        <f t="shared" si="31"/>
        <v/>
      </c>
      <c r="BG18" s="186">
        <f t="shared" si="32"/>
        <v>0.5</v>
      </c>
      <c r="BH18" s="175" t="str">
        <f t="shared" si="33"/>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3462</v>
      </c>
      <c r="E19" s="18" t="s">
        <v>3456</v>
      </c>
      <c r="F19" s="17"/>
      <c r="G19" s="134">
        <v>45356</v>
      </c>
      <c r="H19" s="135">
        <v>45356</v>
      </c>
      <c r="I19" s="141" t="s">
        <v>0</v>
      </c>
      <c r="J19" s="25"/>
      <c r="K19" s="145"/>
      <c r="L19" s="28"/>
      <c r="M19" s="395">
        <v>45356</v>
      </c>
      <c r="N19" s="158">
        <f t="shared" si="17"/>
        <v>1</v>
      </c>
      <c r="O19" s="27" t="s">
        <v>0</v>
      </c>
      <c r="P19" s="27"/>
      <c r="Q19" s="27"/>
      <c r="R19" s="27"/>
      <c r="S19" s="27"/>
      <c r="T19" s="28"/>
      <c r="U19" s="29"/>
      <c r="V19" s="32">
        <v>0.25</v>
      </c>
      <c r="W19" s="318">
        <v>0</v>
      </c>
      <c r="X19" s="319">
        <v>0</v>
      </c>
      <c r="Y19" s="160">
        <f t="shared" si="18"/>
        <v>0.25</v>
      </c>
      <c r="Z19" s="159">
        <f t="shared" si="19"/>
        <v>2.5</v>
      </c>
      <c r="AA19" s="327"/>
      <c r="AB19" s="400">
        <f t="shared" si="42"/>
        <v>-30</v>
      </c>
      <c r="AC19" s="371"/>
      <c r="AD19" s="226" t="str">
        <f t="shared" si="20"/>
        <v/>
      </c>
      <c r="AE19" s="368">
        <f t="shared" si="43"/>
        <v>-27.5</v>
      </c>
      <c r="AF19" s="335">
        <v>0</v>
      </c>
      <c r="AG19" s="333">
        <v>0</v>
      </c>
      <c r="AH19" s="334">
        <v>0</v>
      </c>
      <c r="AI19" s="161">
        <f t="shared" si="21"/>
        <v>0</v>
      </c>
      <c r="AJ19" s="162">
        <f t="shared" si="22"/>
        <v>2.5</v>
      </c>
      <c r="AK19" s="163">
        <f t="shared" si="34"/>
        <v>2.5</v>
      </c>
      <c r="AL19" s="164">
        <f t="shared" si="44"/>
        <v>0</v>
      </c>
      <c r="AM19" s="164">
        <f t="shared" si="45"/>
        <v>0</v>
      </c>
      <c r="AN19" s="164">
        <f t="shared" si="46"/>
        <v>0</v>
      </c>
      <c r="AO19" s="164">
        <f t="shared" si="47"/>
        <v>0</v>
      </c>
      <c r="AP19" s="610" t="str">
        <f t="shared" si="36"/>
        <v xml:space="preserve"> </v>
      </c>
      <c r="AQ19" s="613" t="str">
        <f t="shared" si="35"/>
        <v xml:space="preserve"> </v>
      </c>
      <c r="AR19" s="613" t="str">
        <f t="shared" si="37"/>
        <v xml:space="preserve"> </v>
      </c>
      <c r="AS19" s="613" t="str">
        <f t="shared" si="38"/>
        <v xml:space="preserve"> </v>
      </c>
      <c r="AT19" s="613" t="str">
        <f t="shared" si="39"/>
        <v xml:space="preserve"> </v>
      </c>
      <c r="AU19" s="613" t="str">
        <f t="shared" si="40"/>
        <v xml:space="preserve"> </v>
      </c>
      <c r="AV19" s="614" t="str">
        <f t="shared" si="41"/>
        <v xml:space="preserve"> </v>
      </c>
      <c r="AW19" s="196">
        <f t="shared" si="23"/>
        <v>1</v>
      </c>
      <c r="AX19" s="165" t="str">
        <f t="shared" si="24"/>
        <v/>
      </c>
      <c r="AY19" s="193">
        <f t="shared" si="25"/>
        <v>1</v>
      </c>
      <c r="AZ19" s="183" t="str">
        <f t="shared" si="26"/>
        <v/>
      </c>
      <c r="BA19" s="173">
        <f t="shared" si="27"/>
        <v>0.25</v>
      </c>
      <c r="BB19" s="174" t="str">
        <f t="shared" si="28"/>
        <v/>
      </c>
      <c r="BC19" s="186">
        <f t="shared" si="48"/>
        <v>0.25</v>
      </c>
      <c r="BD19" s="174" t="str">
        <f t="shared" si="29"/>
        <v/>
      </c>
      <c r="BE19" s="201" t="str">
        <f t="shared" si="30"/>
        <v/>
      </c>
      <c r="BF19" s="174" t="str">
        <f t="shared" si="31"/>
        <v/>
      </c>
      <c r="BG19" s="186" t="str">
        <f t="shared" si="32"/>
        <v/>
      </c>
      <c r="BH19" s="175" t="str">
        <f t="shared" si="33"/>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t="s">
        <v>3463</v>
      </c>
      <c r="E20" s="16" t="s">
        <v>3456</v>
      </c>
      <c r="F20" s="17"/>
      <c r="G20" s="131">
        <v>45357</v>
      </c>
      <c r="H20" s="133">
        <v>45357</v>
      </c>
      <c r="I20" s="140" t="s">
        <v>0</v>
      </c>
      <c r="J20" s="78"/>
      <c r="K20" s="144"/>
      <c r="L20" s="119"/>
      <c r="M20" s="394">
        <v>45357</v>
      </c>
      <c r="N20" s="158">
        <f t="shared" si="17"/>
        <v>1</v>
      </c>
      <c r="O20" s="27" t="s">
        <v>0</v>
      </c>
      <c r="P20" s="27"/>
      <c r="Q20" s="27"/>
      <c r="R20" s="27"/>
      <c r="S20" s="27"/>
      <c r="T20" s="28"/>
      <c r="U20" s="29"/>
      <c r="V20" s="32">
        <v>0.25</v>
      </c>
      <c r="W20" s="318">
        <v>0</v>
      </c>
      <c r="X20" s="319">
        <v>0</v>
      </c>
      <c r="Y20" s="160">
        <f t="shared" si="18"/>
        <v>0.25</v>
      </c>
      <c r="Z20" s="159">
        <f t="shared" si="19"/>
        <v>2.5</v>
      </c>
      <c r="AA20" s="327"/>
      <c r="AB20" s="400">
        <f t="shared" si="42"/>
        <v>-30</v>
      </c>
      <c r="AC20" s="371"/>
      <c r="AD20" s="226" t="str">
        <f t="shared" si="20"/>
        <v/>
      </c>
      <c r="AE20" s="368">
        <f t="shared" si="43"/>
        <v>-27.5</v>
      </c>
      <c r="AF20" s="335">
        <v>0</v>
      </c>
      <c r="AG20" s="333">
        <v>0</v>
      </c>
      <c r="AH20" s="334">
        <v>0</v>
      </c>
      <c r="AI20" s="161">
        <f t="shared" si="21"/>
        <v>0</v>
      </c>
      <c r="AJ20" s="162">
        <f t="shared" si="22"/>
        <v>2.5</v>
      </c>
      <c r="AK20" s="163">
        <f t="shared" si="34"/>
        <v>2.5</v>
      </c>
      <c r="AL20" s="164">
        <f t="shared" si="44"/>
        <v>0</v>
      </c>
      <c r="AM20" s="164">
        <f t="shared" si="45"/>
        <v>0</v>
      </c>
      <c r="AN20" s="164">
        <f t="shared" si="46"/>
        <v>0</v>
      </c>
      <c r="AO20" s="164">
        <f t="shared" si="47"/>
        <v>0</v>
      </c>
      <c r="AP20" s="610" t="str">
        <f t="shared" si="36"/>
        <v xml:space="preserve"> </v>
      </c>
      <c r="AQ20" s="613" t="str">
        <f t="shared" si="35"/>
        <v xml:space="preserve"> </v>
      </c>
      <c r="AR20" s="613" t="str">
        <f t="shared" si="37"/>
        <v xml:space="preserve"> </v>
      </c>
      <c r="AS20" s="613" t="str">
        <f t="shared" si="38"/>
        <v xml:space="preserve"> </v>
      </c>
      <c r="AT20" s="613" t="str">
        <f t="shared" si="39"/>
        <v xml:space="preserve"> </v>
      </c>
      <c r="AU20" s="613" t="str">
        <f t="shared" si="40"/>
        <v xml:space="preserve"> </v>
      </c>
      <c r="AV20" s="614" t="str">
        <f t="shared" si="41"/>
        <v xml:space="preserve"> </v>
      </c>
      <c r="AW20" s="196">
        <f t="shared" si="23"/>
        <v>1</v>
      </c>
      <c r="AX20" s="165" t="str">
        <f t="shared" si="24"/>
        <v/>
      </c>
      <c r="AY20" s="193">
        <f t="shared" si="25"/>
        <v>1</v>
      </c>
      <c r="AZ20" s="183" t="str">
        <f t="shared" si="26"/>
        <v/>
      </c>
      <c r="BA20" s="173">
        <f t="shared" si="27"/>
        <v>0.25</v>
      </c>
      <c r="BB20" s="174" t="str">
        <f t="shared" si="28"/>
        <v/>
      </c>
      <c r="BC20" s="186">
        <f t="shared" si="48"/>
        <v>0.25</v>
      </c>
      <c r="BD20" s="174" t="str">
        <f t="shared" si="29"/>
        <v/>
      </c>
      <c r="BE20" s="201" t="str">
        <f t="shared" si="30"/>
        <v/>
      </c>
      <c r="BF20" s="174" t="str">
        <f t="shared" si="31"/>
        <v/>
      </c>
      <c r="BG20" s="186" t="str">
        <f t="shared" si="32"/>
        <v/>
      </c>
      <c r="BH20" s="175" t="str">
        <f t="shared" si="33"/>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3464</v>
      </c>
      <c r="E21" s="81" t="s">
        <v>3456</v>
      </c>
      <c r="F21" s="34"/>
      <c r="G21" s="131">
        <v>45365</v>
      </c>
      <c r="H21" s="132">
        <v>45370</v>
      </c>
      <c r="I21" s="140" t="s">
        <v>0</v>
      </c>
      <c r="J21" s="78"/>
      <c r="K21" s="144"/>
      <c r="L21" s="119"/>
      <c r="M21" s="394">
        <v>45370</v>
      </c>
      <c r="N21" s="158">
        <f t="shared" si="17"/>
        <v>4</v>
      </c>
      <c r="O21" s="311" t="s">
        <v>0</v>
      </c>
      <c r="P21" s="311"/>
      <c r="Q21" s="311"/>
      <c r="R21" s="311"/>
      <c r="S21" s="311"/>
      <c r="T21" s="312"/>
      <c r="U21" s="314"/>
      <c r="V21" s="167">
        <v>0.5</v>
      </c>
      <c r="W21" s="313">
        <v>0.25</v>
      </c>
      <c r="X21" s="313">
        <v>0</v>
      </c>
      <c r="Y21" s="160">
        <f t="shared" si="18"/>
        <v>0.75</v>
      </c>
      <c r="Z21" s="159">
        <f t="shared" si="19"/>
        <v>10</v>
      </c>
      <c r="AA21" s="326"/>
      <c r="AB21" s="400">
        <f t="shared" si="42"/>
        <v>-30</v>
      </c>
      <c r="AC21" s="370"/>
      <c r="AD21" s="226" t="str">
        <f t="shared" si="20"/>
        <v/>
      </c>
      <c r="AE21" s="368">
        <f t="shared" si="43"/>
        <v>-20</v>
      </c>
      <c r="AF21" s="331">
        <v>0</v>
      </c>
      <c r="AG21" s="333">
        <v>0</v>
      </c>
      <c r="AH21" s="334">
        <v>0</v>
      </c>
      <c r="AI21" s="161">
        <v>0</v>
      </c>
      <c r="AJ21" s="162">
        <f t="shared" si="22"/>
        <v>10</v>
      </c>
      <c r="AK21" s="163">
        <f t="shared" si="34"/>
        <v>10</v>
      </c>
      <c r="AL21" s="164">
        <f t="shared" si="44"/>
        <v>0</v>
      </c>
      <c r="AM21" s="164">
        <f t="shared" si="45"/>
        <v>0</v>
      </c>
      <c r="AN21" s="164">
        <f t="shared" si="46"/>
        <v>0</v>
      </c>
      <c r="AO21" s="164">
        <f t="shared" si="47"/>
        <v>0</v>
      </c>
      <c r="AP21" s="610" t="str">
        <f t="shared" si="36"/>
        <v xml:space="preserve"> </v>
      </c>
      <c r="AQ21" s="613" t="str">
        <f t="shared" si="35"/>
        <v xml:space="preserve"> </v>
      </c>
      <c r="AR21" s="613" t="str">
        <f t="shared" si="37"/>
        <v xml:space="preserve"> </v>
      </c>
      <c r="AS21" s="613" t="str">
        <f t="shared" si="38"/>
        <v xml:space="preserve"> </v>
      </c>
      <c r="AT21" s="613" t="str">
        <f t="shared" si="39"/>
        <v xml:space="preserve"> </v>
      </c>
      <c r="AU21" s="613" t="str">
        <f t="shared" si="40"/>
        <v xml:space="preserve"> </v>
      </c>
      <c r="AV21" s="614" t="str">
        <f t="shared" si="41"/>
        <v xml:space="preserve"> </v>
      </c>
      <c r="AW21" s="196">
        <f t="shared" si="23"/>
        <v>4</v>
      </c>
      <c r="AX21" s="165" t="str">
        <f t="shared" si="24"/>
        <v/>
      </c>
      <c r="AY21" s="193">
        <f t="shared" si="25"/>
        <v>4</v>
      </c>
      <c r="AZ21" s="183" t="str">
        <f t="shared" si="26"/>
        <v/>
      </c>
      <c r="BA21" s="173">
        <f t="shared" si="27"/>
        <v>0.5</v>
      </c>
      <c r="BB21" s="174" t="str">
        <f t="shared" si="28"/>
        <v/>
      </c>
      <c r="BC21" s="186">
        <f t="shared" si="48"/>
        <v>0.5</v>
      </c>
      <c r="BD21" s="174" t="str">
        <f t="shared" si="29"/>
        <v/>
      </c>
      <c r="BE21" s="201">
        <f t="shared" si="30"/>
        <v>0.25</v>
      </c>
      <c r="BF21" s="174" t="str">
        <f t="shared" si="31"/>
        <v/>
      </c>
      <c r="BG21" s="186">
        <f t="shared" si="32"/>
        <v>0.25</v>
      </c>
      <c r="BH21" s="175" t="str">
        <f t="shared" si="33"/>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3465</v>
      </c>
      <c r="E22" s="16" t="s">
        <v>3456</v>
      </c>
      <c r="F22" s="17"/>
      <c r="G22" s="134">
        <v>45412</v>
      </c>
      <c r="H22" s="135">
        <v>45413</v>
      </c>
      <c r="I22" s="141" t="s">
        <v>0</v>
      </c>
      <c r="J22" s="25"/>
      <c r="K22" s="145"/>
      <c r="L22" s="28"/>
      <c r="M22" s="395">
        <v>45413</v>
      </c>
      <c r="N22" s="158">
        <f t="shared" si="17"/>
        <v>2</v>
      </c>
      <c r="O22" s="27"/>
      <c r="P22" s="27"/>
      <c r="Q22" s="27" t="s">
        <v>0</v>
      </c>
      <c r="R22" s="27"/>
      <c r="S22" s="27"/>
      <c r="T22" s="28"/>
      <c r="U22" s="29"/>
      <c r="V22" s="32"/>
      <c r="W22" s="318"/>
      <c r="X22" s="319"/>
      <c r="Y22" s="160">
        <f t="shared" si="18"/>
        <v>0</v>
      </c>
      <c r="Z22" s="159">
        <f t="shared" si="19"/>
        <v>0</v>
      </c>
      <c r="AA22" s="327"/>
      <c r="AB22" s="400">
        <f t="shared" si="42"/>
        <v>0</v>
      </c>
      <c r="AC22" s="371"/>
      <c r="AD22" s="226" t="str">
        <f t="shared" si="20"/>
        <v/>
      </c>
      <c r="AE22" s="368">
        <f t="shared" si="43"/>
        <v>0</v>
      </c>
      <c r="AF22" s="335"/>
      <c r="AG22" s="333"/>
      <c r="AH22" s="336"/>
      <c r="AI22" s="161">
        <f t="shared" si="21"/>
        <v>0</v>
      </c>
      <c r="AJ22" s="162">
        <f t="shared" si="22"/>
        <v>0</v>
      </c>
      <c r="AK22" s="163">
        <f t="shared" si="34"/>
        <v>0</v>
      </c>
      <c r="AL22" s="164">
        <f t="shared" si="44"/>
        <v>0</v>
      </c>
      <c r="AM22" s="164">
        <f t="shared" si="45"/>
        <v>0</v>
      </c>
      <c r="AN22" s="164">
        <f t="shared" si="46"/>
        <v>0</v>
      </c>
      <c r="AO22" s="164">
        <f t="shared" si="47"/>
        <v>0</v>
      </c>
      <c r="AP22" s="610" t="str">
        <f t="shared" si="36"/>
        <v xml:space="preserve"> </v>
      </c>
      <c r="AQ22" s="613" t="str">
        <f t="shared" si="35"/>
        <v xml:space="preserve"> </v>
      </c>
      <c r="AR22" s="613" t="str">
        <f t="shared" si="37"/>
        <v xml:space="preserve"> </v>
      </c>
      <c r="AS22" s="613" t="str">
        <f t="shared" si="38"/>
        <v xml:space="preserve"> </v>
      </c>
      <c r="AT22" s="613" t="str">
        <f t="shared" si="39"/>
        <v xml:space="preserve"> </v>
      </c>
      <c r="AU22" s="613" t="str">
        <f t="shared" si="40"/>
        <v xml:space="preserve"> </v>
      </c>
      <c r="AV22" s="614" t="str">
        <f t="shared" si="41"/>
        <v xml:space="preserve"> </v>
      </c>
      <c r="AW22" s="196">
        <f t="shared" si="23"/>
        <v>2</v>
      </c>
      <c r="AX22" s="165" t="str">
        <f t="shared" si="24"/>
        <v/>
      </c>
      <c r="AY22" s="193">
        <f t="shared" si="25"/>
        <v>2</v>
      </c>
      <c r="AZ22" s="183" t="str">
        <f t="shared" si="26"/>
        <v/>
      </c>
      <c r="BA22" s="173" t="str">
        <f t="shared" si="27"/>
        <v/>
      </c>
      <c r="BB22" s="174" t="str">
        <f t="shared" si="28"/>
        <v/>
      </c>
      <c r="BC22" s="186" t="str">
        <f t="shared" si="48"/>
        <v/>
      </c>
      <c r="BD22" s="174" t="str">
        <f t="shared" si="29"/>
        <v/>
      </c>
      <c r="BE22" s="201" t="str">
        <f t="shared" si="30"/>
        <v/>
      </c>
      <c r="BF22" s="174" t="str">
        <f t="shared" si="31"/>
        <v/>
      </c>
      <c r="BG22" s="186" t="str">
        <f t="shared" si="32"/>
        <v/>
      </c>
      <c r="BH22" s="175" t="str">
        <f t="shared" si="33"/>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3466</v>
      </c>
      <c r="E23" s="18" t="s">
        <v>3456</v>
      </c>
      <c r="F23" s="17"/>
      <c r="G23" s="131">
        <v>45435</v>
      </c>
      <c r="H23" s="136">
        <v>45449</v>
      </c>
      <c r="I23" s="140" t="s">
        <v>0</v>
      </c>
      <c r="J23" s="78"/>
      <c r="K23" s="144"/>
      <c r="L23" s="119"/>
      <c r="M23" s="394">
        <v>45455</v>
      </c>
      <c r="N23" s="158">
        <f t="shared" si="17"/>
        <v>15</v>
      </c>
      <c r="O23" s="27" t="s">
        <v>0</v>
      </c>
      <c r="P23" s="27"/>
      <c r="Q23" s="27"/>
      <c r="R23" s="27"/>
      <c r="S23" s="27"/>
      <c r="T23" s="28"/>
      <c r="U23" s="29"/>
      <c r="V23" s="32">
        <v>3.75</v>
      </c>
      <c r="W23" s="318">
        <v>0.25</v>
      </c>
      <c r="X23" s="319">
        <v>0</v>
      </c>
      <c r="Y23" s="160">
        <f t="shared" si="18"/>
        <v>4</v>
      </c>
      <c r="Z23" s="159">
        <f t="shared" si="19"/>
        <v>42.5</v>
      </c>
      <c r="AA23" s="327"/>
      <c r="AB23" s="400">
        <f t="shared" si="42"/>
        <v>-30</v>
      </c>
      <c r="AC23" s="371"/>
      <c r="AD23" s="226" t="str">
        <f t="shared" si="20"/>
        <v/>
      </c>
      <c r="AE23" s="368">
        <f t="shared" si="43"/>
        <v>12.5</v>
      </c>
      <c r="AF23" s="335">
        <v>26</v>
      </c>
      <c r="AG23" s="333">
        <v>26</v>
      </c>
      <c r="AH23" s="336">
        <v>38.5</v>
      </c>
      <c r="AI23" s="161">
        <f t="shared" si="21"/>
        <v>38.5</v>
      </c>
      <c r="AJ23" s="162">
        <f t="shared" si="22"/>
        <v>68.5</v>
      </c>
      <c r="AK23" s="163">
        <f t="shared" si="34"/>
        <v>30</v>
      </c>
      <c r="AL23" s="164">
        <f t="shared" si="44"/>
        <v>0</v>
      </c>
      <c r="AM23" s="164">
        <f t="shared" si="45"/>
        <v>0</v>
      </c>
      <c r="AN23" s="164">
        <f t="shared" si="46"/>
        <v>0</v>
      </c>
      <c r="AO23" s="164">
        <f t="shared" si="47"/>
        <v>0</v>
      </c>
      <c r="AP23" s="610" t="str">
        <f t="shared" si="36"/>
        <v xml:space="preserve"> </v>
      </c>
      <c r="AQ23" s="613">
        <f t="shared" si="35"/>
        <v>38.5</v>
      </c>
      <c r="AR23" s="613" t="str">
        <f t="shared" si="37"/>
        <v xml:space="preserve"> </v>
      </c>
      <c r="AS23" s="613" t="str">
        <f t="shared" si="38"/>
        <v xml:space="preserve"> </v>
      </c>
      <c r="AT23" s="613" t="str">
        <f t="shared" si="39"/>
        <v xml:space="preserve"> </v>
      </c>
      <c r="AU23" s="613" t="str">
        <f t="shared" si="40"/>
        <v xml:space="preserve"> </v>
      </c>
      <c r="AV23" s="614" t="str">
        <f t="shared" si="41"/>
        <v xml:space="preserve"> </v>
      </c>
      <c r="AW23" s="196">
        <f t="shared" si="23"/>
        <v>15</v>
      </c>
      <c r="AX23" s="165" t="str">
        <f t="shared" si="24"/>
        <v/>
      </c>
      <c r="AY23" s="193">
        <f t="shared" si="25"/>
        <v>15</v>
      </c>
      <c r="AZ23" s="183" t="str">
        <f t="shared" si="26"/>
        <v/>
      </c>
      <c r="BA23" s="173">
        <f t="shared" si="27"/>
        <v>3.75</v>
      </c>
      <c r="BB23" s="174" t="str">
        <f t="shared" si="28"/>
        <v/>
      </c>
      <c r="BC23" s="186">
        <f t="shared" si="48"/>
        <v>3.75</v>
      </c>
      <c r="BD23" s="174" t="str">
        <f t="shared" si="29"/>
        <v/>
      </c>
      <c r="BE23" s="201">
        <f t="shared" si="30"/>
        <v>0.25</v>
      </c>
      <c r="BF23" s="174" t="str">
        <f t="shared" si="31"/>
        <v/>
      </c>
      <c r="BG23" s="186">
        <f t="shared" si="32"/>
        <v>0.25</v>
      </c>
      <c r="BH23" s="175" t="str">
        <f t="shared" si="33"/>
        <v/>
      </c>
      <c r="BI23" s="632"/>
      <c r="BJ23" s="57" t="s">
        <v>2737</v>
      </c>
      <c r="BK23" s="57"/>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17"/>
        <v/>
      </c>
      <c r="O24" s="27"/>
      <c r="P24" s="27"/>
      <c r="Q24" s="27"/>
      <c r="R24" s="27"/>
      <c r="S24" s="27"/>
      <c r="T24" s="28"/>
      <c r="U24" s="29"/>
      <c r="V24" s="32"/>
      <c r="W24" s="318"/>
      <c r="X24" s="319"/>
      <c r="Y24" s="160">
        <f t="shared" si="18"/>
        <v>0</v>
      </c>
      <c r="Z24" s="159">
        <f t="shared" si="19"/>
        <v>0</v>
      </c>
      <c r="AA24" s="327"/>
      <c r="AB24" s="400">
        <f t="shared" si="42"/>
        <v>0</v>
      </c>
      <c r="AC24" s="371"/>
      <c r="AD24" s="226" t="str">
        <f t="shared" si="20"/>
        <v/>
      </c>
      <c r="AE24" s="368">
        <f t="shared" si="43"/>
        <v>0</v>
      </c>
      <c r="AF24" s="335"/>
      <c r="AG24" s="333"/>
      <c r="AH24" s="336"/>
      <c r="AI24" s="161">
        <f t="shared" si="21"/>
        <v>0</v>
      </c>
      <c r="AJ24" s="162">
        <f t="shared" si="22"/>
        <v>0</v>
      </c>
      <c r="AK24" s="163">
        <f t="shared" si="34"/>
        <v>0</v>
      </c>
      <c r="AL24" s="164">
        <f t="shared" si="44"/>
        <v>0</v>
      </c>
      <c r="AM24" s="164">
        <f t="shared" si="45"/>
        <v>0</v>
      </c>
      <c r="AN24" s="164">
        <f t="shared" si="46"/>
        <v>0</v>
      </c>
      <c r="AO24" s="164">
        <f t="shared" si="47"/>
        <v>0</v>
      </c>
      <c r="AP24" s="610" t="str">
        <f t="shared" si="36"/>
        <v xml:space="preserve"> </v>
      </c>
      <c r="AQ24" s="613" t="str">
        <f t="shared" si="35"/>
        <v xml:space="preserve"> </v>
      </c>
      <c r="AR24" s="613" t="str">
        <f t="shared" si="37"/>
        <v xml:space="preserve"> </v>
      </c>
      <c r="AS24" s="613" t="str">
        <f t="shared" si="38"/>
        <v xml:space="preserve"> </v>
      </c>
      <c r="AT24" s="613" t="str">
        <f t="shared" si="39"/>
        <v xml:space="preserve"> </v>
      </c>
      <c r="AU24" s="613" t="str">
        <f t="shared" si="40"/>
        <v xml:space="preserve"> </v>
      </c>
      <c r="AV24" s="614" t="str">
        <f t="shared" si="41"/>
        <v xml:space="preserve"> </v>
      </c>
      <c r="AW24" s="196" t="str">
        <f t="shared" si="23"/>
        <v/>
      </c>
      <c r="AX24" s="165" t="str">
        <f t="shared" si="24"/>
        <v/>
      </c>
      <c r="AY24" s="193" t="str">
        <f t="shared" si="25"/>
        <v/>
      </c>
      <c r="AZ24" s="183" t="str">
        <f t="shared" si="26"/>
        <v/>
      </c>
      <c r="BA24" s="173" t="str">
        <f t="shared" si="27"/>
        <v/>
      </c>
      <c r="BB24" s="174" t="str">
        <f t="shared" si="28"/>
        <v/>
      </c>
      <c r="BC24" s="186" t="str">
        <f t="shared" si="48"/>
        <v/>
      </c>
      <c r="BD24" s="174" t="str">
        <f t="shared" si="29"/>
        <v/>
      </c>
      <c r="BE24" s="201" t="str">
        <f t="shared" si="30"/>
        <v/>
      </c>
      <c r="BF24" s="174" t="str">
        <f t="shared" si="31"/>
        <v/>
      </c>
      <c r="BG24" s="186" t="str">
        <f t="shared" si="32"/>
        <v/>
      </c>
      <c r="BH24" s="175" t="str">
        <f t="shared" si="33"/>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17"/>
        <v/>
      </c>
      <c r="O25" s="27"/>
      <c r="P25" s="27"/>
      <c r="Q25" s="27"/>
      <c r="R25" s="27"/>
      <c r="S25" s="27"/>
      <c r="T25" s="28"/>
      <c r="U25" s="29"/>
      <c r="V25" s="32"/>
      <c r="W25" s="318"/>
      <c r="X25" s="319"/>
      <c r="Y25" s="160">
        <f t="shared" si="18"/>
        <v>0</v>
      </c>
      <c r="Z25" s="159">
        <f t="shared" si="19"/>
        <v>0</v>
      </c>
      <c r="AA25" s="327"/>
      <c r="AB25" s="400">
        <f t="shared" si="42"/>
        <v>0</v>
      </c>
      <c r="AC25" s="371"/>
      <c r="AD25" s="226" t="str">
        <f t="shared" si="20"/>
        <v/>
      </c>
      <c r="AE25" s="368">
        <f t="shared" si="43"/>
        <v>0</v>
      </c>
      <c r="AF25" s="335"/>
      <c r="AG25" s="333"/>
      <c r="AH25" s="336"/>
      <c r="AI25" s="161">
        <f t="shared" si="21"/>
        <v>0</v>
      </c>
      <c r="AJ25" s="162">
        <f t="shared" si="22"/>
        <v>0</v>
      </c>
      <c r="AK25" s="163">
        <f t="shared" si="34"/>
        <v>0</v>
      </c>
      <c r="AL25" s="164">
        <f t="shared" si="44"/>
        <v>0</v>
      </c>
      <c r="AM25" s="164">
        <f t="shared" si="45"/>
        <v>0</v>
      </c>
      <c r="AN25" s="164">
        <f t="shared" si="46"/>
        <v>0</v>
      </c>
      <c r="AO25" s="164">
        <f t="shared" si="47"/>
        <v>0</v>
      </c>
      <c r="AP25" s="610" t="str">
        <f t="shared" si="36"/>
        <v xml:space="preserve"> </v>
      </c>
      <c r="AQ25" s="613" t="str">
        <f t="shared" si="35"/>
        <v xml:space="preserve"> </v>
      </c>
      <c r="AR25" s="613" t="str">
        <f t="shared" si="37"/>
        <v xml:space="preserve"> </v>
      </c>
      <c r="AS25" s="613" t="str">
        <f t="shared" si="38"/>
        <v xml:space="preserve"> </v>
      </c>
      <c r="AT25" s="613" t="str">
        <f t="shared" si="39"/>
        <v xml:space="preserve"> </v>
      </c>
      <c r="AU25" s="613" t="str">
        <f t="shared" si="40"/>
        <v xml:space="preserve"> </v>
      </c>
      <c r="AV25" s="614" t="str">
        <f t="shared" si="41"/>
        <v xml:space="preserve"> </v>
      </c>
      <c r="AW25" s="196" t="str">
        <f t="shared" si="23"/>
        <v/>
      </c>
      <c r="AX25" s="165" t="str">
        <f t="shared" si="24"/>
        <v/>
      </c>
      <c r="AY25" s="193" t="str">
        <f t="shared" si="25"/>
        <v/>
      </c>
      <c r="AZ25" s="183" t="str">
        <f t="shared" si="26"/>
        <v/>
      </c>
      <c r="BA25" s="173" t="str">
        <f t="shared" si="27"/>
        <v/>
      </c>
      <c r="BB25" s="174" t="str">
        <f t="shared" si="28"/>
        <v/>
      </c>
      <c r="BC25" s="186" t="str">
        <f t="shared" si="48"/>
        <v/>
      </c>
      <c r="BD25" s="174" t="str">
        <f t="shared" si="29"/>
        <v/>
      </c>
      <c r="BE25" s="201" t="str">
        <f t="shared" si="30"/>
        <v/>
      </c>
      <c r="BF25" s="174" t="str">
        <f t="shared" si="31"/>
        <v/>
      </c>
      <c r="BG25" s="186" t="str">
        <f t="shared" si="32"/>
        <v/>
      </c>
      <c r="BH25" s="175" t="str">
        <f t="shared" si="33"/>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17"/>
        <v/>
      </c>
      <c r="O26" s="27"/>
      <c r="P26" s="27"/>
      <c r="Q26" s="27"/>
      <c r="R26" s="27"/>
      <c r="S26" s="27"/>
      <c r="T26" s="28"/>
      <c r="U26" s="29"/>
      <c r="V26" s="32"/>
      <c r="W26" s="318"/>
      <c r="X26" s="319"/>
      <c r="Y26" s="160">
        <f t="shared" si="18"/>
        <v>0</v>
      </c>
      <c r="Z26" s="159">
        <f t="shared" si="19"/>
        <v>0</v>
      </c>
      <c r="AA26" s="327"/>
      <c r="AB26" s="400">
        <f t="shared" si="42"/>
        <v>0</v>
      </c>
      <c r="AC26" s="371"/>
      <c r="AD26" s="226" t="str">
        <f t="shared" si="20"/>
        <v/>
      </c>
      <c r="AE26" s="368">
        <f t="shared" si="43"/>
        <v>0</v>
      </c>
      <c r="AF26" s="335"/>
      <c r="AG26" s="333"/>
      <c r="AH26" s="336"/>
      <c r="AI26" s="161">
        <f t="shared" si="21"/>
        <v>0</v>
      </c>
      <c r="AJ26" s="162">
        <f t="shared" si="22"/>
        <v>0</v>
      </c>
      <c r="AK26" s="163">
        <f t="shared" si="34"/>
        <v>0</v>
      </c>
      <c r="AL26" s="164">
        <f t="shared" si="44"/>
        <v>0</v>
      </c>
      <c r="AM26" s="164">
        <f t="shared" si="45"/>
        <v>0</v>
      </c>
      <c r="AN26" s="164">
        <f t="shared" si="46"/>
        <v>0</v>
      </c>
      <c r="AO26" s="164">
        <f t="shared" si="47"/>
        <v>0</v>
      </c>
      <c r="AP26" s="610" t="str">
        <f t="shared" si="36"/>
        <v xml:space="preserve"> </v>
      </c>
      <c r="AQ26" s="613" t="str">
        <f t="shared" si="35"/>
        <v xml:space="preserve"> </v>
      </c>
      <c r="AR26" s="613" t="str">
        <f t="shared" si="37"/>
        <v xml:space="preserve"> </v>
      </c>
      <c r="AS26" s="613" t="str">
        <f t="shared" si="38"/>
        <v xml:space="preserve"> </v>
      </c>
      <c r="AT26" s="613" t="str">
        <f t="shared" si="39"/>
        <v xml:space="preserve"> </v>
      </c>
      <c r="AU26" s="613" t="str">
        <f t="shared" si="40"/>
        <v xml:space="preserve"> </v>
      </c>
      <c r="AV26" s="614" t="str">
        <f t="shared" si="41"/>
        <v xml:space="preserve"> </v>
      </c>
      <c r="AW26" s="196" t="str">
        <f t="shared" si="23"/>
        <v/>
      </c>
      <c r="AX26" s="165" t="str">
        <f t="shared" si="24"/>
        <v/>
      </c>
      <c r="AY26" s="193" t="str">
        <f t="shared" si="25"/>
        <v/>
      </c>
      <c r="AZ26" s="183" t="str">
        <f t="shared" si="26"/>
        <v/>
      </c>
      <c r="BA26" s="173" t="str">
        <f t="shared" si="27"/>
        <v/>
      </c>
      <c r="BB26" s="174" t="str">
        <f t="shared" si="28"/>
        <v/>
      </c>
      <c r="BC26" s="186" t="str">
        <f t="shared" si="48"/>
        <v/>
      </c>
      <c r="BD26" s="174" t="str">
        <f t="shared" si="29"/>
        <v/>
      </c>
      <c r="BE26" s="201" t="str">
        <f t="shared" si="30"/>
        <v/>
      </c>
      <c r="BF26" s="174" t="str">
        <f t="shared" si="31"/>
        <v/>
      </c>
      <c r="BG26" s="186" t="str">
        <f t="shared" si="32"/>
        <v/>
      </c>
      <c r="BH26" s="175" t="str">
        <f t="shared" si="33"/>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17"/>
        <v/>
      </c>
      <c r="O27" s="27"/>
      <c r="P27" s="27"/>
      <c r="Q27" s="27"/>
      <c r="R27" s="27"/>
      <c r="S27" s="27"/>
      <c r="T27" s="28"/>
      <c r="U27" s="29"/>
      <c r="V27" s="32"/>
      <c r="W27" s="318"/>
      <c r="X27" s="319"/>
      <c r="Y27" s="160">
        <f t="shared" si="18"/>
        <v>0</v>
      </c>
      <c r="Z27" s="159">
        <f t="shared" si="19"/>
        <v>0</v>
      </c>
      <c r="AA27" s="327"/>
      <c r="AB27" s="400">
        <f t="shared" si="42"/>
        <v>0</v>
      </c>
      <c r="AC27" s="371"/>
      <c r="AD27" s="226" t="str">
        <f t="shared" si="20"/>
        <v/>
      </c>
      <c r="AE27" s="368">
        <f t="shared" si="43"/>
        <v>0</v>
      </c>
      <c r="AF27" s="337"/>
      <c r="AG27" s="338"/>
      <c r="AH27" s="336"/>
      <c r="AI27" s="161">
        <f t="shared" si="21"/>
        <v>0</v>
      </c>
      <c r="AJ27" s="162">
        <f t="shared" si="22"/>
        <v>0</v>
      </c>
      <c r="AK27" s="163">
        <f t="shared" si="34"/>
        <v>0</v>
      </c>
      <c r="AL27" s="164">
        <f t="shared" si="44"/>
        <v>0</v>
      </c>
      <c r="AM27" s="164">
        <f t="shared" si="45"/>
        <v>0</v>
      </c>
      <c r="AN27" s="164">
        <f t="shared" si="46"/>
        <v>0</v>
      </c>
      <c r="AO27" s="164">
        <f t="shared" si="47"/>
        <v>0</v>
      </c>
      <c r="AP27" s="610" t="str">
        <f t="shared" si="36"/>
        <v xml:space="preserve"> </v>
      </c>
      <c r="AQ27" s="613" t="str">
        <f t="shared" si="35"/>
        <v xml:space="preserve"> </v>
      </c>
      <c r="AR27" s="613" t="str">
        <f t="shared" si="37"/>
        <v xml:space="preserve"> </v>
      </c>
      <c r="AS27" s="613" t="str">
        <f t="shared" si="38"/>
        <v xml:space="preserve"> </v>
      </c>
      <c r="AT27" s="613" t="str">
        <f t="shared" si="39"/>
        <v xml:space="preserve"> </v>
      </c>
      <c r="AU27" s="613" t="str">
        <f t="shared" si="40"/>
        <v xml:space="preserve"> </v>
      </c>
      <c r="AV27" s="614" t="str">
        <f t="shared" si="41"/>
        <v xml:space="preserve"> </v>
      </c>
      <c r="AW27" s="196" t="str">
        <f t="shared" si="23"/>
        <v/>
      </c>
      <c r="AX27" s="165" t="str">
        <f t="shared" si="24"/>
        <v/>
      </c>
      <c r="AY27" s="193" t="str">
        <f t="shared" si="25"/>
        <v/>
      </c>
      <c r="AZ27" s="183" t="str">
        <f t="shared" si="26"/>
        <v/>
      </c>
      <c r="BA27" s="173" t="str">
        <f t="shared" si="27"/>
        <v/>
      </c>
      <c r="BB27" s="174" t="str">
        <f t="shared" si="28"/>
        <v/>
      </c>
      <c r="BC27" s="186" t="str">
        <f t="shared" si="48"/>
        <v/>
      </c>
      <c r="BD27" s="174" t="str">
        <f t="shared" si="29"/>
        <v/>
      </c>
      <c r="BE27" s="201" t="str">
        <f t="shared" si="30"/>
        <v/>
      </c>
      <c r="BF27" s="174" t="str">
        <f t="shared" si="31"/>
        <v/>
      </c>
      <c r="BG27" s="186" t="str">
        <f t="shared" si="32"/>
        <v/>
      </c>
      <c r="BH27" s="175" t="str">
        <f t="shared" si="33"/>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17"/>
        <v/>
      </c>
      <c r="O28" s="27"/>
      <c r="P28" s="27"/>
      <c r="Q28" s="27"/>
      <c r="R28" s="27"/>
      <c r="S28" s="27"/>
      <c r="T28" s="28"/>
      <c r="U28" s="29"/>
      <c r="V28" s="32"/>
      <c r="W28" s="318"/>
      <c r="X28" s="319"/>
      <c r="Y28" s="160">
        <f t="shared" si="18"/>
        <v>0</v>
      </c>
      <c r="Z28" s="159">
        <f t="shared" si="19"/>
        <v>0</v>
      </c>
      <c r="AA28" s="327"/>
      <c r="AB28" s="400">
        <f t="shared" si="42"/>
        <v>0</v>
      </c>
      <c r="AC28" s="371"/>
      <c r="AD28" s="226" t="str">
        <f t="shared" si="20"/>
        <v/>
      </c>
      <c r="AE28" s="368">
        <f t="shared" si="43"/>
        <v>0</v>
      </c>
      <c r="AF28" s="337"/>
      <c r="AG28" s="338"/>
      <c r="AH28" s="336"/>
      <c r="AI28" s="161">
        <f t="shared" si="21"/>
        <v>0</v>
      </c>
      <c r="AJ28" s="162">
        <f t="shared" si="22"/>
        <v>0</v>
      </c>
      <c r="AK28" s="163">
        <f t="shared" si="34"/>
        <v>0</v>
      </c>
      <c r="AL28" s="164">
        <f t="shared" si="44"/>
        <v>0</v>
      </c>
      <c r="AM28" s="164">
        <f t="shared" si="45"/>
        <v>0</v>
      </c>
      <c r="AN28" s="164">
        <f t="shared" si="46"/>
        <v>0</v>
      </c>
      <c r="AO28" s="164">
        <f t="shared" si="47"/>
        <v>0</v>
      </c>
      <c r="AP28" s="610" t="str">
        <f t="shared" si="36"/>
        <v xml:space="preserve"> </v>
      </c>
      <c r="AQ28" s="613" t="str">
        <f t="shared" si="35"/>
        <v xml:space="preserve"> </v>
      </c>
      <c r="AR28" s="613" t="str">
        <f t="shared" si="37"/>
        <v xml:space="preserve"> </v>
      </c>
      <c r="AS28" s="613" t="str">
        <f t="shared" si="38"/>
        <v xml:space="preserve"> </v>
      </c>
      <c r="AT28" s="613" t="str">
        <f t="shared" si="39"/>
        <v xml:space="preserve"> </v>
      </c>
      <c r="AU28" s="613" t="str">
        <f t="shared" si="40"/>
        <v xml:space="preserve"> </v>
      </c>
      <c r="AV28" s="614" t="str">
        <f t="shared" si="41"/>
        <v xml:space="preserve"> </v>
      </c>
      <c r="AW28" s="196" t="str">
        <f t="shared" si="23"/>
        <v/>
      </c>
      <c r="AX28" s="165" t="str">
        <f t="shared" si="24"/>
        <v/>
      </c>
      <c r="AY28" s="193" t="str">
        <f t="shared" si="25"/>
        <v/>
      </c>
      <c r="AZ28" s="183" t="str">
        <f t="shared" si="26"/>
        <v/>
      </c>
      <c r="BA28" s="173" t="str">
        <f t="shared" si="27"/>
        <v/>
      </c>
      <c r="BB28" s="174" t="str">
        <f t="shared" si="28"/>
        <v/>
      </c>
      <c r="BC28" s="186" t="str">
        <f t="shared" si="48"/>
        <v/>
      </c>
      <c r="BD28" s="174" t="str">
        <f t="shared" si="29"/>
        <v/>
      </c>
      <c r="BE28" s="201" t="str">
        <f t="shared" si="30"/>
        <v/>
      </c>
      <c r="BF28" s="174" t="str">
        <f t="shared" si="31"/>
        <v/>
      </c>
      <c r="BG28" s="186" t="str">
        <f t="shared" si="32"/>
        <v/>
      </c>
      <c r="BH28" s="175" t="str">
        <f t="shared" si="33"/>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17"/>
        <v/>
      </c>
      <c r="O29" s="27"/>
      <c r="P29" s="27"/>
      <c r="Q29" s="27"/>
      <c r="R29" s="27"/>
      <c r="S29" s="27"/>
      <c r="T29" s="28"/>
      <c r="U29" s="29"/>
      <c r="V29" s="32"/>
      <c r="W29" s="318"/>
      <c r="X29" s="319"/>
      <c r="Y29" s="160">
        <f t="shared" si="18"/>
        <v>0</v>
      </c>
      <c r="Z29" s="159">
        <f t="shared" si="19"/>
        <v>0</v>
      </c>
      <c r="AA29" s="327"/>
      <c r="AB29" s="400">
        <f t="shared" si="42"/>
        <v>0</v>
      </c>
      <c r="AC29" s="371"/>
      <c r="AD29" s="226" t="str">
        <f t="shared" si="20"/>
        <v/>
      </c>
      <c r="AE29" s="368">
        <f t="shared" si="43"/>
        <v>0</v>
      </c>
      <c r="AF29" s="337"/>
      <c r="AG29" s="338"/>
      <c r="AH29" s="336"/>
      <c r="AI29" s="161">
        <f t="shared" si="21"/>
        <v>0</v>
      </c>
      <c r="AJ29" s="162">
        <f t="shared" si="22"/>
        <v>0</v>
      </c>
      <c r="AK29" s="163">
        <f t="shared" si="34"/>
        <v>0</v>
      </c>
      <c r="AL29" s="164">
        <f t="shared" si="44"/>
        <v>0</v>
      </c>
      <c r="AM29" s="164">
        <f t="shared" si="45"/>
        <v>0</v>
      </c>
      <c r="AN29" s="164">
        <f t="shared" si="46"/>
        <v>0</v>
      </c>
      <c r="AO29" s="164">
        <f t="shared" si="47"/>
        <v>0</v>
      </c>
      <c r="AP29" s="610" t="str">
        <f t="shared" si="36"/>
        <v xml:space="preserve"> </v>
      </c>
      <c r="AQ29" s="613" t="str">
        <f t="shared" si="35"/>
        <v xml:space="preserve"> </v>
      </c>
      <c r="AR29" s="613" t="str">
        <f t="shared" si="37"/>
        <v xml:space="preserve"> </v>
      </c>
      <c r="AS29" s="613" t="str">
        <f t="shared" si="38"/>
        <v xml:space="preserve"> </v>
      </c>
      <c r="AT29" s="613" t="str">
        <f t="shared" si="39"/>
        <v xml:space="preserve"> </v>
      </c>
      <c r="AU29" s="613" t="str">
        <f t="shared" si="40"/>
        <v xml:space="preserve"> </v>
      </c>
      <c r="AV29" s="614" t="str">
        <f t="shared" si="41"/>
        <v xml:space="preserve"> </v>
      </c>
      <c r="AW29" s="196" t="str">
        <f t="shared" si="23"/>
        <v/>
      </c>
      <c r="AX29" s="165" t="str">
        <f t="shared" si="24"/>
        <v/>
      </c>
      <c r="AY29" s="193" t="str">
        <f t="shared" si="25"/>
        <v/>
      </c>
      <c r="AZ29" s="183" t="str">
        <f t="shared" si="26"/>
        <v/>
      </c>
      <c r="BA29" s="173" t="str">
        <f t="shared" si="27"/>
        <v/>
      </c>
      <c r="BB29" s="174" t="str">
        <f t="shared" si="28"/>
        <v/>
      </c>
      <c r="BC29" s="186" t="str">
        <f t="shared" si="48"/>
        <v/>
      </c>
      <c r="BD29" s="174" t="str">
        <f t="shared" si="29"/>
        <v/>
      </c>
      <c r="BE29" s="201" t="str">
        <f t="shared" si="30"/>
        <v/>
      </c>
      <c r="BF29" s="174" t="str">
        <f t="shared" si="31"/>
        <v/>
      </c>
      <c r="BG29" s="186" t="str">
        <f t="shared" si="32"/>
        <v/>
      </c>
      <c r="BH29" s="175" t="str">
        <f t="shared" si="33"/>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17"/>
        <v/>
      </c>
      <c r="O30" s="27"/>
      <c r="P30" s="27"/>
      <c r="Q30" s="27"/>
      <c r="R30" s="27"/>
      <c r="S30" s="27"/>
      <c r="T30" s="28"/>
      <c r="U30" s="29"/>
      <c r="V30" s="32"/>
      <c r="W30" s="318"/>
      <c r="X30" s="319"/>
      <c r="Y30" s="160">
        <f t="shared" si="18"/>
        <v>0</v>
      </c>
      <c r="Z30" s="159">
        <f t="shared" si="19"/>
        <v>0</v>
      </c>
      <c r="AA30" s="327"/>
      <c r="AB30" s="400">
        <f t="shared" si="42"/>
        <v>0</v>
      </c>
      <c r="AC30" s="371"/>
      <c r="AD30" s="226" t="str">
        <f t="shared" si="20"/>
        <v/>
      </c>
      <c r="AE30" s="368">
        <f t="shared" si="43"/>
        <v>0</v>
      </c>
      <c r="AF30" s="337"/>
      <c r="AG30" s="338"/>
      <c r="AH30" s="336"/>
      <c r="AI30" s="161">
        <f t="shared" si="21"/>
        <v>0</v>
      </c>
      <c r="AJ30" s="162">
        <f t="shared" si="22"/>
        <v>0</v>
      </c>
      <c r="AK30" s="163">
        <f t="shared" si="34"/>
        <v>0</v>
      </c>
      <c r="AL30" s="164">
        <f t="shared" si="44"/>
        <v>0</v>
      </c>
      <c r="AM30" s="164">
        <f t="shared" si="45"/>
        <v>0</v>
      </c>
      <c r="AN30" s="164">
        <f t="shared" si="46"/>
        <v>0</v>
      </c>
      <c r="AO30" s="164">
        <f t="shared" si="47"/>
        <v>0</v>
      </c>
      <c r="AP30" s="610" t="str">
        <f t="shared" si="36"/>
        <v xml:space="preserve"> </v>
      </c>
      <c r="AQ30" s="613" t="str">
        <f t="shared" si="35"/>
        <v xml:space="preserve"> </v>
      </c>
      <c r="AR30" s="613" t="str">
        <f t="shared" si="37"/>
        <v xml:space="preserve"> </v>
      </c>
      <c r="AS30" s="613" t="str">
        <f t="shared" si="38"/>
        <v xml:space="preserve"> </v>
      </c>
      <c r="AT30" s="613" t="str">
        <f t="shared" si="39"/>
        <v xml:space="preserve"> </v>
      </c>
      <c r="AU30" s="613" t="str">
        <f t="shared" si="40"/>
        <v xml:space="preserve"> </v>
      </c>
      <c r="AV30" s="614" t="str">
        <f t="shared" si="41"/>
        <v xml:space="preserve"> </v>
      </c>
      <c r="AW30" s="196" t="str">
        <f t="shared" si="23"/>
        <v/>
      </c>
      <c r="AX30" s="165" t="str">
        <f t="shared" si="24"/>
        <v/>
      </c>
      <c r="AY30" s="193" t="str">
        <f t="shared" si="25"/>
        <v/>
      </c>
      <c r="AZ30" s="183" t="str">
        <f t="shared" si="26"/>
        <v/>
      </c>
      <c r="BA30" s="173" t="str">
        <f t="shared" si="27"/>
        <v/>
      </c>
      <c r="BB30" s="174" t="str">
        <f t="shared" si="28"/>
        <v/>
      </c>
      <c r="BC30" s="186" t="str">
        <f t="shared" si="48"/>
        <v/>
      </c>
      <c r="BD30" s="174" t="str">
        <f t="shared" si="29"/>
        <v/>
      </c>
      <c r="BE30" s="201" t="str">
        <f t="shared" si="30"/>
        <v/>
      </c>
      <c r="BF30" s="174" t="str">
        <f t="shared" si="31"/>
        <v/>
      </c>
      <c r="BG30" s="186" t="str">
        <f t="shared" si="32"/>
        <v/>
      </c>
      <c r="BH30" s="175" t="str">
        <f t="shared" si="33"/>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17"/>
        <v/>
      </c>
      <c r="O31" s="27"/>
      <c r="P31" s="27"/>
      <c r="Q31" s="27"/>
      <c r="R31" s="27"/>
      <c r="S31" s="27"/>
      <c r="T31" s="28"/>
      <c r="U31" s="29"/>
      <c r="V31" s="32"/>
      <c r="W31" s="318"/>
      <c r="X31" s="319"/>
      <c r="Y31" s="160">
        <f t="shared" si="18"/>
        <v>0</v>
      </c>
      <c r="Z31" s="159">
        <f t="shared" si="19"/>
        <v>0</v>
      </c>
      <c r="AA31" s="327"/>
      <c r="AB31" s="400">
        <f t="shared" si="42"/>
        <v>0</v>
      </c>
      <c r="AC31" s="371"/>
      <c r="AD31" s="226" t="str">
        <f t="shared" si="20"/>
        <v/>
      </c>
      <c r="AE31" s="368">
        <f t="shared" si="43"/>
        <v>0</v>
      </c>
      <c r="AF31" s="339"/>
      <c r="AG31" s="338"/>
      <c r="AH31" s="336"/>
      <c r="AI31" s="161">
        <f t="shared" si="21"/>
        <v>0</v>
      </c>
      <c r="AJ31" s="162">
        <f t="shared" si="22"/>
        <v>0</v>
      </c>
      <c r="AK31" s="163">
        <f t="shared" si="34"/>
        <v>0</v>
      </c>
      <c r="AL31" s="164">
        <f t="shared" si="44"/>
        <v>0</v>
      </c>
      <c r="AM31" s="164">
        <f t="shared" si="45"/>
        <v>0</v>
      </c>
      <c r="AN31" s="164">
        <f t="shared" si="46"/>
        <v>0</v>
      </c>
      <c r="AO31" s="164">
        <f t="shared" si="47"/>
        <v>0</v>
      </c>
      <c r="AP31" s="610" t="str">
        <f t="shared" si="36"/>
        <v xml:space="preserve"> </v>
      </c>
      <c r="AQ31" s="613" t="str">
        <f t="shared" si="35"/>
        <v xml:space="preserve"> </v>
      </c>
      <c r="AR31" s="613" t="str">
        <f t="shared" si="37"/>
        <v xml:space="preserve"> </v>
      </c>
      <c r="AS31" s="613" t="str">
        <f t="shared" si="38"/>
        <v xml:space="preserve"> </v>
      </c>
      <c r="AT31" s="613" t="str">
        <f t="shared" si="39"/>
        <v xml:space="preserve"> </v>
      </c>
      <c r="AU31" s="613" t="str">
        <f t="shared" si="40"/>
        <v xml:space="preserve"> </v>
      </c>
      <c r="AV31" s="614" t="str">
        <f t="shared" si="41"/>
        <v xml:space="preserve"> </v>
      </c>
      <c r="AW31" s="196" t="str">
        <f t="shared" si="23"/>
        <v/>
      </c>
      <c r="AX31" s="165" t="str">
        <f t="shared" si="24"/>
        <v/>
      </c>
      <c r="AY31" s="193" t="str">
        <f t="shared" si="25"/>
        <v/>
      </c>
      <c r="AZ31" s="183" t="str">
        <f t="shared" si="26"/>
        <v/>
      </c>
      <c r="BA31" s="173" t="str">
        <f t="shared" si="27"/>
        <v/>
      </c>
      <c r="BB31" s="174" t="str">
        <f t="shared" si="28"/>
        <v/>
      </c>
      <c r="BC31" s="186" t="str">
        <f t="shared" si="48"/>
        <v/>
      </c>
      <c r="BD31" s="174" t="str">
        <f t="shared" si="29"/>
        <v/>
      </c>
      <c r="BE31" s="201" t="str">
        <f t="shared" si="30"/>
        <v/>
      </c>
      <c r="BF31" s="174" t="str">
        <f t="shared" si="31"/>
        <v/>
      </c>
      <c r="BG31" s="186" t="str">
        <f t="shared" si="32"/>
        <v/>
      </c>
      <c r="BH31" s="175" t="str">
        <f t="shared" si="33"/>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17"/>
        <v/>
      </c>
      <c r="O32" s="27"/>
      <c r="P32" s="27"/>
      <c r="Q32" s="27"/>
      <c r="R32" s="27"/>
      <c r="S32" s="27"/>
      <c r="T32" s="28"/>
      <c r="U32" s="29"/>
      <c r="V32" s="32"/>
      <c r="W32" s="318"/>
      <c r="X32" s="319"/>
      <c r="Y32" s="160">
        <f t="shared" si="18"/>
        <v>0</v>
      </c>
      <c r="Z32" s="159">
        <f t="shared" si="19"/>
        <v>0</v>
      </c>
      <c r="AA32" s="327"/>
      <c r="AB32" s="400">
        <f t="shared" si="42"/>
        <v>0</v>
      </c>
      <c r="AC32" s="371"/>
      <c r="AD32" s="226" t="str">
        <f t="shared" si="20"/>
        <v/>
      </c>
      <c r="AE32" s="368">
        <f t="shared" si="43"/>
        <v>0</v>
      </c>
      <c r="AF32" s="339"/>
      <c r="AG32" s="338"/>
      <c r="AH32" s="336"/>
      <c r="AI32" s="161">
        <f t="shared" si="21"/>
        <v>0</v>
      </c>
      <c r="AJ32" s="162">
        <f t="shared" si="22"/>
        <v>0</v>
      </c>
      <c r="AK32" s="163">
        <f t="shared" si="34"/>
        <v>0</v>
      </c>
      <c r="AL32" s="164">
        <f t="shared" si="44"/>
        <v>0</v>
      </c>
      <c r="AM32" s="164">
        <f t="shared" si="45"/>
        <v>0</v>
      </c>
      <c r="AN32" s="164">
        <f t="shared" si="46"/>
        <v>0</v>
      </c>
      <c r="AO32" s="164">
        <f t="shared" si="47"/>
        <v>0</v>
      </c>
      <c r="AP32" s="610" t="str">
        <f t="shared" si="36"/>
        <v xml:space="preserve"> </v>
      </c>
      <c r="AQ32" s="613" t="str">
        <f t="shared" si="35"/>
        <v xml:space="preserve"> </v>
      </c>
      <c r="AR32" s="613" t="str">
        <f t="shared" si="37"/>
        <v xml:space="preserve"> </v>
      </c>
      <c r="AS32" s="613" t="str">
        <f t="shared" si="38"/>
        <v xml:space="preserve"> </v>
      </c>
      <c r="AT32" s="613" t="str">
        <f t="shared" si="39"/>
        <v xml:space="preserve"> </v>
      </c>
      <c r="AU32" s="613" t="str">
        <f t="shared" si="40"/>
        <v xml:space="preserve"> </v>
      </c>
      <c r="AV32" s="614" t="str">
        <f t="shared" si="41"/>
        <v xml:space="preserve"> </v>
      </c>
      <c r="AW32" s="196" t="str">
        <f t="shared" si="23"/>
        <v/>
      </c>
      <c r="AX32" s="165" t="str">
        <f t="shared" si="24"/>
        <v/>
      </c>
      <c r="AY32" s="193" t="str">
        <f t="shared" si="25"/>
        <v/>
      </c>
      <c r="AZ32" s="183" t="str">
        <f t="shared" si="26"/>
        <v/>
      </c>
      <c r="BA32" s="173" t="str">
        <f t="shared" si="27"/>
        <v/>
      </c>
      <c r="BB32" s="174" t="str">
        <f t="shared" si="28"/>
        <v/>
      </c>
      <c r="BC32" s="186" t="str">
        <f t="shared" si="48"/>
        <v/>
      </c>
      <c r="BD32" s="174" t="str">
        <f t="shared" si="29"/>
        <v/>
      </c>
      <c r="BE32" s="201" t="str">
        <f t="shared" si="30"/>
        <v/>
      </c>
      <c r="BF32" s="174" t="str">
        <f t="shared" si="31"/>
        <v/>
      </c>
      <c r="BG32" s="186" t="str">
        <f t="shared" si="32"/>
        <v/>
      </c>
      <c r="BH32" s="175" t="str">
        <f t="shared" si="33"/>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17"/>
        <v/>
      </c>
      <c r="O33" s="27"/>
      <c r="P33" s="27"/>
      <c r="Q33" s="27"/>
      <c r="R33" s="27"/>
      <c r="S33" s="27"/>
      <c r="T33" s="28"/>
      <c r="U33" s="29"/>
      <c r="V33" s="32"/>
      <c r="W33" s="318"/>
      <c r="X33" s="319"/>
      <c r="Y33" s="160">
        <f t="shared" si="18"/>
        <v>0</v>
      </c>
      <c r="Z33" s="159">
        <f t="shared" si="19"/>
        <v>0</v>
      </c>
      <c r="AA33" s="327"/>
      <c r="AB33" s="400">
        <f t="shared" si="42"/>
        <v>0</v>
      </c>
      <c r="AC33" s="371"/>
      <c r="AD33" s="226" t="str">
        <f t="shared" si="20"/>
        <v/>
      </c>
      <c r="AE33" s="368">
        <f t="shared" si="43"/>
        <v>0</v>
      </c>
      <c r="AF33" s="339"/>
      <c r="AG33" s="338"/>
      <c r="AH33" s="336"/>
      <c r="AI33" s="161">
        <f t="shared" si="21"/>
        <v>0</v>
      </c>
      <c r="AJ33" s="162">
        <f t="shared" si="22"/>
        <v>0</v>
      </c>
      <c r="AK33" s="163">
        <f t="shared" si="34"/>
        <v>0</v>
      </c>
      <c r="AL33" s="164">
        <f t="shared" si="44"/>
        <v>0</v>
      </c>
      <c r="AM33" s="164">
        <f t="shared" si="45"/>
        <v>0</v>
      </c>
      <c r="AN33" s="164">
        <f t="shared" si="46"/>
        <v>0</v>
      </c>
      <c r="AO33" s="164">
        <f t="shared" si="47"/>
        <v>0</v>
      </c>
      <c r="AP33" s="610" t="str">
        <f t="shared" si="36"/>
        <v xml:space="preserve"> </v>
      </c>
      <c r="AQ33" s="613" t="str">
        <f t="shared" si="35"/>
        <v xml:space="preserve"> </v>
      </c>
      <c r="AR33" s="613" t="str">
        <f t="shared" si="37"/>
        <v xml:space="preserve"> </v>
      </c>
      <c r="AS33" s="613" t="str">
        <f t="shared" si="38"/>
        <v xml:space="preserve"> </v>
      </c>
      <c r="AT33" s="613" t="str">
        <f t="shared" si="39"/>
        <v xml:space="preserve"> </v>
      </c>
      <c r="AU33" s="613" t="str">
        <f t="shared" si="40"/>
        <v xml:space="preserve"> </v>
      </c>
      <c r="AV33" s="614" t="str">
        <f t="shared" si="41"/>
        <v xml:space="preserve"> </v>
      </c>
      <c r="AW33" s="196" t="str">
        <f t="shared" si="23"/>
        <v/>
      </c>
      <c r="AX33" s="165" t="str">
        <f t="shared" si="24"/>
        <v/>
      </c>
      <c r="AY33" s="193" t="str">
        <f t="shared" si="25"/>
        <v/>
      </c>
      <c r="AZ33" s="183" t="str">
        <f t="shared" si="26"/>
        <v/>
      </c>
      <c r="BA33" s="173" t="str">
        <f t="shared" si="27"/>
        <v/>
      </c>
      <c r="BB33" s="174" t="str">
        <f t="shared" si="28"/>
        <v/>
      </c>
      <c r="BC33" s="186" t="str">
        <f t="shared" si="48"/>
        <v/>
      </c>
      <c r="BD33" s="174" t="str">
        <f t="shared" si="29"/>
        <v/>
      </c>
      <c r="BE33" s="201" t="str">
        <f t="shared" si="30"/>
        <v/>
      </c>
      <c r="BF33" s="174" t="str">
        <f t="shared" si="31"/>
        <v/>
      </c>
      <c r="BG33" s="186" t="str">
        <f t="shared" si="32"/>
        <v/>
      </c>
      <c r="BH33" s="175" t="str">
        <f t="shared" si="33"/>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17"/>
        <v/>
      </c>
      <c r="O34" s="27"/>
      <c r="P34" s="27"/>
      <c r="Q34" s="27"/>
      <c r="R34" s="27"/>
      <c r="S34" s="27"/>
      <c r="T34" s="28"/>
      <c r="U34" s="29"/>
      <c r="V34" s="32"/>
      <c r="W34" s="318"/>
      <c r="X34" s="319"/>
      <c r="Y34" s="160">
        <f t="shared" si="18"/>
        <v>0</v>
      </c>
      <c r="Z34" s="159">
        <f t="shared" si="19"/>
        <v>0</v>
      </c>
      <c r="AA34" s="327"/>
      <c r="AB34" s="400">
        <f t="shared" si="42"/>
        <v>0</v>
      </c>
      <c r="AC34" s="371"/>
      <c r="AD34" s="226" t="str">
        <f t="shared" si="20"/>
        <v/>
      </c>
      <c r="AE34" s="368">
        <f t="shared" si="43"/>
        <v>0</v>
      </c>
      <c r="AF34" s="339"/>
      <c r="AG34" s="338"/>
      <c r="AH34" s="336"/>
      <c r="AI34" s="161">
        <f t="shared" si="21"/>
        <v>0</v>
      </c>
      <c r="AJ34" s="162">
        <f t="shared" si="22"/>
        <v>0</v>
      </c>
      <c r="AK34" s="163">
        <f t="shared" si="34"/>
        <v>0</v>
      </c>
      <c r="AL34" s="164">
        <f t="shared" si="44"/>
        <v>0</v>
      </c>
      <c r="AM34" s="164">
        <f t="shared" si="45"/>
        <v>0</v>
      </c>
      <c r="AN34" s="164">
        <f t="shared" si="46"/>
        <v>0</v>
      </c>
      <c r="AO34" s="164">
        <f t="shared" si="47"/>
        <v>0</v>
      </c>
      <c r="AP34" s="610" t="str">
        <f t="shared" si="36"/>
        <v xml:space="preserve"> </v>
      </c>
      <c r="AQ34" s="613" t="str">
        <f t="shared" si="35"/>
        <v xml:space="preserve"> </v>
      </c>
      <c r="AR34" s="613" t="str">
        <f t="shared" si="37"/>
        <v xml:space="preserve"> </v>
      </c>
      <c r="AS34" s="613" t="str">
        <f t="shared" si="38"/>
        <v xml:space="preserve"> </v>
      </c>
      <c r="AT34" s="613" t="str">
        <f t="shared" si="39"/>
        <v xml:space="preserve"> </v>
      </c>
      <c r="AU34" s="613" t="str">
        <f t="shared" si="40"/>
        <v xml:space="preserve"> </v>
      </c>
      <c r="AV34" s="614" t="str">
        <f t="shared" si="41"/>
        <v xml:space="preserve"> </v>
      </c>
      <c r="AW34" s="196" t="str">
        <f t="shared" si="23"/>
        <v/>
      </c>
      <c r="AX34" s="165" t="str">
        <f t="shared" si="24"/>
        <v/>
      </c>
      <c r="AY34" s="193" t="str">
        <f t="shared" si="25"/>
        <v/>
      </c>
      <c r="AZ34" s="183" t="str">
        <f t="shared" si="26"/>
        <v/>
      </c>
      <c r="BA34" s="173" t="str">
        <f t="shared" si="27"/>
        <v/>
      </c>
      <c r="BB34" s="174" t="str">
        <f t="shared" si="28"/>
        <v/>
      </c>
      <c r="BC34" s="186" t="str">
        <f t="shared" si="48"/>
        <v/>
      </c>
      <c r="BD34" s="174" t="str">
        <f t="shared" si="29"/>
        <v/>
      </c>
      <c r="BE34" s="201" t="str">
        <f t="shared" si="30"/>
        <v/>
      </c>
      <c r="BF34" s="174" t="str">
        <f t="shared" si="31"/>
        <v/>
      </c>
      <c r="BG34" s="186" t="str">
        <f t="shared" si="32"/>
        <v/>
      </c>
      <c r="BH34" s="175" t="str">
        <f t="shared" si="33"/>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17"/>
        <v/>
      </c>
      <c r="O35" s="27"/>
      <c r="P35" s="27"/>
      <c r="Q35" s="27"/>
      <c r="R35" s="27"/>
      <c r="S35" s="27"/>
      <c r="T35" s="28"/>
      <c r="U35" s="29"/>
      <c r="V35" s="32"/>
      <c r="W35" s="318"/>
      <c r="X35" s="319"/>
      <c r="Y35" s="160">
        <f t="shared" si="18"/>
        <v>0</v>
      </c>
      <c r="Z35" s="159">
        <f t="shared" si="19"/>
        <v>0</v>
      </c>
      <c r="AA35" s="327"/>
      <c r="AB35" s="400">
        <f t="shared" si="42"/>
        <v>0</v>
      </c>
      <c r="AC35" s="371"/>
      <c r="AD35" s="226" t="str">
        <f t="shared" si="20"/>
        <v/>
      </c>
      <c r="AE35" s="368">
        <f t="shared" si="43"/>
        <v>0</v>
      </c>
      <c r="AF35" s="339"/>
      <c r="AG35" s="338"/>
      <c r="AH35" s="336"/>
      <c r="AI35" s="161">
        <f t="shared" si="21"/>
        <v>0</v>
      </c>
      <c r="AJ35" s="162">
        <f t="shared" si="22"/>
        <v>0</v>
      </c>
      <c r="AK35" s="163">
        <f t="shared" si="34"/>
        <v>0</v>
      </c>
      <c r="AL35" s="164">
        <f t="shared" si="44"/>
        <v>0</v>
      </c>
      <c r="AM35" s="164">
        <f t="shared" si="45"/>
        <v>0</v>
      </c>
      <c r="AN35" s="164">
        <f t="shared" si="46"/>
        <v>0</v>
      </c>
      <c r="AO35" s="164">
        <f t="shared" si="47"/>
        <v>0</v>
      </c>
      <c r="AP35" s="610" t="str">
        <f t="shared" si="36"/>
        <v xml:space="preserve"> </v>
      </c>
      <c r="AQ35" s="613" t="str">
        <f t="shared" si="35"/>
        <v xml:space="preserve"> </v>
      </c>
      <c r="AR35" s="613" t="str">
        <f t="shared" si="37"/>
        <v xml:space="preserve"> </v>
      </c>
      <c r="AS35" s="613" t="str">
        <f t="shared" si="38"/>
        <v xml:space="preserve"> </v>
      </c>
      <c r="AT35" s="613" t="str">
        <f t="shared" si="39"/>
        <v xml:space="preserve"> </v>
      </c>
      <c r="AU35" s="613" t="str">
        <f t="shared" si="40"/>
        <v xml:space="preserve"> </v>
      </c>
      <c r="AV35" s="614" t="str">
        <f t="shared" si="41"/>
        <v xml:space="preserve"> </v>
      </c>
      <c r="AW35" s="196" t="str">
        <f t="shared" si="23"/>
        <v/>
      </c>
      <c r="AX35" s="165" t="str">
        <f t="shared" si="24"/>
        <v/>
      </c>
      <c r="AY35" s="193" t="str">
        <f t="shared" si="25"/>
        <v/>
      </c>
      <c r="AZ35" s="183" t="str">
        <f t="shared" si="26"/>
        <v/>
      </c>
      <c r="BA35" s="173" t="str">
        <f t="shared" si="27"/>
        <v/>
      </c>
      <c r="BB35" s="174" t="str">
        <f t="shared" si="28"/>
        <v/>
      </c>
      <c r="BC35" s="186" t="str">
        <f t="shared" si="48"/>
        <v/>
      </c>
      <c r="BD35" s="174" t="str">
        <f t="shared" si="29"/>
        <v/>
      </c>
      <c r="BE35" s="201" t="str">
        <f t="shared" si="30"/>
        <v/>
      </c>
      <c r="BF35" s="174" t="str">
        <f t="shared" si="31"/>
        <v/>
      </c>
      <c r="BG35" s="186" t="str">
        <f t="shared" si="32"/>
        <v/>
      </c>
      <c r="BH35" s="175" t="str">
        <f t="shared" si="33"/>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17"/>
        <v/>
      </c>
      <c r="O36" s="27"/>
      <c r="P36" s="27"/>
      <c r="Q36" s="27"/>
      <c r="R36" s="27"/>
      <c r="S36" s="27"/>
      <c r="T36" s="28"/>
      <c r="U36" s="29"/>
      <c r="V36" s="32"/>
      <c r="W36" s="318"/>
      <c r="X36" s="319"/>
      <c r="Y36" s="160">
        <f t="shared" si="18"/>
        <v>0</v>
      </c>
      <c r="Z36" s="159">
        <f t="shared" si="19"/>
        <v>0</v>
      </c>
      <c r="AA36" s="327"/>
      <c r="AB36" s="400">
        <f t="shared" si="42"/>
        <v>0</v>
      </c>
      <c r="AC36" s="371"/>
      <c r="AD36" s="226" t="str">
        <f t="shared" si="20"/>
        <v/>
      </c>
      <c r="AE36" s="368">
        <f t="shared" si="43"/>
        <v>0</v>
      </c>
      <c r="AF36" s="339"/>
      <c r="AG36" s="338"/>
      <c r="AH36" s="336"/>
      <c r="AI36" s="161">
        <f t="shared" si="21"/>
        <v>0</v>
      </c>
      <c r="AJ36" s="162">
        <f t="shared" si="22"/>
        <v>0</v>
      </c>
      <c r="AK36" s="163">
        <f t="shared" si="34"/>
        <v>0</v>
      </c>
      <c r="AL36" s="164">
        <f t="shared" si="44"/>
        <v>0</v>
      </c>
      <c r="AM36" s="164">
        <f t="shared" si="45"/>
        <v>0</v>
      </c>
      <c r="AN36" s="164">
        <f t="shared" si="46"/>
        <v>0</v>
      </c>
      <c r="AO36" s="164">
        <f t="shared" si="47"/>
        <v>0</v>
      </c>
      <c r="AP36" s="610" t="str">
        <f t="shared" si="36"/>
        <v xml:space="preserve"> </v>
      </c>
      <c r="AQ36" s="613" t="str">
        <f t="shared" si="35"/>
        <v xml:space="preserve"> </v>
      </c>
      <c r="AR36" s="613" t="str">
        <f t="shared" si="37"/>
        <v xml:space="preserve"> </v>
      </c>
      <c r="AS36" s="613" t="str">
        <f t="shared" si="38"/>
        <v xml:space="preserve"> </v>
      </c>
      <c r="AT36" s="613" t="str">
        <f t="shared" si="39"/>
        <v xml:space="preserve"> </v>
      </c>
      <c r="AU36" s="613" t="str">
        <f t="shared" si="40"/>
        <v xml:space="preserve"> </v>
      </c>
      <c r="AV36" s="614" t="str">
        <f t="shared" si="41"/>
        <v xml:space="preserve"> </v>
      </c>
      <c r="AW36" s="196" t="str">
        <f t="shared" si="23"/>
        <v/>
      </c>
      <c r="AX36" s="165" t="str">
        <f t="shared" si="24"/>
        <v/>
      </c>
      <c r="AY36" s="193" t="str">
        <f t="shared" si="25"/>
        <v/>
      </c>
      <c r="AZ36" s="183" t="str">
        <f t="shared" si="26"/>
        <v/>
      </c>
      <c r="BA36" s="173" t="str">
        <f t="shared" si="27"/>
        <v/>
      </c>
      <c r="BB36" s="174" t="str">
        <f t="shared" si="28"/>
        <v/>
      </c>
      <c r="BC36" s="186" t="str">
        <f t="shared" si="48"/>
        <v/>
      </c>
      <c r="BD36" s="174" t="str">
        <f t="shared" si="29"/>
        <v/>
      </c>
      <c r="BE36" s="201" t="str">
        <f t="shared" si="30"/>
        <v/>
      </c>
      <c r="BF36" s="174" t="str">
        <f t="shared" si="31"/>
        <v/>
      </c>
      <c r="BG36" s="186" t="str">
        <f t="shared" si="32"/>
        <v/>
      </c>
      <c r="BH36" s="175" t="str">
        <f t="shared" si="33"/>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17"/>
        <v/>
      </c>
      <c r="O37" s="27"/>
      <c r="P37" s="27"/>
      <c r="Q37" s="27"/>
      <c r="R37" s="27"/>
      <c r="S37" s="27"/>
      <c r="T37" s="28"/>
      <c r="U37" s="29"/>
      <c r="V37" s="32"/>
      <c r="W37" s="318"/>
      <c r="X37" s="319"/>
      <c r="Y37" s="160">
        <f t="shared" si="18"/>
        <v>0</v>
      </c>
      <c r="Z37" s="159">
        <f t="shared" si="19"/>
        <v>0</v>
      </c>
      <c r="AA37" s="327"/>
      <c r="AB37" s="400">
        <f t="shared" si="42"/>
        <v>0</v>
      </c>
      <c r="AC37" s="371"/>
      <c r="AD37" s="226" t="str">
        <f t="shared" si="20"/>
        <v/>
      </c>
      <c r="AE37" s="368">
        <f t="shared" si="43"/>
        <v>0</v>
      </c>
      <c r="AF37" s="339"/>
      <c r="AG37" s="338"/>
      <c r="AH37" s="336"/>
      <c r="AI37" s="161">
        <f t="shared" si="21"/>
        <v>0</v>
      </c>
      <c r="AJ37" s="162">
        <f t="shared" si="22"/>
        <v>0</v>
      </c>
      <c r="AK37" s="163">
        <f t="shared" si="34"/>
        <v>0</v>
      </c>
      <c r="AL37" s="164">
        <f t="shared" si="44"/>
        <v>0</v>
      </c>
      <c r="AM37" s="164">
        <f t="shared" si="45"/>
        <v>0</v>
      </c>
      <c r="AN37" s="164">
        <f t="shared" si="46"/>
        <v>0</v>
      </c>
      <c r="AO37" s="164">
        <f t="shared" si="47"/>
        <v>0</v>
      </c>
      <c r="AP37" s="610" t="str">
        <f t="shared" si="36"/>
        <v xml:space="preserve"> </v>
      </c>
      <c r="AQ37" s="613" t="str">
        <f t="shared" si="35"/>
        <v xml:space="preserve"> </v>
      </c>
      <c r="AR37" s="613" t="str">
        <f t="shared" si="37"/>
        <v xml:space="preserve"> </v>
      </c>
      <c r="AS37" s="613" t="str">
        <f t="shared" si="38"/>
        <v xml:space="preserve"> </v>
      </c>
      <c r="AT37" s="613" t="str">
        <f t="shared" si="39"/>
        <v xml:space="preserve"> </v>
      </c>
      <c r="AU37" s="613" t="str">
        <f t="shared" si="40"/>
        <v xml:space="preserve"> </v>
      </c>
      <c r="AV37" s="614" t="str">
        <f t="shared" si="41"/>
        <v xml:space="preserve"> </v>
      </c>
      <c r="AW37" s="196" t="str">
        <f t="shared" si="23"/>
        <v/>
      </c>
      <c r="AX37" s="165" t="str">
        <f t="shared" si="24"/>
        <v/>
      </c>
      <c r="AY37" s="193" t="str">
        <f t="shared" si="25"/>
        <v/>
      </c>
      <c r="AZ37" s="183" t="str">
        <f t="shared" si="26"/>
        <v/>
      </c>
      <c r="BA37" s="173" t="str">
        <f t="shared" si="27"/>
        <v/>
      </c>
      <c r="BB37" s="174" t="str">
        <f t="shared" si="28"/>
        <v/>
      </c>
      <c r="BC37" s="186" t="str">
        <f t="shared" si="48"/>
        <v/>
      </c>
      <c r="BD37" s="174" t="str">
        <f t="shared" si="29"/>
        <v/>
      </c>
      <c r="BE37" s="201" t="str">
        <f t="shared" si="30"/>
        <v/>
      </c>
      <c r="BF37" s="174" t="str">
        <f t="shared" si="31"/>
        <v/>
      </c>
      <c r="BG37" s="186" t="str">
        <f t="shared" si="32"/>
        <v/>
      </c>
      <c r="BH37" s="175" t="str">
        <f t="shared" si="33"/>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17"/>
        <v/>
      </c>
      <c r="O38" s="27"/>
      <c r="P38" s="27"/>
      <c r="Q38" s="27"/>
      <c r="R38" s="27"/>
      <c r="S38" s="27"/>
      <c r="T38" s="28"/>
      <c r="U38" s="29"/>
      <c r="V38" s="32"/>
      <c r="W38" s="318"/>
      <c r="X38" s="319"/>
      <c r="Y38" s="160">
        <f t="shared" si="18"/>
        <v>0</v>
      </c>
      <c r="Z38" s="159">
        <f t="shared" si="19"/>
        <v>0</v>
      </c>
      <c r="AA38" s="327"/>
      <c r="AB38" s="400">
        <f t="shared" si="42"/>
        <v>0</v>
      </c>
      <c r="AC38" s="371"/>
      <c r="AD38" s="226" t="str">
        <f t="shared" si="20"/>
        <v/>
      </c>
      <c r="AE38" s="368">
        <f t="shared" si="43"/>
        <v>0</v>
      </c>
      <c r="AF38" s="339"/>
      <c r="AG38" s="338"/>
      <c r="AH38" s="336"/>
      <c r="AI38" s="161">
        <f t="shared" si="21"/>
        <v>0</v>
      </c>
      <c r="AJ38" s="162">
        <f t="shared" si="22"/>
        <v>0</v>
      </c>
      <c r="AK38" s="163">
        <f t="shared" si="34"/>
        <v>0</v>
      </c>
      <c r="AL38" s="164">
        <f t="shared" si="44"/>
        <v>0</v>
      </c>
      <c r="AM38" s="164">
        <f t="shared" si="45"/>
        <v>0</v>
      </c>
      <c r="AN38" s="164">
        <f t="shared" si="46"/>
        <v>0</v>
      </c>
      <c r="AO38" s="164">
        <f t="shared" si="47"/>
        <v>0</v>
      </c>
      <c r="AP38" s="610" t="str">
        <f t="shared" si="36"/>
        <v xml:space="preserve"> </v>
      </c>
      <c r="AQ38" s="613" t="str">
        <f t="shared" si="35"/>
        <v xml:space="preserve"> </v>
      </c>
      <c r="AR38" s="613" t="str">
        <f t="shared" si="37"/>
        <v xml:space="preserve"> </v>
      </c>
      <c r="AS38" s="613" t="str">
        <f t="shared" si="38"/>
        <v xml:space="preserve"> </v>
      </c>
      <c r="AT38" s="613" t="str">
        <f t="shared" si="39"/>
        <v xml:space="preserve"> </v>
      </c>
      <c r="AU38" s="613" t="str">
        <f t="shared" si="40"/>
        <v xml:space="preserve"> </v>
      </c>
      <c r="AV38" s="614" t="str">
        <f t="shared" si="41"/>
        <v xml:space="preserve"> </v>
      </c>
      <c r="AW38" s="196" t="str">
        <f t="shared" si="23"/>
        <v/>
      </c>
      <c r="AX38" s="165" t="str">
        <f t="shared" si="24"/>
        <v/>
      </c>
      <c r="AY38" s="193" t="str">
        <f t="shared" si="25"/>
        <v/>
      </c>
      <c r="AZ38" s="183" t="str">
        <f t="shared" si="26"/>
        <v/>
      </c>
      <c r="BA38" s="173" t="str">
        <f t="shared" si="27"/>
        <v/>
      </c>
      <c r="BB38" s="174" t="str">
        <f t="shared" si="28"/>
        <v/>
      </c>
      <c r="BC38" s="186" t="str">
        <f t="shared" si="48"/>
        <v/>
      </c>
      <c r="BD38" s="174" t="str">
        <f t="shared" si="29"/>
        <v/>
      </c>
      <c r="BE38" s="201" t="str">
        <f t="shared" si="30"/>
        <v/>
      </c>
      <c r="BF38" s="174" t="str">
        <f t="shared" si="31"/>
        <v/>
      </c>
      <c r="BG38" s="186" t="str">
        <f t="shared" si="32"/>
        <v/>
      </c>
      <c r="BH38" s="175" t="str">
        <f t="shared" si="33"/>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17"/>
        <v/>
      </c>
      <c r="O39" s="27"/>
      <c r="P39" s="27"/>
      <c r="Q39" s="27"/>
      <c r="R39" s="27"/>
      <c r="S39" s="27"/>
      <c r="T39" s="28"/>
      <c r="U39" s="29"/>
      <c r="V39" s="32"/>
      <c r="W39" s="318"/>
      <c r="X39" s="319"/>
      <c r="Y39" s="160">
        <f t="shared" si="18"/>
        <v>0</v>
      </c>
      <c r="Z39" s="159">
        <f t="shared" si="19"/>
        <v>0</v>
      </c>
      <c r="AA39" s="327"/>
      <c r="AB39" s="400">
        <f t="shared" si="42"/>
        <v>0</v>
      </c>
      <c r="AC39" s="371"/>
      <c r="AD39" s="226" t="str">
        <f t="shared" si="20"/>
        <v/>
      </c>
      <c r="AE39" s="368">
        <f t="shared" si="43"/>
        <v>0</v>
      </c>
      <c r="AF39" s="339"/>
      <c r="AG39" s="338"/>
      <c r="AH39" s="336"/>
      <c r="AI39" s="161">
        <f t="shared" si="21"/>
        <v>0</v>
      </c>
      <c r="AJ39" s="162">
        <f t="shared" si="22"/>
        <v>0</v>
      </c>
      <c r="AK39" s="163">
        <f t="shared" si="34"/>
        <v>0</v>
      </c>
      <c r="AL39" s="164">
        <f t="shared" si="44"/>
        <v>0</v>
      </c>
      <c r="AM39" s="164">
        <f t="shared" si="45"/>
        <v>0</v>
      </c>
      <c r="AN39" s="164">
        <f t="shared" si="46"/>
        <v>0</v>
      </c>
      <c r="AO39" s="164">
        <f t="shared" si="47"/>
        <v>0</v>
      </c>
      <c r="AP39" s="610" t="str">
        <f t="shared" si="36"/>
        <v xml:space="preserve"> </v>
      </c>
      <c r="AQ39" s="613" t="str">
        <f t="shared" si="35"/>
        <v xml:space="preserve"> </v>
      </c>
      <c r="AR39" s="613" t="str">
        <f t="shared" si="37"/>
        <v xml:space="preserve"> </v>
      </c>
      <c r="AS39" s="613" t="str">
        <f t="shared" si="38"/>
        <v xml:space="preserve"> </v>
      </c>
      <c r="AT39" s="613" t="str">
        <f t="shared" si="39"/>
        <v xml:space="preserve"> </v>
      </c>
      <c r="AU39" s="613" t="str">
        <f t="shared" si="40"/>
        <v xml:space="preserve"> </v>
      </c>
      <c r="AV39" s="614" t="str">
        <f t="shared" si="41"/>
        <v xml:space="preserve"> </v>
      </c>
      <c r="AW39" s="196" t="str">
        <f t="shared" si="23"/>
        <v/>
      </c>
      <c r="AX39" s="165" t="str">
        <f t="shared" si="24"/>
        <v/>
      </c>
      <c r="AY39" s="193" t="str">
        <f t="shared" si="25"/>
        <v/>
      </c>
      <c r="AZ39" s="183" t="str">
        <f t="shared" si="26"/>
        <v/>
      </c>
      <c r="BA39" s="173" t="str">
        <f t="shared" si="27"/>
        <v/>
      </c>
      <c r="BB39" s="174" t="str">
        <f t="shared" si="28"/>
        <v/>
      </c>
      <c r="BC39" s="186" t="str">
        <f t="shared" si="48"/>
        <v/>
      </c>
      <c r="BD39" s="174" t="str">
        <f t="shared" si="29"/>
        <v/>
      </c>
      <c r="BE39" s="201" t="str">
        <f t="shared" si="30"/>
        <v/>
      </c>
      <c r="BF39" s="174" t="str">
        <f t="shared" si="31"/>
        <v/>
      </c>
      <c r="BG39" s="186" t="str">
        <f t="shared" si="32"/>
        <v/>
      </c>
      <c r="BH39" s="175" t="str">
        <f t="shared" si="33"/>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17"/>
        <v/>
      </c>
      <c r="O40" s="27"/>
      <c r="P40" s="27"/>
      <c r="Q40" s="27"/>
      <c r="R40" s="27"/>
      <c r="S40" s="27"/>
      <c r="T40" s="28"/>
      <c r="U40" s="29"/>
      <c r="V40" s="32"/>
      <c r="W40" s="318"/>
      <c r="X40" s="319"/>
      <c r="Y40" s="160">
        <f t="shared" si="18"/>
        <v>0</v>
      </c>
      <c r="Z40" s="159">
        <f t="shared" si="19"/>
        <v>0</v>
      </c>
      <c r="AA40" s="327"/>
      <c r="AB40" s="400">
        <f t="shared" si="42"/>
        <v>0</v>
      </c>
      <c r="AC40" s="371"/>
      <c r="AD40" s="226" t="str">
        <f t="shared" si="20"/>
        <v/>
      </c>
      <c r="AE40" s="368">
        <f t="shared" si="43"/>
        <v>0</v>
      </c>
      <c r="AF40" s="339"/>
      <c r="AG40" s="338"/>
      <c r="AH40" s="336"/>
      <c r="AI40" s="161">
        <f t="shared" si="21"/>
        <v>0</v>
      </c>
      <c r="AJ40" s="162">
        <f t="shared" si="22"/>
        <v>0</v>
      </c>
      <c r="AK40" s="163">
        <f t="shared" si="34"/>
        <v>0</v>
      </c>
      <c r="AL40" s="164">
        <f t="shared" si="44"/>
        <v>0</v>
      </c>
      <c r="AM40" s="164">
        <f t="shared" si="45"/>
        <v>0</v>
      </c>
      <c r="AN40" s="164">
        <f t="shared" si="46"/>
        <v>0</v>
      </c>
      <c r="AO40" s="164">
        <f t="shared" si="47"/>
        <v>0</v>
      </c>
      <c r="AP40" s="610" t="str">
        <f t="shared" si="36"/>
        <v xml:space="preserve"> </v>
      </c>
      <c r="AQ40" s="613" t="str">
        <f t="shared" si="35"/>
        <v xml:space="preserve"> </v>
      </c>
      <c r="AR40" s="613" t="str">
        <f t="shared" si="37"/>
        <v xml:space="preserve"> </v>
      </c>
      <c r="AS40" s="613" t="str">
        <f t="shared" si="38"/>
        <v xml:space="preserve"> </v>
      </c>
      <c r="AT40" s="613" t="str">
        <f t="shared" si="39"/>
        <v xml:space="preserve"> </v>
      </c>
      <c r="AU40" s="613" t="str">
        <f t="shared" si="40"/>
        <v xml:space="preserve"> </v>
      </c>
      <c r="AV40" s="614" t="str">
        <f t="shared" si="41"/>
        <v xml:space="preserve"> </v>
      </c>
      <c r="AW40" s="196" t="str">
        <f t="shared" si="23"/>
        <v/>
      </c>
      <c r="AX40" s="165" t="str">
        <f t="shared" si="24"/>
        <v/>
      </c>
      <c r="AY40" s="193" t="str">
        <f t="shared" si="25"/>
        <v/>
      </c>
      <c r="AZ40" s="183" t="str">
        <f t="shared" si="26"/>
        <v/>
      </c>
      <c r="BA40" s="173" t="str">
        <f t="shared" si="27"/>
        <v/>
      </c>
      <c r="BB40" s="174" t="str">
        <f t="shared" si="28"/>
        <v/>
      </c>
      <c r="BC40" s="186" t="str">
        <f t="shared" si="48"/>
        <v/>
      </c>
      <c r="BD40" s="174" t="str">
        <f t="shared" si="29"/>
        <v/>
      </c>
      <c r="BE40" s="201" t="str">
        <f t="shared" si="30"/>
        <v/>
      </c>
      <c r="BF40" s="174" t="str">
        <f t="shared" si="31"/>
        <v/>
      </c>
      <c r="BG40" s="186" t="str">
        <f t="shared" si="32"/>
        <v/>
      </c>
      <c r="BH40" s="175" t="str">
        <f t="shared" si="33"/>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17"/>
        <v/>
      </c>
      <c r="O41" s="27"/>
      <c r="P41" s="27"/>
      <c r="Q41" s="27"/>
      <c r="R41" s="27"/>
      <c r="S41" s="27"/>
      <c r="T41" s="28"/>
      <c r="U41" s="29"/>
      <c r="V41" s="32"/>
      <c r="W41" s="318"/>
      <c r="X41" s="319"/>
      <c r="Y41" s="160">
        <f t="shared" si="18"/>
        <v>0</v>
      </c>
      <c r="Z41" s="159">
        <f t="shared" si="19"/>
        <v>0</v>
      </c>
      <c r="AA41" s="327"/>
      <c r="AB41" s="400">
        <f t="shared" si="42"/>
        <v>0</v>
      </c>
      <c r="AC41" s="371"/>
      <c r="AD41" s="226" t="str">
        <f t="shared" si="20"/>
        <v/>
      </c>
      <c r="AE41" s="368">
        <f t="shared" si="43"/>
        <v>0</v>
      </c>
      <c r="AF41" s="339"/>
      <c r="AG41" s="338"/>
      <c r="AH41" s="336"/>
      <c r="AI41" s="161">
        <f t="shared" si="21"/>
        <v>0</v>
      </c>
      <c r="AJ41" s="162">
        <f t="shared" si="22"/>
        <v>0</v>
      </c>
      <c r="AK41" s="163">
        <f t="shared" si="34"/>
        <v>0</v>
      </c>
      <c r="AL41" s="164">
        <f t="shared" si="44"/>
        <v>0</v>
      </c>
      <c r="AM41" s="164">
        <f t="shared" si="45"/>
        <v>0</v>
      </c>
      <c r="AN41" s="164">
        <f t="shared" si="46"/>
        <v>0</v>
      </c>
      <c r="AO41" s="164">
        <f t="shared" si="47"/>
        <v>0</v>
      </c>
      <c r="AP41" s="610" t="str">
        <f t="shared" si="36"/>
        <v xml:space="preserve"> </v>
      </c>
      <c r="AQ41" s="613" t="str">
        <f t="shared" si="35"/>
        <v xml:space="preserve"> </v>
      </c>
      <c r="AR41" s="613" t="str">
        <f t="shared" si="37"/>
        <v xml:space="preserve"> </v>
      </c>
      <c r="AS41" s="613" t="str">
        <f t="shared" si="38"/>
        <v xml:space="preserve"> </v>
      </c>
      <c r="AT41" s="613" t="str">
        <f t="shared" si="39"/>
        <v xml:space="preserve"> </v>
      </c>
      <c r="AU41" s="613" t="str">
        <f t="shared" si="40"/>
        <v xml:space="preserve"> </v>
      </c>
      <c r="AV41" s="614" t="str">
        <f t="shared" si="41"/>
        <v xml:space="preserve"> </v>
      </c>
      <c r="AW41" s="196" t="str">
        <f t="shared" si="23"/>
        <v/>
      </c>
      <c r="AX41" s="165" t="str">
        <f t="shared" si="24"/>
        <v/>
      </c>
      <c r="AY41" s="193" t="str">
        <f t="shared" si="25"/>
        <v/>
      </c>
      <c r="AZ41" s="183" t="str">
        <f t="shared" si="26"/>
        <v/>
      </c>
      <c r="BA41" s="173" t="str">
        <f t="shared" si="27"/>
        <v/>
      </c>
      <c r="BB41" s="174" t="str">
        <f t="shared" si="28"/>
        <v/>
      </c>
      <c r="BC41" s="186" t="str">
        <f t="shared" si="48"/>
        <v/>
      </c>
      <c r="BD41" s="174" t="str">
        <f t="shared" si="29"/>
        <v/>
      </c>
      <c r="BE41" s="201" t="str">
        <f t="shared" si="30"/>
        <v/>
      </c>
      <c r="BF41" s="174" t="str">
        <f t="shared" si="31"/>
        <v/>
      </c>
      <c r="BG41" s="186" t="str">
        <f t="shared" si="32"/>
        <v/>
      </c>
      <c r="BH41" s="175" t="str">
        <f t="shared" si="33"/>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17"/>
        <v/>
      </c>
      <c r="O42" s="27"/>
      <c r="P42" s="27"/>
      <c r="Q42" s="27"/>
      <c r="R42" s="27"/>
      <c r="S42" s="27"/>
      <c r="T42" s="28"/>
      <c r="U42" s="29"/>
      <c r="V42" s="32"/>
      <c r="W42" s="318"/>
      <c r="X42" s="319"/>
      <c r="Y42" s="160">
        <f t="shared" si="18"/>
        <v>0</v>
      </c>
      <c r="Z42" s="159">
        <f t="shared" si="19"/>
        <v>0</v>
      </c>
      <c r="AA42" s="327"/>
      <c r="AB42" s="400">
        <f t="shared" si="42"/>
        <v>0</v>
      </c>
      <c r="AC42" s="371"/>
      <c r="AD42" s="226" t="str">
        <f t="shared" si="20"/>
        <v/>
      </c>
      <c r="AE42" s="368">
        <f t="shared" si="43"/>
        <v>0</v>
      </c>
      <c r="AF42" s="339"/>
      <c r="AG42" s="338"/>
      <c r="AH42" s="336"/>
      <c r="AI42" s="161">
        <f t="shared" si="21"/>
        <v>0</v>
      </c>
      <c r="AJ42" s="162">
        <f t="shared" si="22"/>
        <v>0</v>
      </c>
      <c r="AK42" s="163">
        <f t="shared" si="34"/>
        <v>0</v>
      </c>
      <c r="AL42" s="164">
        <f t="shared" si="44"/>
        <v>0</v>
      </c>
      <c r="AM42" s="164">
        <f t="shared" si="45"/>
        <v>0</v>
      </c>
      <c r="AN42" s="164">
        <f t="shared" si="46"/>
        <v>0</v>
      </c>
      <c r="AO42" s="164">
        <f t="shared" si="47"/>
        <v>0</v>
      </c>
      <c r="AP42" s="610" t="str">
        <f t="shared" si="36"/>
        <v xml:space="preserve"> </v>
      </c>
      <c r="AQ42" s="613" t="str">
        <f t="shared" si="35"/>
        <v xml:space="preserve"> </v>
      </c>
      <c r="AR42" s="613" t="str">
        <f t="shared" si="37"/>
        <v xml:space="preserve"> </v>
      </c>
      <c r="AS42" s="613" t="str">
        <f t="shared" si="38"/>
        <v xml:space="preserve"> </v>
      </c>
      <c r="AT42" s="613" t="str">
        <f t="shared" si="39"/>
        <v xml:space="preserve"> </v>
      </c>
      <c r="AU42" s="613" t="str">
        <f t="shared" si="40"/>
        <v xml:space="preserve"> </v>
      </c>
      <c r="AV42" s="614" t="str">
        <f t="shared" si="41"/>
        <v xml:space="preserve"> </v>
      </c>
      <c r="AW42" s="196" t="str">
        <f t="shared" si="23"/>
        <v/>
      </c>
      <c r="AX42" s="165" t="str">
        <f t="shared" si="24"/>
        <v/>
      </c>
      <c r="AY42" s="193" t="str">
        <f t="shared" si="25"/>
        <v/>
      </c>
      <c r="AZ42" s="183" t="str">
        <f t="shared" si="26"/>
        <v/>
      </c>
      <c r="BA42" s="173" t="str">
        <f t="shared" si="27"/>
        <v/>
      </c>
      <c r="BB42" s="174" t="str">
        <f t="shared" si="28"/>
        <v/>
      </c>
      <c r="BC42" s="186" t="str">
        <f t="shared" si="48"/>
        <v/>
      </c>
      <c r="BD42" s="174" t="str">
        <f t="shared" si="29"/>
        <v/>
      </c>
      <c r="BE42" s="201" t="str">
        <f t="shared" si="30"/>
        <v/>
      </c>
      <c r="BF42" s="174" t="str">
        <f t="shared" si="31"/>
        <v/>
      </c>
      <c r="BG42" s="186" t="str">
        <f t="shared" si="32"/>
        <v/>
      </c>
      <c r="BH42" s="175" t="str">
        <f t="shared" si="33"/>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17"/>
        <v/>
      </c>
      <c r="O43" s="27"/>
      <c r="P43" s="27"/>
      <c r="Q43" s="27"/>
      <c r="R43" s="27"/>
      <c r="S43" s="27"/>
      <c r="T43" s="28"/>
      <c r="U43" s="29"/>
      <c r="V43" s="32"/>
      <c r="W43" s="318"/>
      <c r="X43" s="319"/>
      <c r="Y43" s="160">
        <f t="shared" si="18"/>
        <v>0</v>
      </c>
      <c r="Z43" s="159">
        <f t="shared" si="19"/>
        <v>0</v>
      </c>
      <c r="AA43" s="327"/>
      <c r="AB43" s="400">
        <f t="shared" si="42"/>
        <v>0</v>
      </c>
      <c r="AC43" s="371"/>
      <c r="AD43" s="226" t="str">
        <f t="shared" si="20"/>
        <v/>
      </c>
      <c r="AE43" s="368">
        <f t="shared" si="43"/>
        <v>0</v>
      </c>
      <c r="AF43" s="339"/>
      <c r="AG43" s="338"/>
      <c r="AH43" s="336"/>
      <c r="AI43" s="161">
        <f t="shared" si="21"/>
        <v>0</v>
      </c>
      <c r="AJ43" s="162">
        <f t="shared" si="22"/>
        <v>0</v>
      </c>
      <c r="AK43" s="163">
        <f t="shared" si="34"/>
        <v>0</v>
      </c>
      <c r="AL43" s="164">
        <f t="shared" si="44"/>
        <v>0</v>
      </c>
      <c r="AM43" s="164">
        <f t="shared" si="45"/>
        <v>0</v>
      </c>
      <c r="AN43" s="164">
        <f t="shared" si="46"/>
        <v>0</v>
      </c>
      <c r="AO43" s="164">
        <f t="shared" si="47"/>
        <v>0</v>
      </c>
      <c r="AP43" s="610" t="str">
        <f t="shared" si="36"/>
        <v xml:space="preserve"> </v>
      </c>
      <c r="AQ43" s="613" t="str">
        <f t="shared" si="35"/>
        <v xml:space="preserve"> </v>
      </c>
      <c r="AR43" s="613" t="str">
        <f t="shared" si="37"/>
        <v xml:space="preserve"> </v>
      </c>
      <c r="AS43" s="613" t="str">
        <f t="shared" si="38"/>
        <v xml:space="preserve"> </v>
      </c>
      <c r="AT43" s="613" t="str">
        <f t="shared" si="39"/>
        <v xml:space="preserve"> </v>
      </c>
      <c r="AU43" s="613" t="str">
        <f t="shared" si="40"/>
        <v xml:space="preserve"> </v>
      </c>
      <c r="AV43" s="614" t="str">
        <f t="shared" si="41"/>
        <v xml:space="preserve"> </v>
      </c>
      <c r="AW43" s="196" t="str">
        <f t="shared" si="23"/>
        <v/>
      </c>
      <c r="AX43" s="165" t="str">
        <f t="shared" si="24"/>
        <v/>
      </c>
      <c r="AY43" s="193" t="str">
        <f t="shared" si="25"/>
        <v/>
      </c>
      <c r="AZ43" s="183" t="str">
        <f t="shared" si="26"/>
        <v/>
      </c>
      <c r="BA43" s="173" t="str">
        <f t="shared" si="27"/>
        <v/>
      </c>
      <c r="BB43" s="174" t="str">
        <f t="shared" si="28"/>
        <v/>
      </c>
      <c r="BC43" s="186" t="str">
        <f t="shared" si="48"/>
        <v/>
      </c>
      <c r="BD43" s="174" t="str">
        <f t="shared" si="29"/>
        <v/>
      </c>
      <c r="BE43" s="201" t="str">
        <f t="shared" si="30"/>
        <v/>
      </c>
      <c r="BF43" s="174" t="str">
        <f t="shared" si="31"/>
        <v/>
      </c>
      <c r="BG43" s="186" t="str">
        <f t="shared" si="32"/>
        <v/>
      </c>
      <c r="BH43" s="175" t="str">
        <f t="shared" si="33"/>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17"/>
        <v/>
      </c>
      <c r="O44" s="27"/>
      <c r="P44" s="27"/>
      <c r="Q44" s="27"/>
      <c r="R44" s="27"/>
      <c r="S44" s="27"/>
      <c r="T44" s="28"/>
      <c r="U44" s="29"/>
      <c r="V44" s="32"/>
      <c r="W44" s="318"/>
      <c r="X44" s="319"/>
      <c r="Y44" s="160">
        <f t="shared" si="18"/>
        <v>0</v>
      </c>
      <c r="Z44" s="159">
        <f t="shared" si="19"/>
        <v>0</v>
      </c>
      <c r="AA44" s="327"/>
      <c r="AB44" s="400">
        <f t="shared" si="42"/>
        <v>0</v>
      </c>
      <c r="AC44" s="371"/>
      <c r="AD44" s="226" t="str">
        <f t="shared" si="20"/>
        <v/>
      </c>
      <c r="AE44" s="368">
        <f t="shared" si="43"/>
        <v>0</v>
      </c>
      <c r="AF44" s="339"/>
      <c r="AG44" s="338"/>
      <c r="AH44" s="336"/>
      <c r="AI44" s="161">
        <f t="shared" si="21"/>
        <v>0</v>
      </c>
      <c r="AJ44" s="162">
        <f t="shared" si="22"/>
        <v>0</v>
      </c>
      <c r="AK44" s="163">
        <f t="shared" si="34"/>
        <v>0</v>
      </c>
      <c r="AL44" s="164">
        <f t="shared" si="44"/>
        <v>0</v>
      </c>
      <c r="AM44" s="164">
        <f t="shared" si="45"/>
        <v>0</v>
      </c>
      <c r="AN44" s="164">
        <f t="shared" si="46"/>
        <v>0</v>
      </c>
      <c r="AO44" s="164">
        <f t="shared" si="47"/>
        <v>0</v>
      </c>
      <c r="AP44" s="610" t="str">
        <f t="shared" si="36"/>
        <v xml:space="preserve"> </v>
      </c>
      <c r="AQ44" s="613" t="str">
        <f t="shared" si="35"/>
        <v xml:space="preserve"> </v>
      </c>
      <c r="AR44" s="613" t="str">
        <f t="shared" si="37"/>
        <v xml:space="preserve"> </v>
      </c>
      <c r="AS44" s="613" t="str">
        <f t="shared" si="38"/>
        <v xml:space="preserve"> </v>
      </c>
      <c r="AT44" s="613" t="str">
        <f t="shared" si="39"/>
        <v xml:space="preserve"> </v>
      </c>
      <c r="AU44" s="613" t="str">
        <f t="shared" si="40"/>
        <v xml:space="preserve"> </v>
      </c>
      <c r="AV44" s="614" t="str">
        <f t="shared" si="41"/>
        <v xml:space="preserve"> </v>
      </c>
      <c r="AW44" s="196" t="str">
        <f t="shared" si="23"/>
        <v/>
      </c>
      <c r="AX44" s="165" t="str">
        <f t="shared" si="24"/>
        <v/>
      </c>
      <c r="AY44" s="193" t="str">
        <f t="shared" si="25"/>
        <v/>
      </c>
      <c r="AZ44" s="183" t="str">
        <f t="shared" si="26"/>
        <v/>
      </c>
      <c r="BA44" s="173" t="str">
        <f t="shared" si="27"/>
        <v/>
      </c>
      <c r="BB44" s="174" t="str">
        <f t="shared" si="28"/>
        <v/>
      </c>
      <c r="BC44" s="186" t="str">
        <f t="shared" si="48"/>
        <v/>
      </c>
      <c r="BD44" s="174" t="str">
        <f t="shared" si="29"/>
        <v/>
      </c>
      <c r="BE44" s="201" t="str">
        <f t="shared" si="30"/>
        <v/>
      </c>
      <c r="BF44" s="174" t="str">
        <f t="shared" si="31"/>
        <v/>
      </c>
      <c r="BG44" s="186" t="str">
        <f t="shared" si="32"/>
        <v/>
      </c>
      <c r="BH44" s="175" t="str">
        <f t="shared" si="33"/>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17"/>
        <v/>
      </c>
      <c r="O45" s="27"/>
      <c r="P45" s="27"/>
      <c r="Q45" s="27"/>
      <c r="R45" s="27"/>
      <c r="S45" s="27"/>
      <c r="T45" s="28"/>
      <c r="U45" s="29"/>
      <c r="V45" s="32"/>
      <c r="W45" s="318"/>
      <c r="X45" s="319"/>
      <c r="Y45" s="160">
        <f t="shared" si="18"/>
        <v>0</v>
      </c>
      <c r="Z45" s="159">
        <f t="shared" si="19"/>
        <v>0</v>
      </c>
      <c r="AA45" s="327"/>
      <c r="AB45" s="400">
        <f t="shared" si="42"/>
        <v>0</v>
      </c>
      <c r="AC45" s="371"/>
      <c r="AD45" s="226" t="str">
        <f t="shared" si="20"/>
        <v/>
      </c>
      <c r="AE45" s="368">
        <f t="shared" si="43"/>
        <v>0</v>
      </c>
      <c r="AF45" s="339"/>
      <c r="AG45" s="338"/>
      <c r="AH45" s="336"/>
      <c r="AI45" s="161">
        <f t="shared" si="21"/>
        <v>0</v>
      </c>
      <c r="AJ45" s="162">
        <f t="shared" si="22"/>
        <v>0</v>
      </c>
      <c r="AK45" s="163">
        <f t="shared" si="34"/>
        <v>0</v>
      </c>
      <c r="AL45" s="164">
        <f t="shared" si="44"/>
        <v>0</v>
      </c>
      <c r="AM45" s="164">
        <f t="shared" si="45"/>
        <v>0</v>
      </c>
      <c r="AN45" s="164">
        <f t="shared" si="46"/>
        <v>0</v>
      </c>
      <c r="AO45" s="164">
        <f t="shared" si="47"/>
        <v>0</v>
      </c>
      <c r="AP45" s="610" t="str">
        <f t="shared" si="36"/>
        <v xml:space="preserve"> </v>
      </c>
      <c r="AQ45" s="613" t="str">
        <f t="shared" si="35"/>
        <v xml:space="preserve"> </v>
      </c>
      <c r="AR45" s="613" t="str">
        <f t="shared" si="37"/>
        <v xml:space="preserve"> </v>
      </c>
      <c r="AS45" s="613" t="str">
        <f t="shared" si="38"/>
        <v xml:space="preserve"> </v>
      </c>
      <c r="AT45" s="613" t="str">
        <f t="shared" si="39"/>
        <v xml:space="preserve"> </v>
      </c>
      <c r="AU45" s="613" t="str">
        <f t="shared" si="40"/>
        <v xml:space="preserve"> </v>
      </c>
      <c r="AV45" s="614" t="str">
        <f t="shared" si="41"/>
        <v xml:space="preserve"> </v>
      </c>
      <c r="AW45" s="196" t="str">
        <f t="shared" si="23"/>
        <v/>
      </c>
      <c r="AX45" s="165" t="str">
        <f t="shared" si="24"/>
        <v/>
      </c>
      <c r="AY45" s="193" t="str">
        <f t="shared" si="25"/>
        <v/>
      </c>
      <c r="AZ45" s="183" t="str">
        <f t="shared" si="26"/>
        <v/>
      </c>
      <c r="BA45" s="173" t="str">
        <f t="shared" si="27"/>
        <v/>
      </c>
      <c r="BB45" s="174" t="str">
        <f t="shared" si="28"/>
        <v/>
      </c>
      <c r="BC45" s="186" t="str">
        <f t="shared" si="48"/>
        <v/>
      </c>
      <c r="BD45" s="174" t="str">
        <f t="shared" si="29"/>
        <v/>
      </c>
      <c r="BE45" s="201" t="str">
        <f t="shared" si="30"/>
        <v/>
      </c>
      <c r="BF45" s="174" t="str">
        <f t="shared" si="31"/>
        <v/>
      </c>
      <c r="BG45" s="186" t="str">
        <f t="shared" si="32"/>
        <v/>
      </c>
      <c r="BH45" s="175" t="str">
        <f t="shared" si="33"/>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17"/>
        <v/>
      </c>
      <c r="O46" s="27"/>
      <c r="P46" s="27"/>
      <c r="Q46" s="27"/>
      <c r="R46" s="27"/>
      <c r="S46" s="27"/>
      <c r="T46" s="28"/>
      <c r="U46" s="29"/>
      <c r="V46" s="32"/>
      <c r="W46" s="318"/>
      <c r="X46" s="319"/>
      <c r="Y46" s="160">
        <f t="shared" si="18"/>
        <v>0</v>
      </c>
      <c r="Z46" s="159">
        <f t="shared" si="19"/>
        <v>0</v>
      </c>
      <c r="AA46" s="327"/>
      <c r="AB46" s="400">
        <f t="shared" si="42"/>
        <v>0</v>
      </c>
      <c r="AC46" s="371"/>
      <c r="AD46" s="226" t="str">
        <f t="shared" si="20"/>
        <v/>
      </c>
      <c r="AE46" s="368">
        <f t="shared" si="43"/>
        <v>0</v>
      </c>
      <c r="AF46" s="339"/>
      <c r="AG46" s="338"/>
      <c r="AH46" s="336"/>
      <c r="AI46" s="161">
        <f t="shared" si="21"/>
        <v>0</v>
      </c>
      <c r="AJ46" s="162">
        <f t="shared" si="22"/>
        <v>0</v>
      </c>
      <c r="AK46" s="163">
        <f t="shared" si="34"/>
        <v>0</v>
      </c>
      <c r="AL46" s="164">
        <f t="shared" si="44"/>
        <v>0</v>
      </c>
      <c r="AM46" s="164">
        <f t="shared" si="45"/>
        <v>0</v>
      </c>
      <c r="AN46" s="164">
        <f t="shared" si="46"/>
        <v>0</v>
      </c>
      <c r="AO46" s="164">
        <f t="shared" si="47"/>
        <v>0</v>
      </c>
      <c r="AP46" s="610" t="str">
        <f t="shared" si="36"/>
        <v xml:space="preserve"> </v>
      </c>
      <c r="AQ46" s="613" t="str">
        <f t="shared" si="35"/>
        <v xml:space="preserve"> </v>
      </c>
      <c r="AR46" s="613" t="str">
        <f t="shared" si="37"/>
        <v xml:space="preserve"> </v>
      </c>
      <c r="AS46" s="613" t="str">
        <f t="shared" si="38"/>
        <v xml:space="preserve"> </v>
      </c>
      <c r="AT46" s="613" t="str">
        <f t="shared" si="39"/>
        <v xml:space="preserve"> </v>
      </c>
      <c r="AU46" s="613" t="str">
        <f t="shared" si="40"/>
        <v xml:space="preserve"> </v>
      </c>
      <c r="AV46" s="614" t="str">
        <f t="shared" si="41"/>
        <v xml:space="preserve"> </v>
      </c>
      <c r="AW46" s="196" t="str">
        <f t="shared" si="23"/>
        <v/>
      </c>
      <c r="AX46" s="165" t="str">
        <f t="shared" si="24"/>
        <v/>
      </c>
      <c r="AY46" s="193" t="str">
        <f t="shared" si="25"/>
        <v/>
      </c>
      <c r="AZ46" s="183" t="str">
        <f t="shared" si="26"/>
        <v/>
      </c>
      <c r="BA46" s="173" t="str">
        <f t="shared" si="27"/>
        <v/>
      </c>
      <c r="BB46" s="174" t="str">
        <f t="shared" si="28"/>
        <v/>
      </c>
      <c r="BC46" s="186" t="str">
        <f t="shared" si="48"/>
        <v/>
      </c>
      <c r="BD46" s="174" t="str">
        <f t="shared" si="29"/>
        <v/>
      </c>
      <c r="BE46" s="201" t="str">
        <f t="shared" si="30"/>
        <v/>
      </c>
      <c r="BF46" s="174" t="str">
        <f t="shared" si="31"/>
        <v/>
      </c>
      <c r="BG46" s="186" t="str">
        <f t="shared" si="32"/>
        <v/>
      </c>
      <c r="BH46" s="175" t="str">
        <f t="shared" si="33"/>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17"/>
        <v/>
      </c>
      <c r="O47" s="27"/>
      <c r="P47" s="27"/>
      <c r="Q47" s="27"/>
      <c r="R47" s="27"/>
      <c r="S47" s="27"/>
      <c r="T47" s="28"/>
      <c r="U47" s="29"/>
      <c r="V47" s="32"/>
      <c r="W47" s="318"/>
      <c r="X47" s="319"/>
      <c r="Y47" s="160">
        <f t="shared" si="18"/>
        <v>0</v>
      </c>
      <c r="Z47" s="159">
        <f t="shared" si="19"/>
        <v>0</v>
      </c>
      <c r="AA47" s="327"/>
      <c r="AB47" s="400">
        <f t="shared" si="42"/>
        <v>0</v>
      </c>
      <c r="AC47" s="371"/>
      <c r="AD47" s="226" t="str">
        <f t="shared" si="20"/>
        <v/>
      </c>
      <c r="AE47" s="368">
        <f t="shared" si="43"/>
        <v>0</v>
      </c>
      <c r="AF47" s="339"/>
      <c r="AG47" s="338"/>
      <c r="AH47" s="336"/>
      <c r="AI47" s="161">
        <f t="shared" si="21"/>
        <v>0</v>
      </c>
      <c r="AJ47" s="162">
        <f t="shared" si="22"/>
        <v>0</v>
      </c>
      <c r="AK47" s="163">
        <f t="shared" si="34"/>
        <v>0</v>
      </c>
      <c r="AL47" s="164">
        <f t="shared" si="44"/>
        <v>0</v>
      </c>
      <c r="AM47" s="164">
        <f t="shared" si="45"/>
        <v>0</v>
      </c>
      <c r="AN47" s="164">
        <f t="shared" si="46"/>
        <v>0</v>
      </c>
      <c r="AO47" s="164">
        <f t="shared" si="47"/>
        <v>0</v>
      </c>
      <c r="AP47" s="610" t="str">
        <f t="shared" si="36"/>
        <v xml:space="preserve"> </v>
      </c>
      <c r="AQ47" s="613" t="str">
        <f t="shared" si="35"/>
        <v xml:space="preserve"> </v>
      </c>
      <c r="AR47" s="613" t="str">
        <f t="shared" si="37"/>
        <v xml:space="preserve"> </v>
      </c>
      <c r="AS47" s="613" t="str">
        <f t="shared" si="38"/>
        <v xml:space="preserve"> </v>
      </c>
      <c r="AT47" s="613" t="str">
        <f t="shared" si="39"/>
        <v xml:space="preserve"> </v>
      </c>
      <c r="AU47" s="613" t="str">
        <f t="shared" si="40"/>
        <v xml:space="preserve"> </v>
      </c>
      <c r="AV47" s="614" t="str">
        <f t="shared" si="41"/>
        <v xml:space="preserve"> </v>
      </c>
      <c r="AW47" s="196" t="str">
        <f t="shared" si="23"/>
        <v/>
      </c>
      <c r="AX47" s="165" t="str">
        <f t="shared" si="24"/>
        <v/>
      </c>
      <c r="AY47" s="193" t="str">
        <f t="shared" si="25"/>
        <v/>
      </c>
      <c r="AZ47" s="183" t="str">
        <f t="shared" si="26"/>
        <v/>
      </c>
      <c r="BA47" s="173" t="str">
        <f t="shared" si="27"/>
        <v/>
      </c>
      <c r="BB47" s="174" t="str">
        <f t="shared" si="28"/>
        <v/>
      </c>
      <c r="BC47" s="186" t="str">
        <f t="shared" si="48"/>
        <v/>
      </c>
      <c r="BD47" s="174" t="str">
        <f t="shared" si="29"/>
        <v/>
      </c>
      <c r="BE47" s="201" t="str">
        <f t="shared" si="30"/>
        <v/>
      </c>
      <c r="BF47" s="174" t="str">
        <f t="shared" si="31"/>
        <v/>
      </c>
      <c r="BG47" s="186" t="str">
        <f t="shared" si="32"/>
        <v/>
      </c>
      <c r="BH47" s="175" t="str">
        <f t="shared" si="33"/>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17"/>
        <v/>
      </c>
      <c r="O48" s="27"/>
      <c r="P48" s="27"/>
      <c r="Q48" s="27"/>
      <c r="R48" s="27"/>
      <c r="S48" s="27"/>
      <c r="T48" s="28"/>
      <c r="U48" s="29"/>
      <c r="V48" s="32"/>
      <c r="W48" s="318"/>
      <c r="X48" s="319"/>
      <c r="Y48" s="160">
        <f t="shared" si="18"/>
        <v>0</v>
      </c>
      <c r="Z48" s="159">
        <f t="shared" si="19"/>
        <v>0</v>
      </c>
      <c r="AA48" s="327"/>
      <c r="AB48" s="400">
        <f t="shared" si="42"/>
        <v>0</v>
      </c>
      <c r="AC48" s="371"/>
      <c r="AD48" s="226" t="str">
        <f t="shared" si="20"/>
        <v/>
      </c>
      <c r="AE48" s="368">
        <f t="shared" si="43"/>
        <v>0</v>
      </c>
      <c r="AF48" s="339"/>
      <c r="AG48" s="338"/>
      <c r="AH48" s="336"/>
      <c r="AI48" s="161">
        <f t="shared" si="21"/>
        <v>0</v>
      </c>
      <c r="AJ48" s="162">
        <f t="shared" si="22"/>
        <v>0</v>
      </c>
      <c r="AK48" s="163">
        <f t="shared" si="34"/>
        <v>0</v>
      </c>
      <c r="AL48" s="164">
        <f t="shared" si="44"/>
        <v>0</v>
      </c>
      <c r="AM48" s="164">
        <f t="shared" si="45"/>
        <v>0</v>
      </c>
      <c r="AN48" s="164">
        <f t="shared" si="46"/>
        <v>0</v>
      </c>
      <c r="AO48" s="164">
        <f t="shared" si="47"/>
        <v>0</v>
      </c>
      <c r="AP48" s="610" t="str">
        <f t="shared" si="36"/>
        <v xml:space="preserve"> </v>
      </c>
      <c r="AQ48" s="613" t="str">
        <f t="shared" si="35"/>
        <v xml:space="preserve"> </v>
      </c>
      <c r="AR48" s="613" t="str">
        <f t="shared" si="37"/>
        <v xml:space="preserve"> </v>
      </c>
      <c r="AS48" s="613" t="str">
        <f t="shared" si="38"/>
        <v xml:space="preserve"> </v>
      </c>
      <c r="AT48" s="613" t="str">
        <f t="shared" si="39"/>
        <v xml:space="preserve"> </v>
      </c>
      <c r="AU48" s="613" t="str">
        <f t="shared" si="40"/>
        <v xml:space="preserve"> </v>
      </c>
      <c r="AV48" s="614" t="str">
        <f t="shared" si="41"/>
        <v xml:space="preserve"> </v>
      </c>
      <c r="AW48" s="196" t="str">
        <f t="shared" si="23"/>
        <v/>
      </c>
      <c r="AX48" s="165" t="str">
        <f t="shared" si="24"/>
        <v/>
      </c>
      <c r="AY48" s="193" t="str">
        <f t="shared" si="25"/>
        <v/>
      </c>
      <c r="AZ48" s="183" t="str">
        <f t="shared" si="26"/>
        <v/>
      </c>
      <c r="BA48" s="173" t="str">
        <f t="shared" si="27"/>
        <v/>
      </c>
      <c r="BB48" s="174" t="str">
        <f t="shared" si="28"/>
        <v/>
      </c>
      <c r="BC48" s="186" t="str">
        <f t="shared" si="48"/>
        <v/>
      </c>
      <c r="BD48" s="174" t="str">
        <f t="shared" si="29"/>
        <v/>
      </c>
      <c r="BE48" s="201" t="str">
        <f t="shared" si="30"/>
        <v/>
      </c>
      <c r="BF48" s="174" t="str">
        <f t="shared" si="31"/>
        <v/>
      </c>
      <c r="BG48" s="186" t="str">
        <f t="shared" si="32"/>
        <v/>
      </c>
      <c r="BH48" s="175" t="str">
        <f t="shared" si="33"/>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17"/>
        <v/>
      </c>
      <c r="O49" s="27"/>
      <c r="P49" s="27"/>
      <c r="Q49" s="27"/>
      <c r="R49" s="27"/>
      <c r="S49" s="27"/>
      <c r="T49" s="28"/>
      <c r="U49" s="29"/>
      <c r="V49" s="32"/>
      <c r="W49" s="318"/>
      <c r="X49" s="319"/>
      <c r="Y49" s="160">
        <f t="shared" si="18"/>
        <v>0</v>
      </c>
      <c r="Z49" s="159">
        <f t="shared" si="19"/>
        <v>0</v>
      </c>
      <c r="AA49" s="327"/>
      <c r="AB49" s="400">
        <f t="shared" si="42"/>
        <v>0</v>
      </c>
      <c r="AC49" s="371"/>
      <c r="AD49" s="226" t="str">
        <f t="shared" si="20"/>
        <v/>
      </c>
      <c r="AE49" s="368">
        <f t="shared" si="43"/>
        <v>0</v>
      </c>
      <c r="AF49" s="339"/>
      <c r="AG49" s="338"/>
      <c r="AH49" s="336"/>
      <c r="AI49" s="161">
        <f t="shared" si="21"/>
        <v>0</v>
      </c>
      <c r="AJ49" s="162">
        <f t="shared" si="22"/>
        <v>0</v>
      </c>
      <c r="AK49" s="163">
        <f t="shared" si="34"/>
        <v>0</v>
      </c>
      <c r="AL49" s="164">
        <f t="shared" si="44"/>
        <v>0</v>
      </c>
      <c r="AM49" s="164">
        <f t="shared" si="45"/>
        <v>0</v>
      </c>
      <c r="AN49" s="164">
        <f t="shared" si="46"/>
        <v>0</v>
      </c>
      <c r="AO49" s="164">
        <f t="shared" si="47"/>
        <v>0</v>
      </c>
      <c r="AP49" s="610" t="str">
        <f t="shared" si="36"/>
        <v xml:space="preserve"> </v>
      </c>
      <c r="AQ49" s="613" t="str">
        <f t="shared" si="35"/>
        <v xml:space="preserve"> </v>
      </c>
      <c r="AR49" s="613" t="str">
        <f t="shared" si="37"/>
        <v xml:space="preserve"> </v>
      </c>
      <c r="AS49" s="613" t="str">
        <f t="shared" si="38"/>
        <v xml:space="preserve"> </v>
      </c>
      <c r="AT49" s="613" t="str">
        <f t="shared" si="39"/>
        <v xml:space="preserve"> </v>
      </c>
      <c r="AU49" s="613" t="str">
        <f t="shared" si="40"/>
        <v xml:space="preserve"> </v>
      </c>
      <c r="AV49" s="614" t="str">
        <f t="shared" si="41"/>
        <v xml:space="preserve"> </v>
      </c>
      <c r="AW49" s="196" t="str">
        <f t="shared" si="23"/>
        <v/>
      </c>
      <c r="AX49" s="165" t="str">
        <f t="shared" si="24"/>
        <v/>
      </c>
      <c r="AY49" s="193" t="str">
        <f t="shared" si="25"/>
        <v/>
      </c>
      <c r="AZ49" s="183" t="str">
        <f t="shared" si="26"/>
        <v/>
      </c>
      <c r="BA49" s="173" t="str">
        <f t="shared" si="27"/>
        <v/>
      </c>
      <c r="BB49" s="174" t="str">
        <f t="shared" si="28"/>
        <v/>
      </c>
      <c r="BC49" s="186" t="str">
        <f t="shared" si="48"/>
        <v/>
      </c>
      <c r="BD49" s="174" t="str">
        <f t="shared" si="29"/>
        <v/>
      </c>
      <c r="BE49" s="201" t="str">
        <f t="shared" si="30"/>
        <v/>
      </c>
      <c r="BF49" s="174" t="str">
        <f t="shared" si="31"/>
        <v/>
      </c>
      <c r="BG49" s="186" t="str">
        <f t="shared" si="32"/>
        <v/>
      </c>
      <c r="BH49" s="175" t="str">
        <f t="shared" si="33"/>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17"/>
        <v/>
      </c>
      <c r="O50" s="27"/>
      <c r="P50" s="27"/>
      <c r="Q50" s="27"/>
      <c r="R50" s="27"/>
      <c r="S50" s="27"/>
      <c r="T50" s="28"/>
      <c r="U50" s="29"/>
      <c r="V50" s="32"/>
      <c r="W50" s="318"/>
      <c r="X50" s="319"/>
      <c r="Y50" s="160">
        <f t="shared" si="18"/>
        <v>0</v>
      </c>
      <c r="Z50" s="159">
        <f t="shared" si="19"/>
        <v>0</v>
      </c>
      <c r="AA50" s="327"/>
      <c r="AB50" s="400">
        <f t="shared" si="42"/>
        <v>0</v>
      </c>
      <c r="AC50" s="371"/>
      <c r="AD50" s="226" t="str">
        <f t="shared" si="20"/>
        <v/>
      </c>
      <c r="AE50" s="368">
        <f t="shared" si="43"/>
        <v>0</v>
      </c>
      <c r="AF50" s="339"/>
      <c r="AG50" s="338"/>
      <c r="AH50" s="336"/>
      <c r="AI50" s="161">
        <f t="shared" si="21"/>
        <v>0</v>
      </c>
      <c r="AJ50" s="162">
        <f t="shared" si="22"/>
        <v>0</v>
      </c>
      <c r="AK50" s="163">
        <f t="shared" si="34"/>
        <v>0</v>
      </c>
      <c r="AL50" s="164">
        <f t="shared" si="44"/>
        <v>0</v>
      </c>
      <c r="AM50" s="164">
        <f t="shared" si="45"/>
        <v>0</v>
      </c>
      <c r="AN50" s="164">
        <f t="shared" si="46"/>
        <v>0</v>
      </c>
      <c r="AO50" s="164">
        <f t="shared" si="47"/>
        <v>0</v>
      </c>
      <c r="AP50" s="610" t="str">
        <f t="shared" si="36"/>
        <v xml:space="preserve"> </v>
      </c>
      <c r="AQ50" s="613" t="str">
        <f t="shared" si="35"/>
        <v xml:space="preserve"> </v>
      </c>
      <c r="AR50" s="613" t="str">
        <f t="shared" si="37"/>
        <v xml:space="preserve"> </v>
      </c>
      <c r="AS50" s="613" t="str">
        <f t="shared" si="38"/>
        <v xml:space="preserve"> </v>
      </c>
      <c r="AT50" s="613" t="str">
        <f t="shared" si="39"/>
        <v xml:space="preserve"> </v>
      </c>
      <c r="AU50" s="613" t="str">
        <f t="shared" si="40"/>
        <v xml:space="preserve"> </v>
      </c>
      <c r="AV50" s="614" t="str">
        <f t="shared" si="41"/>
        <v xml:space="preserve"> </v>
      </c>
      <c r="AW50" s="196" t="str">
        <f t="shared" si="23"/>
        <v/>
      </c>
      <c r="AX50" s="165" t="str">
        <f t="shared" si="24"/>
        <v/>
      </c>
      <c r="AY50" s="193" t="str">
        <f t="shared" si="25"/>
        <v/>
      </c>
      <c r="AZ50" s="183" t="str">
        <f t="shared" si="26"/>
        <v/>
      </c>
      <c r="BA50" s="173" t="str">
        <f t="shared" si="27"/>
        <v/>
      </c>
      <c r="BB50" s="174" t="str">
        <f t="shared" si="28"/>
        <v/>
      </c>
      <c r="BC50" s="186" t="str">
        <f t="shared" si="48"/>
        <v/>
      </c>
      <c r="BD50" s="174" t="str">
        <f t="shared" si="29"/>
        <v/>
      </c>
      <c r="BE50" s="201" t="str">
        <f t="shared" si="30"/>
        <v/>
      </c>
      <c r="BF50" s="174" t="str">
        <f t="shared" si="31"/>
        <v/>
      </c>
      <c r="BG50" s="186" t="str">
        <f t="shared" si="32"/>
        <v/>
      </c>
      <c r="BH50" s="175" t="str">
        <f t="shared" si="33"/>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17"/>
        <v/>
      </c>
      <c r="O51" s="27"/>
      <c r="P51" s="27"/>
      <c r="Q51" s="27"/>
      <c r="R51" s="27"/>
      <c r="S51" s="27"/>
      <c r="T51" s="28"/>
      <c r="U51" s="29"/>
      <c r="V51" s="32"/>
      <c r="W51" s="318"/>
      <c r="X51" s="319"/>
      <c r="Y51" s="160">
        <f t="shared" si="18"/>
        <v>0</v>
      </c>
      <c r="Z51" s="159">
        <f t="shared" si="19"/>
        <v>0</v>
      </c>
      <c r="AA51" s="327"/>
      <c r="AB51" s="400">
        <f t="shared" si="42"/>
        <v>0</v>
      </c>
      <c r="AC51" s="371"/>
      <c r="AD51" s="226" t="str">
        <f t="shared" si="20"/>
        <v/>
      </c>
      <c r="AE51" s="368">
        <f t="shared" si="43"/>
        <v>0</v>
      </c>
      <c r="AF51" s="339"/>
      <c r="AG51" s="338"/>
      <c r="AH51" s="336"/>
      <c r="AI51" s="161">
        <f t="shared" si="21"/>
        <v>0</v>
      </c>
      <c r="AJ51" s="162">
        <f t="shared" si="22"/>
        <v>0</v>
      </c>
      <c r="AK51" s="163">
        <f t="shared" si="34"/>
        <v>0</v>
      </c>
      <c r="AL51" s="164">
        <f t="shared" si="44"/>
        <v>0</v>
      </c>
      <c r="AM51" s="164">
        <f t="shared" si="45"/>
        <v>0</v>
      </c>
      <c r="AN51" s="164">
        <f t="shared" si="46"/>
        <v>0</v>
      </c>
      <c r="AO51" s="164">
        <f t="shared" si="47"/>
        <v>0</v>
      </c>
      <c r="AP51" s="610" t="str">
        <f t="shared" si="36"/>
        <v xml:space="preserve"> </v>
      </c>
      <c r="AQ51" s="613" t="str">
        <f t="shared" si="35"/>
        <v xml:space="preserve"> </v>
      </c>
      <c r="AR51" s="613" t="str">
        <f t="shared" si="37"/>
        <v xml:space="preserve"> </v>
      </c>
      <c r="AS51" s="613" t="str">
        <f t="shared" si="38"/>
        <v xml:space="preserve"> </v>
      </c>
      <c r="AT51" s="613" t="str">
        <f t="shared" si="39"/>
        <v xml:space="preserve"> </v>
      </c>
      <c r="AU51" s="613" t="str">
        <f t="shared" si="40"/>
        <v xml:space="preserve"> </v>
      </c>
      <c r="AV51" s="614" t="str">
        <f t="shared" si="41"/>
        <v xml:space="preserve"> </v>
      </c>
      <c r="AW51" s="196" t="str">
        <f t="shared" si="23"/>
        <v/>
      </c>
      <c r="AX51" s="165" t="str">
        <f t="shared" si="24"/>
        <v/>
      </c>
      <c r="AY51" s="193" t="str">
        <f t="shared" si="25"/>
        <v/>
      </c>
      <c r="AZ51" s="183" t="str">
        <f t="shared" si="26"/>
        <v/>
      </c>
      <c r="BA51" s="173" t="str">
        <f t="shared" si="27"/>
        <v/>
      </c>
      <c r="BB51" s="174" t="str">
        <f t="shared" si="28"/>
        <v/>
      </c>
      <c r="BC51" s="186" t="str">
        <f t="shared" si="48"/>
        <v/>
      </c>
      <c r="BD51" s="174" t="str">
        <f t="shared" si="29"/>
        <v/>
      </c>
      <c r="BE51" s="201" t="str">
        <f t="shared" si="30"/>
        <v/>
      </c>
      <c r="BF51" s="174" t="str">
        <f t="shared" si="31"/>
        <v/>
      </c>
      <c r="BG51" s="186" t="str">
        <f t="shared" si="32"/>
        <v/>
      </c>
      <c r="BH51" s="175" t="str">
        <f t="shared" si="33"/>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17"/>
        <v/>
      </c>
      <c r="O52" s="27"/>
      <c r="P52" s="27"/>
      <c r="Q52" s="27"/>
      <c r="R52" s="27"/>
      <c r="S52" s="27"/>
      <c r="T52" s="28"/>
      <c r="U52" s="29"/>
      <c r="V52" s="32"/>
      <c r="W52" s="318"/>
      <c r="X52" s="319"/>
      <c r="Y52" s="160">
        <f t="shared" si="18"/>
        <v>0</v>
      </c>
      <c r="Z52" s="159">
        <f t="shared" si="19"/>
        <v>0</v>
      </c>
      <c r="AA52" s="327"/>
      <c r="AB52" s="400">
        <f t="shared" si="42"/>
        <v>0</v>
      </c>
      <c r="AC52" s="371"/>
      <c r="AD52" s="226" t="str">
        <f t="shared" si="20"/>
        <v/>
      </c>
      <c r="AE52" s="368">
        <f t="shared" si="43"/>
        <v>0</v>
      </c>
      <c r="AF52" s="339"/>
      <c r="AG52" s="338"/>
      <c r="AH52" s="336"/>
      <c r="AI52" s="161">
        <f t="shared" si="21"/>
        <v>0</v>
      </c>
      <c r="AJ52" s="162">
        <f t="shared" si="22"/>
        <v>0</v>
      </c>
      <c r="AK52" s="163">
        <f t="shared" si="34"/>
        <v>0</v>
      </c>
      <c r="AL52" s="164">
        <f t="shared" si="44"/>
        <v>0</v>
      </c>
      <c r="AM52" s="164">
        <f t="shared" si="45"/>
        <v>0</v>
      </c>
      <c r="AN52" s="164">
        <f t="shared" si="46"/>
        <v>0</v>
      </c>
      <c r="AO52" s="164">
        <f t="shared" si="47"/>
        <v>0</v>
      </c>
      <c r="AP52" s="610" t="str">
        <f t="shared" si="36"/>
        <v xml:space="preserve"> </v>
      </c>
      <c r="AQ52" s="613" t="str">
        <f t="shared" si="35"/>
        <v xml:space="preserve"> </v>
      </c>
      <c r="AR52" s="613" t="str">
        <f t="shared" si="37"/>
        <v xml:space="preserve"> </v>
      </c>
      <c r="AS52" s="613" t="str">
        <f t="shared" si="38"/>
        <v xml:space="preserve"> </v>
      </c>
      <c r="AT52" s="613" t="str">
        <f t="shared" si="39"/>
        <v xml:space="preserve"> </v>
      </c>
      <c r="AU52" s="613" t="str">
        <f t="shared" si="40"/>
        <v xml:space="preserve"> </v>
      </c>
      <c r="AV52" s="614" t="str">
        <f t="shared" si="41"/>
        <v xml:space="preserve"> </v>
      </c>
      <c r="AW52" s="196" t="str">
        <f t="shared" si="23"/>
        <v/>
      </c>
      <c r="AX52" s="165" t="str">
        <f t="shared" si="24"/>
        <v/>
      </c>
      <c r="AY52" s="193" t="str">
        <f t="shared" si="25"/>
        <v/>
      </c>
      <c r="AZ52" s="183" t="str">
        <f t="shared" si="26"/>
        <v/>
      </c>
      <c r="BA52" s="173" t="str">
        <f t="shared" si="27"/>
        <v/>
      </c>
      <c r="BB52" s="174" t="str">
        <f t="shared" si="28"/>
        <v/>
      </c>
      <c r="BC52" s="186" t="str">
        <f t="shared" si="48"/>
        <v/>
      </c>
      <c r="BD52" s="174" t="str">
        <f t="shared" si="29"/>
        <v/>
      </c>
      <c r="BE52" s="201" t="str">
        <f t="shared" si="30"/>
        <v/>
      </c>
      <c r="BF52" s="174" t="str">
        <f t="shared" si="31"/>
        <v/>
      </c>
      <c r="BG52" s="186" t="str">
        <f t="shared" si="32"/>
        <v/>
      </c>
      <c r="BH52" s="175" t="str">
        <f t="shared" si="33"/>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17"/>
        <v/>
      </c>
      <c r="O53" s="27"/>
      <c r="P53" s="27"/>
      <c r="Q53" s="27"/>
      <c r="R53" s="27"/>
      <c r="S53" s="27"/>
      <c r="T53" s="28"/>
      <c r="U53" s="29"/>
      <c r="V53" s="32"/>
      <c r="W53" s="318"/>
      <c r="X53" s="319"/>
      <c r="Y53" s="160">
        <f t="shared" si="18"/>
        <v>0</v>
      </c>
      <c r="Z53" s="159">
        <f t="shared" si="19"/>
        <v>0</v>
      </c>
      <c r="AA53" s="327"/>
      <c r="AB53" s="400">
        <f t="shared" si="42"/>
        <v>0</v>
      </c>
      <c r="AC53" s="371"/>
      <c r="AD53" s="226" t="str">
        <f t="shared" si="20"/>
        <v/>
      </c>
      <c r="AE53" s="368">
        <f t="shared" si="43"/>
        <v>0</v>
      </c>
      <c r="AF53" s="339"/>
      <c r="AG53" s="338"/>
      <c r="AH53" s="336"/>
      <c r="AI53" s="161">
        <f t="shared" si="21"/>
        <v>0</v>
      </c>
      <c r="AJ53" s="162">
        <f t="shared" si="22"/>
        <v>0</v>
      </c>
      <c r="AK53" s="163">
        <f t="shared" si="34"/>
        <v>0</v>
      </c>
      <c r="AL53" s="164">
        <f t="shared" si="44"/>
        <v>0</v>
      </c>
      <c r="AM53" s="164">
        <f t="shared" si="45"/>
        <v>0</v>
      </c>
      <c r="AN53" s="164">
        <f t="shared" si="46"/>
        <v>0</v>
      </c>
      <c r="AO53" s="164">
        <f t="shared" si="47"/>
        <v>0</v>
      </c>
      <c r="AP53" s="610" t="str">
        <f t="shared" si="36"/>
        <v xml:space="preserve"> </v>
      </c>
      <c r="AQ53" s="613" t="str">
        <f t="shared" si="35"/>
        <v xml:space="preserve"> </v>
      </c>
      <c r="AR53" s="613" t="str">
        <f t="shared" si="37"/>
        <v xml:space="preserve"> </v>
      </c>
      <c r="AS53" s="613" t="str">
        <f t="shared" si="38"/>
        <v xml:space="preserve"> </v>
      </c>
      <c r="AT53" s="613" t="str">
        <f t="shared" si="39"/>
        <v xml:space="preserve"> </v>
      </c>
      <c r="AU53" s="613" t="str">
        <f t="shared" si="40"/>
        <v xml:space="preserve"> </v>
      </c>
      <c r="AV53" s="614" t="str">
        <f t="shared" si="41"/>
        <v xml:space="preserve"> </v>
      </c>
      <c r="AW53" s="196" t="str">
        <f t="shared" si="23"/>
        <v/>
      </c>
      <c r="AX53" s="165" t="str">
        <f t="shared" si="24"/>
        <v/>
      </c>
      <c r="AY53" s="193" t="str">
        <f t="shared" si="25"/>
        <v/>
      </c>
      <c r="AZ53" s="183" t="str">
        <f t="shared" si="26"/>
        <v/>
      </c>
      <c r="BA53" s="173" t="str">
        <f t="shared" si="27"/>
        <v/>
      </c>
      <c r="BB53" s="174" t="str">
        <f t="shared" si="28"/>
        <v/>
      </c>
      <c r="BC53" s="186" t="str">
        <f t="shared" si="48"/>
        <v/>
      </c>
      <c r="BD53" s="174" t="str">
        <f t="shared" si="29"/>
        <v/>
      </c>
      <c r="BE53" s="201" t="str">
        <f t="shared" si="30"/>
        <v/>
      </c>
      <c r="BF53" s="174" t="str">
        <f t="shared" si="31"/>
        <v/>
      </c>
      <c r="BG53" s="186" t="str">
        <f t="shared" si="32"/>
        <v/>
      </c>
      <c r="BH53" s="175" t="str">
        <f t="shared" si="33"/>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17"/>
        <v/>
      </c>
      <c r="O54" s="27"/>
      <c r="P54" s="27"/>
      <c r="Q54" s="27"/>
      <c r="R54" s="27"/>
      <c r="S54" s="27"/>
      <c r="T54" s="28"/>
      <c r="U54" s="29"/>
      <c r="V54" s="32"/>
      <c r="W54" s="318"/>
      <c r="X54" s="319"/>
      <c r="Y54" s="160">
        <f t="shared" si="18"/>
        <v>0</v>
      </c>
      <c r="Z54" s="159">
        <f t="shared" si="19"/>
        <v>0</v>
      </c>
      <c r="AA54" s="327"/>
      <c r="AB54" s="400">
        <f t="shared" si="42"/>
        <v>0</v>
      </c>
      <c r="AC54" s="371"/>
      <c r="AD54" s="226" t="str">
        <f t="shared" si="20"/>
        <v/>
      </c>
      <c r="AE54" s="368">
        <f t="shared" si="43"/>
        <v>0</v>
      </c>
      <c r="AF54" s="339"/>
      <c r="AG54" s="338"/>
      <c r="AH54" s="336"/>
      <c r="AI54" s="161">
        <f t="shared" si="21"/>
        <v>0</v>
      </c>
      <c r="AJ54" s="162">
        <f t="shared" si="22"/>
        <v>0</v>
      </c>
      <c r="AK54" s="163">
        <f t="shared" si="34"/>
        <v>0</v>
      </c>
      <c r="AL54" s="164">
        <f t="shared" si="44"/>
        <v>0</v>
      </c>
      <c r="AM54" s="164">
        <f t="shared" si="45"/>
        <v>0</v>
      </c>
      <c r="AN54" s="164">
        <f t="shared" si="46"/>
        <v>0</v>
      </c>
      <c r="AO54" s="164">
        <f t="shared" si="47"/>
        <v>0</v>
      </c>
      <c r="AP54" s="610" t="str">
        <f t="shared" si="36"/>
        <v xml:space="preserve"> </v>
      </c>
      <c r="AQ54" s="613" t="str">
        <f t="shared" si="35"/>
        <v xml:space="preserve"> </v>
      </c>
      <c r="AR54" s="613" t="str">
        <f t="shared" si="37"/>
        <v xml:space="preserve"> </v>
      </c>
      <c r="AS54" s="613" t="str">
        <f t="shared" si="38"/>
        <v xml:space="preserve"> </v>
      </c>
      <c r="AT54" s="613" t="str">
        <f t="shared" si="39"/>
        <v xml:space="preserve"> </v>
      </c>
      <c r="AU54" s="613" t="str">
        <f t="shared" si="40"/>
        <v xml:space="preserve"> </v>
      </c>
      <c r="AV54" s="614" t="str">
        <f t="shared" si="41"/>
        <v xml:space="preserve"> </v>
      </c>
      <c r="AW54" s="196" t="str">
        <f t="shared" si="23"/>
        <v/>
      </c>
      <c r="AX54" s="165" t="str">
        <f t="shared" si="24"/>
        <v/>
      </c>
      <c r="AY54" s="193" t="str">
        <f t="shared" si="25"/>
        <v/>
      </c>
      <c r="AZ54" s="183" t="str">
        <f t="shared" si="26"/>
        <v/>
      </c>
      <c r="BA54" s="173" t="str">
        <f t="shared" si="27"/>
        <v/>
      </c>
      <c r="BB54" s="174" t="str">
        <f t="shared" si="28"/>
        <v/>
      </c>
      <c r="BC54" s="186" t="str">
        <f t="shared" si="48"/>
        <v/>
      </c>
      <c r="BD54" s="174" t="str">
        <f t="shared" si="29"/>
        <v/>
      </c>
      <c r="BE54" s="201" t="str">
        <f t="shared" si="30"/>
        <v/>
      </c>
      <c r="BF54" s="174" t="str">
        <f t="shared" si="31"/>
        <v/>
      </c>
      <c r="BG54" s="186" t="str">
        <f t="shared" si="32"/>
        <v/>
      </c>
      <c r="BH54" s="175" t="str">
        <f t="shared" si="33"/>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17"/>
        <v/>
      </c>
      <c r="O55" s="27"/>
      <c r="P55" s="27"/>
      <c r="Q55" s="27"/>
      <c r="R55" s="27"/>
      <c r="S55" s="27"/>
      <c r="T55" s="28"/>
      <c r="U55" s="29"/>
      <c r="V55" s="32"/>
      <c r="W55" s="318"/>
      <c r="X55" s="319"/>
      <c r="Y55" s="160">
        <f t="shared" si="18"/>
        <v>0</v>
      </c>
      <c r="Z55" s="159">
        <f t="shared" si="19"/>
        <v>0</v>
      </c>
      <c r="AA55" s="327"/>
      <c r="AB55" s="400">
        <f t="shared" si="42"/>
        <v>0</v>
      </c>
      <c r="AC55" s="371"/>
      <c r="AD55" s="226" t="str">
        <f t="shared" si="20"/>
        <v/>
      </c>
      <c r="AE55" s="368">
        <f t="shared" si="43"/>
        <v>0</v>
      </c>
      <c r="AF55" s="339"/>
      <c r="AG55" s="338"/>
      <c r="AH55" s="336"/>
      <c r="AI55" s="161">
        <f t="shared" si="21"/>
        <v>0</v>
      </c>
      <c r="AJ55" s="162">
        <f t="shared" si="22"/>
        <v>0</v>
      </c>
      <c r="AK55" s="163">
        <f t="shared" si="34"/>
        <v>0</v>
      </c>
      <c r="AL55" s="164">
        <f t="shared" si="44"/>
        <v>0</v>
      </c>
      <c r="AM55" s="164">
        <f t="shared" si="45"/>
        <v>0</v>
      </c>
      <c r="AN55" s="164">
        <f t="shared" si="46"/>
        <v>0</v>
      </c>
      <c r="AO55" s="164">
        <f t="shared" si="47"/>
        <v>0</v>
      </c>
      <c r="AP55" s="610" t="str">
        <f t="shared" si="36"/>
        <v xml:space="preserve"> </v>
      </c>
      <c r="AQ55" s="613" t="str">
        <f t="shared" si="35"/>
        <v xml:space="preserve"> </v>
      </c>
      <c r="AR55" s="613" t="str">
        <f t="shared" si="37"/>
        <v xml:space="preserve"> </v>
      </c>
      <c r="AS55" s="613" t="str">
        <f t="shared" si="38"/>
        <v xml:space="preserve"> </v>
      </c>
      <c r="AT55" s="613" t="str">
        <f t="shared" si="39"/>
        <v xml:space="preserve"> </v>
      </c>
      <c r="AU55" s="613" t="str">
        <f t="shared" si="40"/>
        <v xml:space="preserve"> </v>
      </c>
      <c r="AV55" s="614" t="str">
        <f t="shared" si="41"/>
        <v xml:space="preserve"> </v>
      </c>
      <c r="AW55" s="196" t="str">
        <f t="shared" si="23"/>
        <v/>
      </c>
      <c r="AX55" s="165" t="str">
        <f t="shared" si="24"/>
        <v/>
      </c>
      <c r="AY55" s="193" t="str">
        <f t="shared" si="25"/>
        <v/>
      </c>
      <c r="AZ55" s="183" t="str">
        <f t="shared" si="26"/>
        <v/>
      </c>
      <c r="BA55" s="173" t="str">
        <f t="shared" si="27"/>
        <v/>
      </c>
      <c r="BB55" s="174" t="str">
        <f t="shared" si="28"/>
        <v/>
      </c>
      <c r="BC55" s="186" t="str">
        <f t="shared" si="48"/>
        <v/>
      </c>
      <c r="BD55" s="174" t="str">
        <f t="shared" si="29"/>
        <v/>
      </c>
      <c r="BE55" s="201" t="str">
        <f t="shared" si="30"/>
        <v/>
      </c>
      <c r="BF55" s="174" t="str">
        <f t="shared" si="31"/>
        <v/>
      </c>
      <c r="BG55" s="186" t="str">
        <f t="shared" si="32"/>
        <v/>
      </c>
      <c r="BH55" s="175" t="str">
        <f t="shared" si="33"/>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17"/>
        <v/>
      </c>
      <c r="O56" s="27"/>
      <c r="P56" s="27"/>
      <c r="Q56" s="27"/>
      <c r="R56" s="27"/>
      <c r="S56" s="27"/>
      <c r="T56" s="28"/>
      <c r="U56" s="29"/>
      <c r="V56" s="32"/>
      <c r="W56" s="318"/>
      <c r="X56" s="319"/>
      <c r="Y56" s="160">
        <f t="shared" si="18"/>
        <v>0</v>
      </c>
      <c r="Z56" s="159">
        <f t="shared" si="19"/>
        <v>0</v>
      </c>
      <c r="AA56" s="327"/>
      <c r="AB56" s="400">
        <f t="shared" si="42"/>
        <v>0</v>
      </c>
      <c r="AC56" s="371"/>
      <c r="AD56" s="226" t="str">
        <f t="shared" si="20"/>
        <v/>
      </c>
      <c r="AE56" s="368">
        <f t="shared" si="43"/>
        <v>0</v>
      </c>
      <c r="AF56" s="339"/>
      <c r="AG56" s="338"/>
      <c r="AH56" s="336"/>
      <c r="AI56" s="161">
        <f t="shared" si="21"/>
        <v>0</v>
      </c>
      <c r="AJ56" s="162">
        <f t="shared" si="22"/>
        <v>0</v>
      </c>
      <c r="AK56" s="163">
        <f t="shared" si="34"/>
        <v>0</v>
      </c>
      <c r="AL56" s="164">
        <f t="shared" si="44"/>
        <v>0</v>
      </c>
      <c r="AM56" s="164">
        <f t="shared" si="45"/>
        <v>0</v>
      </c>
      <c r="AN56" s="164">
        <f t="shared" si="46"/>
        <v>0</v>
      </c>
      <c r="AO56" s="164">
        <f t="shared" si="47"/>
        <v>0</v>
      </c>
      <c r="AP56" s="610" t="str">
        <f t="shared" si="36"/>
        <v xml:space="preserve"> </v>
      </c>
      <c r="AQ56" s="613" t="str">
        <f t="shared" si="35"/>
        <v xml:space="preserve"> </v>
      </c>
      <c r="AR56" s="613" t="str">
        <f t="shared" si="37"/>
        <v xml:space="preserve"> </v>
      </c>
      <c r="AS56" s="613" t="str">
        <f t="shared" si="38"/>
        <v xml:space="preserve"> </v>
      </c>
      <c r="AT56" s="613" t="str">
        <f t="shared" si="39"/>
        <v xml:space="preserve"> </v>
      </c>
      <c r="AU56" s="613" t="str">
        <f t="shared" si="40"/>
        <v xml:space="preserve"> </v>
      </c>
      <c r="AV56" s="614" t="str">
        <f t="shared" si="41"/>
        <v xml:space="preserve"> </v>
      </c>
      <c r="AW56" s="196" t="str">
        <f t="shared" si="23"/>
        <v/>
      </c>
      <c r="AX56" s="165" t="str">
        <f t="shared" si="24"/>
        <v/>
      </c>
      <c r="AY56" s="193" t="str">
        <f t="shared" si="25"/>
        <v/>
      </c>
      <c r="AZ56" s="183" t="str">
        <f t="shared" si="26"/>
        <v/>
      </c>
      <c r="BA56" s="173" t="str">
        <f t="shared" si="27"/>
        <v/>
      </c>
      <c r="BB56" s="174" t="str">
        <f t="shared" si="28"/>
        <v/>
      </c>
      <c r="BC56" s="186" t="str">
        <f t="shared" si="48"/>
        <v/>
      </c>
      <c r="BD56" s="174" t="str">
        <f t="shared" si="29"/>
        <v/>
      </c>
      <c r="BE56" s="201" t="str">
        <f t="shared" si="30"/>
        <v/>
      </c>
      <c r="BF56" s="174" t="str">
        <f t="shared" si="31"/>
        <v/>
      </c>
      <c r="BG56" s="186" t="str">
        <f t="shared" si="32"/>
        <v/>
      </c>
      <c r="BH56" s="175" t="str">
        <f t="shared" si="33"/>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17"/>
        <v/>
      </c>
      <c r="O57" s="27"/>
      <c r="P57" s="27"/>
      <c r="Q57" s="27"/>
      <c r="R57" s="27"/>
      <c r="S57" s="27"/>
      <c r="T57" s="28"/>
      <c r="U57" s="29"/>
      <c r="V57" s="32"/>
      <c r="W57" s="318"/>
      <c r="X57" s="319"/>
      <c r="Y57" s="160">
        <f t="shared" si="18"/>
        <v>0</v>
      </c>
      <c r="Z57" s="159">
        <f t="shared" si="19"/>
        <v>0</v>
      </c>
      <c r="AA57" s="327"/>
      <c r="AB57" s="400">
        <f t="shared" si="42"/>
        <v>0</v>
      </c>
      <c r="AC57" s="371"/>
      <c r="AD57" s="226" t="str">
        <f t="shared" si="20"/>
        <v/>
      </c>
      <c r="AE57" s="368">
        <f t="shared" si="43"/>
        <v>0</v>
      </c>
      <c r="AF57" s="339"/>
      <c r="AG57" s="338"/>
      <c r="AH57" s="336"/>
      <c r="AI57" s="161">
        <f t="shared" si="21"/>
        <v>0</v>
      </c>
      <c r="AJ57" s="162">
        <f t="shared" si="22"/>
        <v>0</v>
      </c>
      <c r="AK57" s="163">
        <f t="shared" si="34"/>
        <v>0</v>
      </c>
      <c r="AL57" s="164">
        <f t="shared" si="44"/>
        <v>0</v>
      </c>
      <c r="AM57" s="164">
        <f t="shared" si="45"/>
        <v>0</v>
      </c>
      <c r="AN57" s="164">
        <f t="shared" si="46"/>
        <v>0</v>
      </c>
      <c r="AO57" s="164">
        <f t="shared" si="47"/>
        <v>0</v>
      </c>
      <c r="AP57" s="610" t="str">
        <f t="shared" si="36"/>
        <v xml:space="preserve"> </v>
      </c>
      <c r="AQ57" s="613" t="str">
        <f t="shared" si="35"/>
        <v xml:space="preserve"> </v>
      </c>
      <c r="AR57" s="613" t="str">
        <f t="shared" si="37"/>
        <v xml:space="preserve"> </v>
      </c>
      <c r="AS57" s="613" t="str">
        <f t="shared" si="38"/>
        <v xml:space="preserve"> </v>
      </c>
      <c r="AT57" s="613" t="str">
        <f t="shared" si="39"/>
        <v xml:space="preserve"> </v>
      </c>
      <c r="AU57" s="613" t="str">
        <f t="shared" si="40"/>
        <v xml:space="preserve"> </v>
      </c>
      <c r="AV57" s="614" t="str">
        <f t="shared" si="41"/>
        <v xml:space="preserve"> </v>
      </c>
      <c r="AW57" s="196" t="str">
        <f t="shared" si="23"/>
        <v/>
      </c>
      <c r="AX57" s="165" t="str">
        <f t="shared" si="24"/>
        <v/>
      </c>
      <c r="AY57" s="193" t="str">
        <f t="shared" si="25"/>
        <v/>
      </c>
      <c r="AZ57" s="183" t="str">
        <f t="shared" si="26"/>
        <v/>
      </c>
      <c r="BA57" s="173" t="str">
        <f t="shared" si="27"/>
        <v/>
      </c>
      <c r="BB57" s="174" t="str">
        <f t="shared" si="28"/>
        <v/>
      </c>
      <c r="BC57" s="186" t="str">
        <f t="shared" si="48"/>
        <v/>
      </c>
      <c r="BD57" s="174" t="str">
        <f t="shared" si="29"/>
        <v/>
      </c>
      <c r="BE57" s="201" t="str">
        <f t="shared" si="30"/>
        <v/>
      </c>
      <c r="BF57" s="174" t="str">
        <f t="shared" si="31"/>
        <v/>
      </c>
      <c r="BG57" s="186" t="str">
        <f t="shared" si="32"/>
        <v/>
      </c>
      <c r="BH57" s="175" t="str">
        <f t="shared" si="33"/>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17"/>
        <v/>
      </c>
      <c r="O58" s="27"/>
      <c r="P58" s="27"/>
      <c r="Q58" s="27"/>
      <c r="R58" s="27"/>
      <c r="S58" s="27"/>
      <c r="T58" s="28"/>
      <c r="U58" s="29"/>
      <c r="V58" s="32"/>
      <c r="W58" s="318"/>
      <c r="X58" s="319"/>
      <c r="Y58" s="160">
        <f t="shared" si="18"/>
        <v>0</v>
      </c>
      <c r="Z58" s="159">
        <f t="shared" si="19"/>
        <v>0</v>
      </c>
      <c r="AA58" s="327"/>
      <c r="AB58" s="400">
        <f t="shared" si="42"/>
        <v>0</v>
      </c>
      <c r="AC58" s="371"/>
      <c r="AD58" s="226" t="str">
        <f t="shared" si="20"/>
        <v/>
      </c>
      <c r="AE58" s="368">
        <f t="shared" si="43"/>
        <v>0</v>
      </c>
      <c r="AF58" s="339"/>
      <c r="AG58" s="338"/>
      <c r="AH58" s="336"/>
      <c r="AI58" s="161">
        <f t="shared" si="21"/>
        <v>0</v>
      </c>
      <c r="AJ58" s="162">
        <f t="shared" si="22"/>
        <v>0</v>
      </c>
      <c r="AK58" s="163">
        <f t="shared" si="34"/>
        <v>0</v>
      </c>
      <c r="AL58" s="164">
        <f t="shared" si="44"/>
        <v>0</v>
      </c>
      <c r="AM58" s="164">
        <f t="shared" si="45"/>
        <v>0</v>
      </c>
      <c r="AN58" s="164">
        <f t="shared" si="46"/>
        <v>0</v>
      </c>
      <c r="AO58" s="164">
        <f t="shared" si="47"/>
        <v>0</v>
      </c>
      <c r="AP58" s="610" t="str">
        <f t="shared" si="36"/>
        <v xml:space="preserve"> </v>
      </c>
      <c r="AQ58" s="613" t="str">
        <f t="shared" si="35"/>
        <v xml:space="preserve"> </v>
      </c>
      <c r="AR58" s="613" t="str">
        <f t="shared" si="37"/>
        <v xml:space="preserve"> </v>
      </c>
      <c r="AS58" s="613" t="str">
        <f t="shared" si="38"/>
        <v xml:space="preserve"> </v>
      </c>
      <c r="AT58" s="613" t="str">
        <f t="shared" si="39"/>
        <v xml:space="preserve"> </v>
      </c>
      <c r="AU58" s="613" t="str">
        <f t="shared" si="40"/>
        <v xml:space="preserve"> </v>
      </c>
      <c r="AV58" s="614" t="str">
        <f t="shared" si="41"/>
        <v xml:space="preserve"> </v>
      </c>
      <c r="AW58" s="196" t="str">
        <f t="shared" si="23"/>
        <v/>
      </c>
      <c r="AX58" s="165" t="str">
        <f t="shared" si="24"/>
        <v/>
      </c>
      <c r="AY58" s="193" t="str">
        <f t="shared" si="25"/>
        <v/>
      </c>
      <c r="AZ58" s="183" t="str">
        <f t="shared" si="26"/>
        <v/>
      </c>
      <c r="BA58" s="173" t="str">
        <f t="shared" si="27"/>
        <v/>
      </c>
      <c r="BB58" s="174" t="str">
        <f t="shared" si="28"/>
        <v/>
      </c>
      <c r="BC58" s="186" t="str">
        <f t="shared" si="48"/>
        <v/>
      </c>
      <c r="BD58" s="174" t="str">
        <f t="shared" si="29"/>
        <v/>
      </c>
      <c r="BE58" s="201" t="str">
        <f t="shared" si="30"/>
        <v/>
      </c>
      <c r="BF58" s="174" t="str">
        <f t="shared" si="31"/>
        <v/>
      </c>
      <c r="BG58" s="186" t="str">
        <f t="shared" si="32"/>
        <v/>
      </c>
      <c r="BH58" s="175" t="str">
        <f t="shared" si="33"/>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17"/>
        <v/>
      </c>
      <c r="O59" s="27"/>
      <c r="P59" s="27"/>
      <c r="Q59" s="27"/>
      <c r="R59" s="27"/>
      <c r="S59" s="27"/>
      <c r="T59" s="28"/>
      <c r="U59" s="29"/>
      <c r="V59" s="32"/>
      <c r="W59" s="318"/>
      <c r="X59" s="319"/>
      <c r="Y59" s="160">
        <f t="shared" si="18"/>
        <v>0</v>
      </c>
      <c r="Z59" s="159">
        <f t="shared" si="19"/>
        <v>0</v>
      </c>
      <c r="AA59" s="327"/>
      <c r="AB59" s="400">
        <f t="shared" si="42"/>
        <v>0</v>
      </c>
      <c r="AC59" s="371"/>
      <c r="AD59" s="226" t="str">
        <f t="shared" si="20"/>
        <v/>
      </c>
      <c r="AE59" s="368">
        <f t="shared" si="43"/>
        <v>0</v>
      </c>
      <c r="AF59" s="339"/>
      <c r="AG59" s="338"/>
      <c r="AH59" s="336"/>
      <c r="AI59" s="161">
        <f t="shared" si="21"/>
        <v>0</v>
      </c>
      <c r="AJ59" s="162">
        <f t="shared" si="22"/>
        <v>0</v>
      </c>
      <c r="AK59" s="163">
        <f t="shared" si="34"/>
        <v>0</v>
      </c>
      <c r="AL59" s="164">
        <f t="shared" si="44"/>
        <v>0</v>
      </c>
      <c r="AM59" s="164">
        <f t="shared" si="45"/>
        <v>0</v>
      </c>
      <c r="AN59" s="164">
        <f t="shared" si="46"/>
        <v>0</v>
      </c>
      <c r="AO59" s="164">
        <f t="shared" si="47"/>
        <v>0</v>
      </c>
      <c r="AP59" s="610" t="str">
        <f t="shared" si="36"/>
        <v xml:space="preserve"> </v>
      </c>
      <c r="AQ59" s="613" t="str">
        <f t="shared" si="35"/>
        <v xml:space="preserve"> </v>
      </c>
      <c r="AR59" s="613" t="str">
        <f t="shared" si="37"/>
        <v xml:space="preserve"> </v>
      </c>
      <c r="AS59" s="613" t="str">
        <f t="shared" si="38"/>
        <v xml:space="preserve"> </v>
      </c>
      <c r="AT59" s="613" t="str">
        <f t="shared" si="39"/>
        <v xml:space="preserve"> </v>
      </c>
      <c r="AU59" s="613" t="str">
        <f t="shared" si="40"/>
        <v xml:space="preserve"> </v>
      </c>
      <c r="AV59" s="614" t="str">
        <f t="shared" si="41"/>
        <v xml:space="preserve"> </v>
      </c>
      <c r="AW59" s="196" t="str">
        <f t="shared" si="23"/>
        <v/>
      </c>
      <c r="AX59" s="165" t="str">
        <f t="shared" si="24"/>
        <v/>
      </c>
      <c r="AY59" s="193" t="str">
        <f t="shared" si="25"/>
        <v/>
      </c>
      <c r="AZ59" s="183" t="str">
        <f t="shared" si="26"/>
        <v/>
      </c>
      <c r="BA59" s="173" t="str">
        <f t="shared" si="27"/>
        <v/>
      </c>
      <c r="BB59" s="174" t="str">
        <f t="shared" si="28"/>
        <v/>
      </c>
      <c r="BC59" s="186" t="str">
        <f t="shared" si="48"/>
        <v/>
      </c>
      <c r="BD59" s="174" t="str">
        <f t="shared" si="29"/>
        <v/>
      </c>
      <c r="BE59" s="201" t="str">
        <f t="shared" si="30"/>
        <v/>
      </c>
      <c r="BF59" s="174" t="str">
        <f t="shared" si="31"/>
        <v/>
      </c>
      <c r="BG59" s="186" t="str">
        <f t="shared" si="32"/>
        <v/>
      </c>
      <c r="BH59" s="175" t="str">
        <f t="shared" si="33"/>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17"/>
        <v/>
      </c>
      <c r="O60" s="27"/>
      <c r="P60" s="27"/>
      <c r="Q60" s="27"/>
      <c r="R60" s="27"/>
      <c r="S60" s="27"/>
      <c r="T60" s="30"/>
      <c r="U60" s="31"/>
      <c r="V60" s="32"/>
      <c r="W60" s="320"/>
      <c r="X60" s="318"/>
      <c r="Y60" s="160">
        <f t="shared" si="18"/>
        <v>0</v>
      </c>
      <c r="Z60" s="159">
        <f t="shared" si="19"/>
        <v>0</v>
      </c>
      <c r="AA60" s="328"/>
      <c r="AB60" s="400">
        <f t="shared" si="42"/>
        <v>0</v>
      </c>
      <c r="AC60" s="371"/>
      <c r="AD60" s="226" t="str">
        <f t="shared" si="20"/>
        <v/>
      </c>
      <c r="AE60" s="368">
        <f t="shared" si="43"/>
        <v>0</v>
      </c>
      <c r="AF60" s="340"/>
      <c r="AG60" s="341"/>
      <c r="AH60" s="339"/>
      <c r="AI60" s="161">
        <f t="shared" si="21"/>
        <v>0</v>
      </c>
      <c r="AJ60" s="162">
        <f t="shared" si="22"/>
        <v>0</v>
      </c>
      <c r="AK60" s="163">
        <f t="shared" si="34"/>
        <v>0</v>
      </c>
      <c r="AL60" s="164">
        <f t="shared" si="44"/>
        <v>0</v>
      </c>
      <c r="AM60" s="164">
        <f t="shared" si="45"/>
        <v>0</v>
      </c>
      <c r="AN60" s="164">
        <f t="shared" si="46"/>
        <v>0</v>
      </c>
      <c r="AO60" s="164">
        <f t="shared" si="47"/>
        <v>0</v>
      </c>
      <c r="AP60" s="610" t="str">
        <f t="shared" si="36"/>
        <v xml:space="preserve"> </v>
      </c>
      <c r="AQ60" s="613" t="str">
        <f t="shared" si="35"/>
        <v xml:space="preserve"> </v>
      </c>
      <c r="AR60" s="613" t="str">
        <f t="shared" si="37"/>
        <v xml:space="preserve"> </v>
      </c>
      <c r="AS60" s="613" t="str">
        <f t="shared" si="38"/>
        <v xml:space="preserve"> </v>
      </c>
      <c r="AT60" s="613" t="str">
        <f t="shared" si="39"/>
        <v xml:space="preserve"> </v>
      </c>
      <c r="AU60" s="613" t="str">
        <f t="shared" si="40"/>
        <v xml:space="preserve"> </v>
      </c>
      <c r="AV60" s="614" t="str">
        <f t="shared" si="41"/>
        <v xml:space="preserve"> </v>
      </c>
      <c r="AW60" s="196" t="str">
        <f t="shared" si="23"/>
        <v/>
      </c>
      <c r="AX60" s="165" t="str">
        <f t="shared" si="24"/>
        <v/>
      </c>
      <c r="AY60" s="193" t="str">
        <f t="shared" si="25"/>
        <v/>
      </c>
      <c r="AZ60" s="183" t="str">
        <f t="shared" si="26"/>
        <v/>
      </c>
      <c r="BA60" s="173" t="str">
        <f t="shared" si="27"/>
        <v/>
      </c>
      <c r="BB60" s="174" t="str">
        <f t="shared" si="28"/>
        <v/>
      </c>
      <c r="BC60" s="186" t="str">
        <f t="shared" si="48"/>
        <v/>
      </c>
      <c r="BD60" s="174" t="str">
        <f t="shared" si="29"/>
        <v/>
      </c>
      <c r="BE60" s="201" t="str">
        <f t="shared" si="30"/>
        <v/>
      </c>
      <c r="BF60" s="174" t="str">
        <f t="shared" si="31"/>
        <v/>
      </c>
      <c r="BG60" s="186" t="str">
        <f t="shared" si="32"/>
        <v/>
      </c>
      <c r="BH60" s="175" t="str">
        <f t="shared" si="33"/>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17"/>
        <v/>
      </c>
      <c r="O61" s="27"/>
      <c r="P61" s="27"/>
      <c r="Q61" s="27"/>
      <c r="R61" s="27"/>
      <c r="S61" s="27"/>
      <c r="T61" s="27"/>
      <c r="U61" s="28"/>
      <c r="V61" s="32"/>
      <c r="W61" s="318"/>
      <c r="X61" s="318"/>
      <c r="Y61" s="160">
        <f t="shared" si="18"/>
        <v>0</v>
      </c>
      <c r="Z61" s="159">
        <f t="shared" si="19"/>
        <v>0</v>
      </c>
      <c r="AA61" s="327"/>
      <c r="AB61" s="400">
        <f t="shared" si="42"/>
        <v>0</v>
      </c>
      <c r="AC61" s="371"/>
      <c r="AD61" s="226" t="str">
        <f t="shared" si="20"/>
        <v/>
      </c>
      <c r="AE61" s="368">
        <f t="shared" si="43"/>
        <v>0</v>
      </c>
      <c r="AF61" s="339"/>
      <c r="AG61" s="342"/>
      <c r="AH61" s="339"/>
      <c r="AI61" s="161">
        <f t="shared" si="21"/>
        <v>0</v>
      </c>
      <c r="AJ61" s="162">
        <f t="shared" si="22"/>
        <v>0</v>
      </c>
      <c r="AK61" s="163">
        <f t="shared" si="34"/>
        <v>0</v>
      </c>
      <c r="AL61" s="164">
        <f t="shared" si="44"/>
        <v>0</v>
      </c>
      <c r="AM61" s="164">
        <f t="shared" si="45"/>
        <v>0</v>
      </c>
      <c r="AN61" s="164">
        <f t="shared" si="46"/>
        <v>0</v>
      </c>
      <c r="AO61" s="164">
        <f t="shared" si="47"/>
        <v>0</v>
      </c>
      <c r="AP61" s="610" t="str">
        <f t="shared" si="36"/>
        <v xml:space="preserve"> </v>
      </c>
      <c r="AQ61" s="613" t="str">
        <f t="shared" si="35"/>
        <v xml:space="preserve"> </v>
      </c>
      <c r="AR61" s="613" t="str">
        <f t="shared" si="37"/>
        <v xml:space="preserve"> </v>
      </c>
      <c r="AS61" s="613" t="str">
        <f t="shared" si="38"/>
        <v xml:space="preserve"> </v>
      </c>
      <c r="AT61" s="613" t="str">
        <f t="shared" si="39"/>
        <v xml:space="preserve"> </v>
      </c>
      <c r="AU61" s="613" t="str">
        <f t="shared" si="40"/>
        <v xml:space="preserve"> </v>
      </c>
      <c r="AV61" s="614" t="str">
        <f t="shared" si="41"/>
        <v xml:space="preserve"> </v>
      </c>
      <c r="AW61" s="196" t="str">
        <f t="shared" si="23"/>
        <v/>
      </c>
      <c r="AX61" s="165" t="str">
        <f t="shared" si="24"/>
        <v/>
      </c>
      <c r="AY61" s="193" t="str">
        <f t="shared" si="25"/>
        <v/>
      </c>
      <c r="AZ61" s="183" t="str">
        <f t="shared" si="26"/>
        <v/>
      </c>
      <c r="BA61" s="173" t="str">
        <f t="shared" si="27"/>
        <v/>
      </c>
      <c r="BB61" s="174" t="str">
        <f t="shared" si="28"/>
        <v/>
      </c>
      <c r="BC61" s="186" t="str">
        <f t="shared" si="48"/>
        <v/>
      </c>
      <c r="BD61" s="174" t="str">
        <f t="shared" si="29"/>
        <v/>
      </c>
      <c r="BE61" s="201" t="str">
        <f t="shared" si="30"/>
        <v/>
      </c>
      <c r="BF61" s="174" t="str">
        <f t="shared" si="31"/>
        <v/>
      </c>
      <c r="BG61" s="186" t="str">
        <f t="shared" si="32"/>
        <v/>
      </c>
      <c r="BH61" s="175" t="str">
        <f t="shared" si="33"/>
        <v/>
      </c>
      <c r="BI61" s="632"/>
      <c r="BJ61" s="57" t="s">
        <v>2849</v>
      </c>
      <c r="BK61" s="57" t="s">
        <v>2850</v>
      </c>
      <c r="BL61" s="66"/>
      <c r="BM61" s="57" t="s">
        <v>730</v>
      </c>
      <c r="BN61" s="637"/>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17"/>
        <v/>
      </c>
      <c r="O62" s="321"/>
      <c r="P62" s="315"/>
      <c r="Q62" s="315"/>
      <c r="R62" s="315"/>
      <c r="S62" s="315"/>
      <c r="T62" s="315"/>
      <c r="U62" s="316"/>
      <c r="V62" s="167"/>
      <c r="W62" s="313"/>
      <c r="X62" s="313"/>
      <c r="Y62" s="160">
        <f t="shared" si="18"/>
        <v>0</v>
      </c>
      <c r="Z62" s="159">
        <f t="shared" si="19"/>
        <v>0</v>
      </c>
      <c r="AA62" s="326"/>
      <c r="AB62" s="400">
        <f t="shared" si="42"/>
        <v>0</v>
      </c>
      <c r="AC62" s="370"/>
      <c r="AD62" s="226" t="str">
        <f t="shared" si="20"/>
        <v/>
      </c>
      <c r="AE62" s="368">
        <f t="shared" si="43"/>
        <v>0</v>
      </c>
      <c r="AF62" s="331"/>
      <c r="AG62" s="332"/>
      <c r="AH62" s="331"/>
      <c r="AI62" s="161">
        <f t="shared" si="21"/>
        <v>0</v>
      </c>
      <c r="AJ62" s="162">
        <f t="shared" si="22"/>
        <v>0</v>
      </c>
      <c r="AK62" s="163">
        <f t="shared" si="34"/>
        <v>0</v>
      </c>
      <c r="AL62" s="164">
        <f t="shared" si="44"/>
        <v>0</v>
      </c>
      <c r="AM62" s="164">
        <f t="shared" si="45"/>
        <v>0</v>
      </c>
      <c r="AN62" s="164">
        <f t="shared" si="46"/>
        <v>0</v>
      </c>
      <c r="AO62" s="164">
        <f t="shared" si="47"/>
        <v>0</v>
      </c>
      <c r="AP62" s="610" t="str">
        <f t="shared" si="36"/>
        <v xml:space="preserve"> </v>
      </c>
      <c r="AQ62" s="613" t="str">
        <f t="shared" si="35"/>
        <v xml:space="preserve"> </v>
      </c>
      <c r="AR62" s="613" t="str">
        <f t="shared" si="37"/>
        <v xml:space="preserve"> </v>
      </c>
      <c r="AS62" s="613" t="str">
        <f t="shared" si="38"/>
        <v xml:space="preserve"> </v>
      </c>
      <c r="AT62" s="613" t="str">
        <f t="shared" si="39"/>
        <v xml:space="preserve"> </v>
      </c>
      <c r="AU62" s="613" t="str">
        <f t="shared" si="40"/>
        <v xml:space="preserve"> </v>
      </c>
      <c r="AV62" s="614" t="str">
        <f t="shared" si="41"/>
        <v xml:space="preserve"> </v>
      </c>
      <c r="AW62" s="196" t="str">
        <f t="shared" si="23"/>
        <v/>
      </c>
      <c r="AX62" s="165" t="str">
        <f t="shared" si="24"/>
        <v/>
      </c>
      <c r="AY62" s="193" t="str">
        <f t="shared" si="25"/>
        <v/>
      </c>
      <c r="AZ62" s="183" t="str">
        <f t="shared" si="26"/>
        <v/>
      </c>
      <c r="BA62" s="173" t="str">
        <f t="shared" si="27"/>
        <v/>
      </c>
      <c r="BB62" s="174" t="str">
        <f t="shared" si="28"/>
        <v/>
      </c>
      <c r="BC62" s="186" t="str">
        <f t="shared" si="48"/>
        <v/>
      </c>
      <c r="BD62" s="174" t="str">
        <f t="shared" si="29"/>
        <v/>
      </c>
      <c r="BE62" s="201" t="str">
        <f t="shared" si="30"/>
        <v/>
      </c>
      <c r="BF62" s="174" t="str">
        <f t="shared" si="31"/>
        <v/>
      </c>
      <c r="BG62" s="186" t="str">
        <f t="shared" si="32"/>
        <v/>
      </c>
      <c r="BH62" s="175" t="str">
        <f t="shared" si="33"/>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17"/>
        <v/>
      </c>
      <c r="O63" s="315"/>
      <c r="P63" s="315"/>
      <c r="Q63" s="315"/>
      <c r="R63" s="315"/>
      <c r="S63" s="315"/>
      <c r="T63" s="316"/>
      <c r="U63" s="317"/>
      <c r="V63" s="167"/>
      <c r="W63" s="313"/>
      <c r="X63" s="313"/>
      <c r="Y63" s="160">
        <f t="shared" si="18"/>
        <v>0</v>
      </c>
      <c r="Z63" s="159">
        <f t="shared" si="19"/>
        <v>0</v>
      </c>
      <c r="AA63" s="326"/>
      <c r="AB63" s="400">
        <f t="shared" si="42"/>
        <v>0</v>
      </c>
      <c r="AC63" s="370"/>
      <c r="AD63" s="226" t="str">
        <f t="shared" si="20"/>
        <v/>
      </c>
      <c r="AE63" s="368">
        <f t="shared" si="43"/>
        <v>0</v>
      </c>
      <c r="AF63" s="331"/>
      <c r="AG63" s="333"/>
      <c r="AH63" s="334"/>
      <c r="AI63" s="161">
        <f t="shared" si="21"/>
        <v>0</v>
      </c>
      <c r="AJ63" s="162">
        <f t="shared" si="22"/>
        <v>0</v>
      </c>
      <c r="AK63" s="163">
        <f t="shared" si="34"/>
        <v>0</v>
      </c>
      <c r="AL63" s="164">
        <f t="shared" si="44"/>
        <v>0</v>
      </c>
      <c r="AM63" s="164">
        <f t="shared" si="45"/>
        <v>0</v>
      </c>
      <c r="AN63" s="164">
        <f t="shared" si="46"/>
        <v>0</v>
      </c>
      <c r="AO63" s="164">
        <f t="shared" si="47"/>
        <v>0</v>
      </c>
      <c r="AP63" s="610" t="str">
        <f t="shared" si="36"/>
        <v xml:space="preserve"> </v>
      </c>
      <c r="AQ63" s="613" t="str">
        <f t="shared" si="35"/>
        <v xml:space="preserve"> </v>
      </c>
      <c r="AR63" s="613" t="str">
        <f t="shared" si="37"/>
        <v xml:space="preserve"> </v>
      </c>
      <c r="AS63" s="613" t="str">
        <f t="shared" si="38"/>
        <v xml:space="preserve"> </v>
      </c>
      <c r="AT63" s="613" t="str">
        <f t="shared" si="39"/>
        <v xml:space="preserve"> </v>
      </c>
      <c r="AU63" s="613" t="str">
        <f t="shared" si="40"/>
        <v xml:space="preserve"> </v>
      </c>
      <c r="AV63" s="614" t="str">
        <f t="shared" si="41"/>
        <v xml:space="preserve"> </v>
      </c>
      <c r="AW63" s="196" t="str">
        <f t="shared" si="23"/>
        <v/>
      </c>
      <c r="AX63" s="165" t="str">
        <f t="shared" si="24"/>
        <v/>
      </c>
      <c r="AY63" s="193" t="str">
        <f t="shared" si="25"/>
        <v/>
      </c>
      <c r="AZ63" s="183" t="str">
        <f t="shared" si="26"/>
        <v/>
      </c>
      <c r="BA63" s="173" t="str">
        <f t="shared" si="27"/>
        <v/>
      </c>
      <c r="BB63" s="174" t="str">
        <f t="shared" si="28"/>
        <v/>
      </c>
      <c r="BC63" s="186" t="str">
        <f t="shared" si="48"/>
        <v/>
      </c>
      <c r="BD63" s="174" t="str">
        <f t="shared" si="29"/>
        <v/>
      </c>
      <c r="BE63" s="201" t="str">
        <f t="shared" si="30"/>
        <v/>
      </c>
      <c r="BF63" s="174" t="str">
        <f t="shared" si="31"/>
        <v/>
      </c>
      <c r="BG63" s="186" t="str">
        <f t="shared" si="32"/>
        <v/>
      </c>
      <c r="BH63" s="175" t="str">
        <f t="shared" si="33"/>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17"/>
        <v/>
      </c>
      <c r="O64" s="315"/>
      <c r="P64" s="315"/>
      <c r="Q64" s="315"/>
      <c r="R64" s="315"/>
      <c r="S64" s="315"/>
      <c r="T64" s="316"/>
      <c r="U64" s="317"/>
      <c r="V64" s="167"/>
      <c r="W64" s="313"/>
      <c r="X64" s="313"/>
      <c r="Y64" s="160">
        <f t="shared" si="18"/>
        <v>0</v>
      </c>
      <c r="Z64" s="159">
        <f t="shared" si="19"/>
        <v>0</v>
      </c>
      <c r="AA64" s="326"/>
      <c r="AB64" s="400">
        <f t="shared" si="42"/>
        <v>0</v>
      </c>
      <c r="AC64" s="370"/>
      <c r="AD64" s="226" t="str">
        <f t="shared" si="20"/>
        <v/>
      </c>
      <c r="AE64" s="368">
        <f t="shared" si="43"/>
        <v>0</v>
      </c>
      <c r="AF64" s="331"/>
      <c r="AG64" s="333"/>
      <c r="AH64" s="334"/>
      <c r="AI64" s="161">
        <f t="shared" si="21"/>
        <v>0</v>
      </c>
      <c r="AJ64" s="162">
        <f t="shared" si="22"/>
        <v>0</v>
      </c>
      <c r="AK64" s="163">
        <f t="shared" si="34"/>
        <v>0</v>
      </c>
      <c r="AL64" s="164">
        <f t="shared" si="44"/>
        <v>0</v>
      </c>
      <c r="AM64" s="164">
        <f t="shared" si="45"/>
        <v>0</v>
      </c>
      <c r="AN64" s="164">
        <f t="shared" si="46"/>
        <v>0</v>
      </c>
      <c r="AO64" s="164">
        <f t="shared" si="47"/>
        <v>0</v>
      </c>
      <c r="AP64" s="610" t="str">
        <f t="shared" si="36"/>
        <v xml:space="preserve"> </v>
      </c>
      <c r="AQ64" s="613" t="str">
        <f t="shared" si="35"/>
        <v xml:space="preserve"> </v>
      </c>
      <c r="AR64" s="613" t="str">
        <f t="shared" si="37"/>
        <v xml:space="preserve"> </v>
      </c>
      <c r="AS64" s="613" t="str">
        <f t="shared" si="38"/>
        <v xml:space="preserve"> </v>
      </c>
      <c r="AT64" s="613" t="str">
        <f t="shared" si="39"/>
        <v xml:space="preserve"> </v>
      </c>
      <c r="AU64" s="613" t="str">
        <f t="shared" si="40"/>
        <v xml:space="preserve"> </v>
      </c>
      <c r="AV64" s="614" t="str">
        <f t="shared" si="41"/>
        <v xml:space="preserve"> </v>
      </c>
      <c r="AW64" s="196" t="str">
        <f t="shared" si="23"/>
        <v/>
      </c>
      <c r="AX64" s="165" t="str">
        <f t="shared" si="24"/>
        <v/>
      </c>
      <c r="AY64" s="193" t="str">
        <f t="shared" si="25"/>
        <v/>
      </c>
      <c r="AZ64" s="183" t="str">
        <f t="shared" si="26"/>
        <v/>
      </c>
      <c r="BA64" s="173" t="str">
        <f t="shared" si="27"/>
        <v/>
      </c>
      <c r="BB64" s="174" t="str">
        <f t="shared" si="28"/>
        <v/>
      </c>
      <c r="BC64" s="186" t="str">
        <f t="shared" si="48"/>
        <v/>
      </c>
      <c r="BD64" s="174" t="str">
        <f t="shared" si="29"/>
        <v/>
      </c>
      <c r="BE64" s="201" t="str">
        <f t="shared" si="30"/>
        <v/>
      </c>
      <c r="BF64" s="174" t="str">
        <f t="shared" si="31"/>
        <v/>
      </c>
      <c r="BG64" s="186" t="str">
        <f t="shared" si="32"/>
        <v/>
      </c>
      <c r="BH64" s="175" t="str">
        <f t="shared" si="33"/>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17"/>
        <v/>
      </c>
      <c r="O65" s="315"/>
      <c r="P65" s="315"/>
      <c r="Q65" s="315"/>
      <c r="R65" s="315"/>
      <c r="S65" s="315"/>
      <c r="T65" s="316"/>
      <c r="U65" s="317"/>
      <c r="V65" s="167"/>
      <c r="W65" s="313"/>
      <c r="X65" s="313"/>
      <c r="Y65" s="160">
        <f t="shared" si="18"/>
        <v>0</v>
      </c>
      <c r="Z65" s="159">
        <f t="shared" si="19"/>
        <v>0</v>
      </c>
      <c r="AA65" s="326"/>
      <c r="AB65" s="400">
        <f t="shared" si="42"/>
        <v>0</v>
      </c>
      <c r="AC65" s="370"/>
      <c r="AD65" s="226" t="str">
        <f t="shared" si="20"/>
        <v/>
      </c>
      <c r="AE65" s="368">
        <f t="shared" si="43"/>
        <v>0</v>
      </c>
      <c r="AF65" s="331"/>
      <c r="AG65" s="333"/>
      <c r="AH65" s="334"/>
      <c r="AI65" s="161">
        <f t="shared" si="21"/>
        <v>0</v>
      </c>
      <c r="AJ65" s="162">
        <f t="shared" si="22"/>
        <v>0</v>
      </c>
      <c r="AK65" s="163">
        <f t="shared" si="34"/>
        <v>0</v>
      </c>
      <c r="AL65" s="164">
        <f t="shared" si="44"/>
        <v>0</v>
      </c>
      <c r="AM65" s="164">
        <f t="shared" si="45"/>
        <v>0</v>
      </c>
      <c r="AN65" s="164">
        <f t="shared" si="46"/>
        <v>0</v>
      </c>
      <c r="AO65" s="164">
        <f t="shared" si="47"/>
        <v>0</v>
      </c>
      <c r="AP65" s="610" t="str">
        <f t="shared" si="36"/>
        <v xml:space="preserve"> </v>
      </c>
      <c r="AQ65" s="613" t="str">
        <f t="shared" si="35"/>
        <v xml:space="preserve"> </v>
      </c>
      <c r="AR65" s="613" t="str">
        <f t="shared" si="37"/>
        <v xml:space="preserve"> </v>
      </c>
      <c r="AS65" s="613" t="str">
        <f t="shared" si="38"/>
        <v xml:space="preserve"> </v>
      </c>
      <c r="AT65" s="613" t="str">
        <f t="shared" si="39"/>
        <v xml:space="preserve"> </v>
      </c>
      <c r="AU65" s="613" t="str">
        <f t="shared" si="40"/>
        <v xml:space="preserve"> </v>
      </c>
      <c r="AV65" s="614" t="str">
        <f t="shared" si="41"/>
        <v xml:space="preserve"> </v>
      </c>
      <c r="AW65" s="196" t="str">
        <f t="shared" si="23"/>
        <v/>
      </c>
      <c r="AX65" s="165" t="str">
        <f t="shared" si="24"/>
        <v/>
      </c>
      <c r="AY65" s="193" t="str">
        <f t="shared" si="25"/>
        <v/>
      </c>
      <c r="AZ65" s="183" t="str">
        <f t="shared" si="26"/>
        <v/>
      </c>
      <c r="BA65" s="173" t="str">
        <f t="shared" si="27"/>
        <v/>
      </c>
      <c r="BB65" s="174" t="str">
        <f t="shared" si="28"/>
        <v/>
      </c>
      <c r="BC65" s="186" t="str">
        <f t="shared" si="48"/>
        <v/>
      </c>
      <c r="BD65" s="174" t="str">
        <f t="shared" si="29"/>
        <v/>
      </c>
      <c r="BE65" s="201" t="str">
        <f t="shared" si="30"/>
        <v/>
      </c>
      <c r="BF65" s="174" t="str">
        <f t="shared" si="31"/>
        <v/>
      </c>
      <c r="BG65" s="186" t="str">
        <f t="shared" si="32"/>
        <v/>
      </c>
      <c r="BH65" s="175" t="str">
        <f t="shared" si="33"/>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17"/>
        <v/>
      </c>
      <c r="O66" s="27"/>
      <c r="P66" s="27"/>
      <c r="Q66" s="27"/>
      <c r="R66" s="27"/>
      <c r="S66" s="27"/>
      <c r="T66" s="28"/>
      <c r="U66" s="29"/>
      <c r="V66" s="167"/>
      <c r="W66" s="313"/>
      <c r="X66" s="313"/>
      <c r="Y66" s="160">
        <f t="shared" si="18"/>
        <v>0</v>
      </c>
      <c r="Z66" s="159">
        <f t="shared" si="19"/>
        <v>0</v>
      </c>
      <c r="AA66" s="327"/>
      <c r="AB66" s="400">
        <f t="shared" si="42"/>
        <v>0</v>
      </c>
      <c r="AC66" s="371"/>
      <c r="AD66" s="226" t="str">
        <f t="shared" si="20"/>
        <v/>
      </c>
      <c r="AE66" s="368">
        <f t="shared" si="43"/>
        <v>0</v>
      </c>
      <c r="AF66" s="339"/>
      <c r="AG66" s="338"/>
      <c r="AH66" s="336"/>
      <c r="AI66" s="161">
        <f t="shared" si="21"/>
        <v>0</v>
      </c>
      <c r="AJ66" s="162">
        <f t="shared" si="22"/>
        <v>0</v>
      </c>
      <c r="AK66" s="163">
        <f t="shared" si="34"/>
        <v>0</v>
      </c>
      <c r="AL66" s="164">
        <f t="shared" si="44"/>
        <v>0</v>
      </c>
      <c r="AM66" s="164">
        <f t="shared" si="45"/>
        <v>0</v>
      </c>
      <c r="AN66" s="164">
        <f t="shared" si="46"/>
        <v>0</v>
      </c>
      <c r="AO66" s="164">
        <f t="shared" si="47"/>
        <v>0</v>
      </c>
      <c r="AP66" s="610" t="str">
        <f t="shared" si="36"/>
        <v xml:space="preserve"> </v>
      </c>
      <c r="AQ66" s="613" t="str">
        <f t="shared" si="35"/>
        <v xml:space="preserve"> </v>
      </c>
      <c r="AR66" s="613" t="str">
        <f t="shared" si="37"/>
        <v xml:space="preserve"> </v>
      </c>
      <c r="AS66" s="613" t="str">
        <f t="shared" si="38"/>
        <v xml:space="preserve"> </v>
      </c>
      <c r="AT66" s="613" t="str">
        <f t="shared" si="39"/>
        <v xml:space="preserve"> </v>
      </c>
      <c r="AU66" s="613" t="str">
        <f t="shared" si="40"/>
        <v xml:space="preserve"> </v>
      </c>
      <c r="AV66" s="614" t="str">
        <f t="shared" si="41"/>
        <v xml:space="preserve"> </v>
      </c>
      <c r="AW66" s="196" t="str">
        <f t="shared" si="23"/>
        <v/>
      </c>
      <c r="AX66" s="165" t="str">
        <f t="shared" si="24"/>
        <v/>
      </c>
      <c r="AY66" s="193" t="str">
        <f t="shared" si="25"/>
        <v/>
      </c>
      <c r="AZ66" s="183" t="str">
        <f t="shared" si="26"/>
        <v/>
      </c>
      <c r="BA66" s="173" t="str">
        <f t="shared" si="27"/>
        <v/>
      </c>
      <c r="BB66" s="174" t="str">
        <f t="shared" si="28"/>
        <v/>
      </c>
      <c r="BC66" s="186" t="str">
        <f t="shared" si="48"/>
        <v/>
      </c>
      <c r="BD66" s="174" t="str">
        <f t="shared" si="29"/>
        <v/>
      </c>
      <c r="BE66" s="201" t="str">
        <f t="shared" si="30"/>
        <v/>
      </c>
      <c r="BF66" s="174" t="str">
        <f t="shared" si="31"/>
        <v/>
      </c>
      <c r="BG66" s="186" t="str">
        <f t="shared" si="32"/>
        <v/>
      </c>
      <c r="BH66" s="175" t="str">
        <f t="shared" si="33"/>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17"/>
        <v/>
      </c>
      <c r="O67" s="27"/>
      <c r="P67" s="27"/>
      <c r="Q67" s="27"/>
      <c r="R67" s="27"/>
      <c r="S67" s="27"/>
      <c r="T67" s="28"/>
      <c r="U67" s="29"/>
      <c r="V67" s="32"/>
      <c r="W67" s="318"/>
      <c r="X67" s="319"/>
      <c r="Y67" s="160">
        <f t="shared" si="18"/>
        <v>0</v>
      </c>
      <c r="Z67" s="159">
        <f t="shared" si="19"/>
        <v>0</v>
      </c>
      <c r="AA67" s="327"/>
      <c r="AB67" s="400">
        <f t="shared" si="42"/>
        <v>0</v>
      </c>
      <c r="AC67" s="371"/>
      <c r="AD67" s="226" t="str">
        <f t="shared" si="20"/>
        <v/>
      </c>
      <c r="AE67" s="368">
        <f t="shared" si="43"/>
        <v>0</v>
      </c>
      <c r="AF67" s="339"/>
      <c r="AG67" s="338"/>
      <c r="AH67" s="336"/>
      <c r="AI67" s="161">
        <f t="shared" si="21"/>
        <v>0</v>
      </c>
      <c r="AJ67" s="162">
        <f t="shared" si="22"/>
        <v>0</v>
      </c>
      <c r="AK67" s="163">
        <f t="shared" si="34"/>
        <v>0</v>
      </c>
      <c r="AL67" s="164">
        <f t="shared" si="44"/>
        <v>0</v>
      </c>
      <c r="AM67" s="164">
        <f t="shared" si="45"/>
        <v>0</v>
      </c>
      <c r="AN67" s="164">
        <f t="shared" si="46"/>
        <v>0</v>
      </c>
      <c r="AO67" s="164">
        <f t="shared" si="47"/>
        <v>0</v>
      </c>
      <c r="AP67" s="610" t="str">
        <f t="shared" si="36"/>
        <v xml:space="preserve"> </v>
      </c>
      <c r="AQ67" s="613" t="str">
        <f t="shared" si="35"/>
        <v xml:space="preserve"> </v>
      </c>
      <c r="AR67" s="613" t="str">
        <f t="shared" si="37"/>
        <v xml:space="preserve"> </v>
      </c>
      <c r="AS67" s="613" t="str">
        <f t="shared" si="38"/>
        <v xml:space="preserve"> </v>
      </c>
      <c r="AT67" s="613" t="str">
        <f t="shared" si="39"/>
        <v xml:space="preserve"> </v>
      </c>
      <c r="AU67" s="613" t="str">
        <f t="shared" si="40"/>
        <v xml:space="preserve"> </v>
      </c>
      <c r="AV67" s="614" t="str">
        <f t="shared" si="41"/>
        <v xml:space="preserve"> </v>
      </c>
      <c r="AW67" s="196" t="str">
        <f t="shared" si="23"/>
        <v/>
      </c>
      <c r="AX67" s="165" t="str">
        <f t="shared" si="24"/>
        <v/>
      </c>
      <c r="AY67" s="193" t="str">
        <f t="shared" si="25"/>
        <v/>
      </c>
      <c r="AZ67" s="183" t="str">
        <f t="shared" si="26"/>
        <v/>
      </c>
      <c r="BA67" s="173" t="str">
        <f t="shared" si="27"/>
        <v/>
      </c>
      <c r="BB67" s="174" t="str">
        <f t="shared" si="28"/>
        <v/>
      </c>
      <c r="BC67" s="186" t="str">
        <f t="shared" si="48"/>
        <v/>
      </c>
      <c r="BD67" s="174" t="str">
        <f t="shared" si="29"/>
        <v/>
      </c>
      <c r="BE67" s="201" t="str">
        <f t="shared" si="30"/>
        <v/>
      </c>
      <c r="BF67" s="174" t="str">
        <f t="shared" si="31"/>
        <v/>
      </c>
      <c r="BG67" s="186" t="str">
        <f t="shared" si="32"/>
        <v/>
      </c>
      <c r="BH67" s="175" t="str">
        <f t="shared" si="33"/>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17"/>
        <v/>
      </c>
      <c r="O68" s="27"/>
      <c r="P68" s="27"/>
      <c r="Q68" s="27"/>
      <c r="R68" s="27"/>
      <c r="S68" s="27"/>
      <c r="T68" s="28"/>
      <c r="U68" s="29"/>
      <c r="V68" s="32"/>
      <c r="W68" s="318"/>
      <c r="X68" s="319"/>
      <c r="Y68" s="160">
        <f t="shared" si="18"/>
        <v>0</v>
      </c>
      <c r="Z68" s="159">
        <f t="shared" si="19"/>
        <v>0</v>
      </c>
      <c r="AA68" s="327"/>
      <c r="AB68" s="400">
        <f t="shared" si="42"/>
        <v>0</v>
      </c>
      <c r="AC68" s="371"/>
      <c r="AD68" s="226" t="str">
        <f t="shared" si="20"/>
        <v/>
      </c>
      <c r="AE68" s="368">
        <f t="shared" si="43"/>
        <v>0</v>
      </c>
      <c r="AF68" s="339"/>
      <c r="AG68" s="338"/>
      <c r="AH68" s="336"/>
      <c r="AI68" s="161">
        <f t="shared" si="21"/>
        <v>0</v>
      </c>
      <c r="AJ68" s="162">
        <f t="shared" si="22"/>
        <v>0</v>
      </c>
      <c r="AK68" s="163">
        <f t="shared" si="34"/>
        <v>0</v>
      </c>
      <c r="AL68" s="164">
        <f t="shared" si="44"/>
        <v>0</v>
      </c>
      <c r="AM68" s="164">
        <f t="shared" si="45"/>
        <v>0</v>
      </c>
      <c r="AN68" s="164">
        <f t="shared" si="46"/>
        <v>0</v>
      </c>
      <c r="AO68" s="164">
        <f t="shared" si="47"/>
        <v>0</v>
      </c>
      <c r="AP68" s="610" t="str">
        <f t="shared" si="36"/>
        <v xml:space="preserve"> </v>
      </c>
      <c r="AQ68" s="613" t="str">
        <f t="shared" si="35"/>
        <v xml:space="preserve"> </v>
      </c>
      <c r="AR68" s="613" t="str">
        <f t="shared" si="37"/>
        <v xml:space="preserve"> </v>
      </c>
      <c r="AS68" s="613" t="str">
        <f t="shared" si="38"/>
        <v xml:space="preserve"> </v>
      </c>
      <c r="AT68" s="613" t="str">
        <f t="shared" si="39"/>
        <v xml:space="preserve"> </v>
      </c>
      <c r="AU68" s="613" t="str">
        <f t="shared" si="40"/>
        <v xml:space="preserve"> </v>
      </c>
      <c r="AV68" s="614" t="str">
        <f t="shared" si="41"/>
        <v xml:space="preserve"> </v>
      </c>
      <c r="AW68" s="196" t="str">
        <f t="shared" si="23"/>
        <v/>
      </c>
      <c r="AX68" s="165" t="str">
        <f t="shared" si="24"/>
        <v/>
      </c>
      <c r="AY68" s="193" t="str">
        <f t="shared" si="25"/>
        <v/>
      </c>
      <c r="AZ68" s="183" t="str">
        <f t="shared" si="26"/>
        <v/>
      </c>
      <c r="BA68" s="173" t="str">
        <f t="shared" si="27"/>
        <v/>
      </c>
      <c r="BB68" s="174" t="str">
        <f t="shared" si="28"/>
        <v/>
      </c>
      <c r="BC68" s="186" t="str">
        <f t="shared" si="48"/>
        <v/>
      </c>
      <c r="BD68" s="174" t="str">
        <f t="shared" si="29"/>
        <v/>
      </c>
      <c r="BE68" s="201" t="str">
        <f t="shared" si="30"/>
        <v/>
      </c>
      <c r="BF68" s="174" t="str">
        <f t="shared" si="31"/>
        <v/>
      </c>
      <c r="BG68" s="186" t="str">
        <f t="shared" si="32"/>
        <v/>
      </c>
      <c r="BH68" s="175" t="str">
        <f t="shared" si="33"/>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17"/>
        <v/>
      </c>
      <c r="O69" s="27"/>
      <c r="P69" s="27"/>
      <c r="Q69" s="27"/>
      <c r="R69" s="27"/>
      <c r="S69" s="27"/>
      <c r="T69" s="28"/>
      <c r="U69" s="29"/>
      <c r="V69" s="32"/>
      <c r="W69" s="318"/>
      <c r="X69" s="319"/>
      <c r="Y69" s="160">
        <f t="shared" si="18"/>
        <v>0</v>
      </c>
      <c r="Z69" s="159">
        <f t="shared" si="19"/>
        <v>0</v>
      </c>
      <c r="AA69" s="327"/>
      <c r="AB69" s="400">
        <f t="shared" si="42"/>
        <v>0</v>
      </c>
      <c r="AC69" s="371"/>
      <c r="AD69" s="226" t="str">
        <f t="shared" si="20"/>
        <v/>
      </c>
      <c r="AE69" s="368">
        <f t="shared" si="43"/>
        <v>0</v>
      </c>
      <c r="AF69" s="339"/>
      <c r="AG69" s="338"/>
      <c r="AH69" s="336"/>
      <c r="AI69" s="161">
        <f t="shared" si="21"/>
        <v>0</v>
      </c>
      <c r="AJ69" s="162">
        <f t="shared" si="22"/>
        <v>0</v>
      </c>
      <c r="AK69" s="163">
        <f t="shared" si="34"/>
        <v>0</v>
      </c>
      <c r="AL69" s="164">
        <f t="shared" si="44"/>
        <v>0</v>
      </c>
      <c r="AM69" s="164">
        <f t="shared" si="45"/>
        <v>0</v>
      </c>
      <c r="AN69" s="164">
        <f t="shared" si="46"/>
        <v>0</v>
      </c>
      <c r="AO69" s="164">
        <f t="shared" si="47"/>
        <v>0</v>
      </c>
      <c r="AP69" s="610" t="str">
        <f t="shared" si="36"/>
        <v xml:space="preserve"> </v>
      </c>
      <c r="AQ69" s="613" t="str">
        <f t="shared" si="35"/>
        <v xml:space="preserve"> </v>
      </c>
      <c r="AR69" s="613" t="str">
        <f t="shared" si="37"/>
        <v xml:space="preserve"> </v>
      </c>
      <c r="AS69" s="613" t="str">
        <f t="shared" si="38"/>
        <v xml:space="preserve"> </v>
      </c>
      <c r="AT69" s="613" t="str">
        <f t="shared" si="39"/>
        <v xml:space="preserve"> </v>
      </c>
      <c r="AU69" s="613" t="str">
        <f t="shared" si="40"/>
        <v xml:space="preserve"> </v>
      </c>
      <c r="AV69" s="614" t="str">
        <f t="shared" si="41"/>
        <v xml:space="preserve"> </v>
      </c>
      <c r="AW69" s="196" t="str">
        <f t="shared" si="23"/>
        <v/>
      </c>
      <c r="AX69" s="165" t="str">
        <f t="shared" si="24"/>
        <v/>
      </c>
      <c r="AY69" s="193" t="str">
        <f t="shared" si="25"/>
        <v/>
      </c>
      <c r="AZ69" s="183" t="str">
        <f t="shared" si="26"/>
        <v/>
      </c>
      <c r="BA69" s="173" t="str">
        <f t="shared" si="27"/>
        <v/>
      </c>
      <c r="BB69" s="174" t="str">
        <f t="shared" si="28"/>
        <v/>
      </c>
      <c r="BC69" s="186" t="str">
        <f t="shared" si="48"/>
        <v/>
      </c>
      <c r="BD69" s="174" t="str">
        <f t="shared" si="29"/>
        <v/>
      </c>
      <c r="BE69" s="201" t="str">
        <f t="shared" si="30"/>
        <v/>
      </c>
      <c r="BF69" s="174" t="str">
        <f t="shared" si="31"/>
        <v/>
      </c>
      <c r="BG69" s="186" t="str">
        <f t="shared" si="32"/>
        <v/>
      </c>
      <c r="BH69" s="175" t="str">
        <f t="shared" si="33"/>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17"/>
        <v/>
      </c>
      <c r="O70" s="27"/>
      <c r="P70" s="27"/>
      <c r="Q70" s="27"/>
      <c r="R70" s="27"/>
      <c r="S70" s="27"/>
      <c r="T70" s="28"/>
      <c r="U70" s="29"/>
      <c r="V70" s="32"/>
      <c r="W70" s="318"/>
      <c r="X70" s="319"/>
      <c r="Y70" s="160">
        <f t="shared" si="18"/>
        <v>0</v>
      </c>
      <c r="Z70" s="159">
        <f t="shared" si="19"/>
        <v>0</v>
      </c>
      <c r="AA70" s="327"/>
      <c r="AB70" s="400">
        <f t="shared" si="42"/>
        <v>0</v>
      </c>
      <c r="AC70" s="371"/>
      <c r="AD70" s="226" t="str">
        <f t="shared" si="20"/>
        <v/>
      </c>
      <c r="AE70" s="368">
        <f t="shared" si="43"/>
        <v>0</v>
      </c>
      <c r="AF70" s="339"/>
      <c r="AG70" s="338"/>
      <c r="AH70" s="336"/>
      <c r="AI70" s="161">
        <f t="shared" si="21"/>
        <v>0</v>
      </c>
      <c r="AJ70" s="162">
        <f t="shared" si="22"/>
        <v>0</v>
      </c>
      <c r="AK70" s="163">
        <f t="shared" si="34"/>
        <v>0</v>
      </c>
      <c r="AL70" s="164">
        <f t="shared" si="44"/>
        <v>0</v>
      </c>
      <c r="AM70" s="164">
        <f t="shared" si="45"/>
        <v>0</v>
      </c>
      <c r="AN70" s="164">
        <f t="shared" si="46"/>
        <v>0</v>
      </c>
      <c r="AO70" s="164">
        <f t="shared" si="47"/>
        <v>0</v>
      </c>
      <c r="AP70" s="610" t="str">
        <f t="shared" si="36"/>
        <v xml:space="preserve"> </v>
      </c>
      <c r="AQ70" s="613" t="str">
        <f t="shared" si="35"/>
        <v xml:space="preserve"> </v>
      </c>
      <c r="AR70" s="613" t="str">
        <f t="shared" si="37"/>
        <v xml:space="preserve"> </v>
      </c>
      <c r="AS70" s="613" t="str">
        <f t="shared" si="38"/>
        <v xml:space="preserve"> </v>
      </c>
      <c r="AT70" s="613" t="str">
        <f t="shared" si="39"/>
        <v xml:space="preserve"> </v>
      </c>
      <c r="AU70" s="613" t="str">
        <f t="shared" si="40"/>
        <v xml:space="preserve"> </v>
      </c>
      <c r="AV70" s="614" t="str">
        <f t="shared" si="41"/>
        <v xml:space="preserve"> </v>
      </c>
      <c r="AW70" s="196" t="str">
        <f t="shared" si="23"/>
        <v/>
      </c>
      <c r="AX70" s="165" t="str">
        <f t="shared" si="24"/>
        <v/>
      </c>
      <c r="AY70" s="193" t="str">
        <f t="shared" si="25"/>
        <v/>
      </c>
      <c r="AZ70" s="183" t="str">
        <f t="shared" si="26"/>
        <v/>
      </c>
      <c r="BA70" s="173" t="str">
        <f t="shared" si="27"/>
        <v/>
      </c>
      <c r="BB70" s="174" t="str">
        <f t="shared" si="28"/>
        <v/>
      </c>
      <c r="BC70" s="186" t="str">
        <f t="shared" si="48"/>
        <v/>
      </c>
      <c r="BD70" s="174" t="str">
        <f t="shared" si="29"/>
        <v/>
      </c>
      <c r="BE70" s="201" t="str">
        <f t="shared" si="30"/>
        <v/>
      </c>
      <c r="BF70" s="174" t="str">
        <f t="shared" si="31"/>
        <v/>
      </c>
      <c r="BG70" s="186" t="str">
        <f t="shared" si="32"/>
        <v/>
      </c>
      <c r="BH70" s="175" t="str">
        <f t="shared" si="33"/>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17"/>
        <v/>
      </c>
      <c r="O71" s="27"/>
      <c r="P71" s="27"/>
      <c r="Q71" s="27"/>
      <c r="R71" s="27"/>
      <c r="S71" s="27"/>
      <c r="T71" s="28"/>
      <c r="U71" s="29"/>
      <c r="V71" s="32"/>
      <c r="W71" s="318"/>
      <c r="X71" s="319"/>
      <c r="Y71" s="160">
        <f t="shared" si="18"/>
        <v>0</v>
      </c>
      <c r="Z71" s="159">
        <f t="shared" si="19"/>
        <v>0</v>
      </c>
      <c r="AA71" s="327"/>
      <c r="AB71" s="400">
        <f t="shared" si="42"/>
        <v>0</v>
      </c>
      <c r="AC71" s="371"/>
      <c r="AD71" s="226" t="str">
        <f t="shared" si="20"/>
        <v/>
      </c>
      <c r="AE71" s="368">
        <f t="shared" si="43"/>
        <v>0</v>
      </c>
      <c r="AF71" s="339"/>
      <c r="AG71" s="338"/>
      <c r="AH71" s="336"/>
      <c r="AI71" s="161">
        <f t="shared" si="21"/>
        <v>0</v>
      </c>
      <c r="AJ71" s="162">
        <f t="shared" si="22"/>
        <v>0</v>
      </c>
      <c r="AK71" s="163">
        <f t="shared" si="34"/>
        <v>0</v>
      </c>
      <c r="AL71" s="164">
        <f t="shared" si="44"/>
        <v>0</v>
      </c>
      <c r="AM71" s="164">
        <f t="shared" si="45"/>
        <v>0</v>
      </c>
      <c r="AN71" s="164">
        <f t="shared" si="46"/>
        <v>0</v>
      </c>
      <c r="AO71" s="164">
        <f t="shared" si="47"/>
        <v>0</v>
      </c>
      <c r="AP71" s="610" t="str">
        <f t="shared" si="36"/>
        <v xml:space="preserve"> </v>
      </c>
      <c r="AQ71" s="613" t="str">
        <f t="shared" si="35"/>
        <v xml:space="preserve"> </v>
      </c>
      <c r="AR71" s="613" t="str">
        <f t="shared" si="37"/>
        <v xml:space="preserve"> </v>
      </c>
      <c r="AS71" s="613" t="str">
        <f t="shared" si="38"/>
        <v xml:space="preserve"> </v>
      </c>
      <c r="AT71" s="613" t="str">
        <f t="shared" si="39"/>
        <v xml:space="preserve"> </v>
      </c>
      <c r="AU71" s="613" t="str">
        <f t="shared" si="40"/>
        <v xml:space="preserve"> </v>
      </c>
      <c r="AV71" s="614" t="str">
        <f t="shared" si="41"/>
        <v xml:space="preserve"> </v>
      </c>
      <c r="AW71" s="196" t="str">
        <f t="shared" si="23"/>
        <v/>
      </c>
      <c r="AX71" s="165" t="str">
        <f t="shared" si="24"/>
        <v/>
      </c>
      <c r="AY71" s="193" t="str">
        <f t="shared" si="25"/>
        <v/>
      </c>
      <c r="AZ71" s="183" t="str">
        <f t="shared" si="26"/>
        <v/>
      </c>
      <c r="BA71" s="173" t="str">
        <f t="shared" si="27"/>
        <v/>
      </c>
      <c r="BB71" s="174" t="str">
        <f t="shared" si="28"/>
        <v/>
      </c>
      <c r="BC71" s="186" t="str">
        <f t="shared" si="48"/>
        <v/>
      </c>
      <c r="BD71" s="174" t="str">
        <f t="shared" si="29"/>
        <v/>
      </c>
      <c r="BE71" s="201" t="str">
        <f t="shared" si="30"/>
        <v/>
      </c>
      <c r="BF71" s="174" t="str">
        <f t="shared" si="31"/>
        <v/>
      </c>
      <c r="BG71" s="186" t="str">
        <f t="shared" si="32"/>
        <v/>
      </c>
      <c r="BH71" s="175" t="str">
        <f t="shared" si="33"/>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17"/>
        <v/>
      </c>
      <c r="O72" s="27"/>
      <c r="P72" s="27"/>
      <c r="Q72" s="27"/>
      <c r="R72" s="27"/>
      <c r="S72" s="27"/>
      <c r="T72" s="28"/>
      <c r="U72" s="29"/>
      <c r="V72" s="32"/>
      <c r="W72" s="318"/>
      <c r="X72" s="319"/>
      <c r="Y72" s="160">
        <f t="shared" si="18"/>
        <v>0</v>
      </c>
      <c r="Z72" s="159">
        <f t="shared" si="19"/>
        <v>0</v>
      </c>
      <c r="AA72" s="327"/>
      <c r="AB72" s="400">
        <f t="shared" si="42"/>
        <v>0</v>
      </c>
      <c r="AC72" s="371"/>
      <c r="AD72" s="226" t="str">
        <f t="shared" si="20"/>
        <v/>
      </c>
      <c r="AE72" s="368">
        <f t="shared" si="43"/>
        <v>0</v>
      </c>
      <c r="AF72" s="339"/>
      <c r="AG72" s="338"/>
      <c r="AH72" s="336"/>
      <c r="AI72" s="161">
        <f t="shared" si="21"/>
        <v>0</v>
      </c>
      <c r="AJ72" s="162">
        <f t="shared" si="22"/>
        <v>0</v>
      </c>
      <c r="AK72" s="163">
        <f t="shared" si="34"/>
        <v>0</v>
      </c>
      <c r="AL72" s="164">
        <f t="shared" si="44"/>
        <v>0</v>
      </c>
      <c r="AM72" s="164">
        <f t="shared" si="45"/>
        <v>0</v>
      </c>
      <c r="AN72" s="164">
        <f t="shared" si="46"/>
        <v>0</v>
      </c>
      <c r="AO72" s="164">
        <f t="shared" si="47"/>
        <v>0</v>
      </c>
      <c r="AP72" s="610" t="str">
        <f t="shared" si="36"/>
        <v xml:space="preserve"> </v>
      </c>
      <c r="AQ72" s="613" t="str">
        <f t="shared" si="35"/>
        <v xml:space="preserve"> </v>
      </c>
      <c r="AR72" s="613" t="str">
        <f t="shared" si="37"/>
        <v xml:space="preserve"> </v>
      </c>
      <c r="AS72" s="613" t="str">
        <f t="shared" si="38"/>
        <v xml:space="preserve"> </v>
      </c>
      <c r="AT72" s="613" t="str">
        <f t="shared" si="39"/>
        <v xml:space="preserve"> </v>
      </c>
      <c r="AU72" s="613" t="str">
        <f t="shared" si="40"/>
        <v xml:space="preserve"> </v>
      </c>
      <c r="AV72" s="614" t="str">
        <f t="shared" si="41"/>
        <v xml:space="preserve"> </v>
      </c>
      <c r="AW72" s="196" t="str">
        <f t="shared" si="23"/>
        <v/>
      </c>
      <c r="AX72" s="165" t="str">
        <f t="shared" si="24"/>
        <v/>
      </c>
      <c r="AY72" s="193" t="str">
        <f t="shared" si="25"/>
        <v/>
      </c>
      <c r="AZ72" s="183" t="str">
        <f t="shared" si="26"/>
        <v/>
      </c>
      <c r="BA72" s="173" t="str">
        <f t="shared" si="27"/>
        <v/>
      </c>
      <c r="BB72" s="174" t="str">
        <f t="shared" si="28"/>
        <v/>
      </c>
      <c r="BC72" s="186" t="str">
        <f t="shared" si="48"/>
        <v/>
      </c>
      <c r="BD72" s="174" t="str">
        <f t="shared" si="29"/>
        <v/>
      </c>
      <c r="BE72" s="201" t="str">
        <f t="shared" si="30"/>
        <v/>
      </c>
      <c r="BF72" s="174" t="str">
        <f t="shared" si="31"/>
        <v/>
      </c>
      <c r="BG72" s="186" t="str">
        <f t="shared" si="32"/>
        <v/>
      </c>
      <c r="BH72" s="175" t="str">
        <f t="shared" si="33"/>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17"/>
        <v/>
      </c>
      <c r="O73" s="27"/>
      <c r="P73" s="27"/>
      <c r="Q73" s="27"/>
      <c r="R73" s="27"/>
      <c r="S73" s="27"/>
      <c r="T73" s="28"/>
      <c r="U73" s="29"/>
      <c r="V73" s="32"/>
      <c r="W73" s="318"/>
      <c r="X73" s="319"/>
      <c r="Y73" s="160">
        <f t="shared" si="18"/>
        <v>0</v>
      </c>
      <c r="Z73" s="159">
        <f t="shared" si="19"/>
        <v>0</v>
      </c>
      <c r="AA73" s="327"/>
      <c r="AB73" s="400">
        <f t="shared" si="42"/>
        <v>0</v>
      </c>
      <c r="AC73" s="371"/>
      <c r="AD73" s="226" t="str">
        <f t="shared" si="20"/>
        <v/>
      </c>
      <c r="AE73" s="368">
        <f t="shared" si="43"/>
        <v>0</v>
      </c>
      <c r="AF73" s="339"/>
      <c r="AG73" s="338"/>
      <c r="AH73" s="336"/>
      <c r="AI73" s="161">
        <f t="shared" si="21"/>
        <v>0</v>
      </c>
      <c r="AJ73" s="162">
        <f t="shared" si="22"/>
        <v>0</v>
      </c>
      <c r="AK73" s="163">
        <f t="shared" si="34"/>
        <v>0</v>
      </c>
      <c r="AL73" s="164">
        <f t="shared" si="44"/>
        <v>0</v>
      </c>
      <c r="AM73" s="164">
        <f t="shared" si="45"/>
        <v>0</v>
      </c>
      <c r="AN73" s="164">
        <f t="shared" si="46"/>
        <v>0</v>
      </c>
      <c r="AO73" s="164">
        <f t="shared" si="47"/>
        <v>0</v>
      </c>
      <c r="AP73" s="610" t="str">
        <f t="shared" si="36"/>
        <v xml:space="preserve"> </v>
      </c>
      <c r="AQ73" s="613" t="str">
        <f t="shared" si="35"/>
        <v xml:space="preserve"> </v>
      </c>
      <c r="AR73" s="613" t="str">
        <f t="shared" si="37"/>
        <v xml:space="preserve"> </v>
      </c>
      <c r="AS73" s="613" t="str">
        <f t="shared" si="38"/>
        <v xml:space="preserve"> </v>
      </c>
      <c r="AT73" s="613" t="str">
        <f t="shared" si="39"/>
        <v xml:space="preserve"> </v>
      </c>
      <c r="AU73" s="613" t="str">
        <f t="shared" si="40"/>
        <v xml:space="preserve"> </v>
      </c>
      <c r="AV73" s="614" t="str">
        <f t="shared" si="41"/>
        <v xml:space="preserve"> </v>
      </c>
      <c r="AW73" s="196" t="str">
        <f t="shared" si="23"/>
        <v/>
      </c>
      <c r="AX73" s="165" t="str">
        <f t="shared" si="24"/>
        <v/>
      </c>
      <c r="AY73" s="193" t="str">
        <f t="shared" si="25"/>
        <v/>
      </c>
      <c r="AZ73" s="183" t="str">
        <f t="shared" si="26"/>
        <v/>
      </c>
      <c r="BA73" s="173" t="str">
        <f t="shared" si="27"/>
        <v/>
      </c>
      <c r="BB73" s="174" t="str">
        <f t="shared" si="28"/>
        <v/>
      </c>
      <c r="BC73" s="186" t="str">
        <f t="shared" si="48"/>
        <v/>
      </c>
      <c r="BD73" s="174" t="str">
        <f t="shared" si="29"/>
        <v/>
      </c>
      <c r="BE73" s="201" t="str">
        <f t="shared" si="30"/>
        <v/>
      </c>
      <c r="BF73" s="174" t="str">
        <f t="shared" si="31"/>
        <v/>
      </c>
      <c r="BG73" s="186" t="str">
        <f t="shared" si="32"/>
        <v/>
      </c>
      <c r="BH73" s="175" t="str">
        <f t="shared" si="33"/>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17"/>
        <v/>
      </c>
      <c r="O74" s="27"/>
      <c r="P74" s="27"/>
      <c r="Q74" s="27"/>
      <c r="R74" s="27"/>
      <c r="S74" s="27"/>
      <c r="T74" s="28"/>
      <c r="U74" s="29"/>
      <c r="V74" s="32"/>
      <c r="W74" s="318"/>
      <c r="X74" s="319"/>
      <c r="Y74" s="160">
        <f t="shared" si="18"/>
        <v>0</v>
      </c>
      <c r="Z74" s="159">
        <f t="shared" si="19"/>
        <v>0</v>
      </c>
      <c r="AA74" s="327"/>
      <c r="AB74" s="400">
        <f t="shared" si="42"/>
        <v>0</v>
      </c>
      <c r="AC74" s="371"/>
      <c r="AD74" s="226" t="str">
        <f t="shared" si="20"/>
        <v/>
      </c>
      <c r="AE74" s="368">
        <f t="shared" si="43"/>
        <v>0</v>
      </c>
      <c r="AF74" s="339"/>
      <c r="AG74" s="338"/>
      <c r="AH74" s="336"/>
      <c r="AI74" s="161">
        <f t="shared" si="21"/>
        <v>0</v>
      </c>
      <c r="AJ74" s="162">
        <f t="shared" si="22"/>
        <v>0</v>
      </c>
      <c r="AK74" s="163">
        <f t="shared" si="34"/>
        <v>0</v>
      </c>
      <c r="AL74" s="164">
        <f t="shared" si="44"/>
        <v>0</v>
      </c>
      <c r="AM74" s="164">
        <f t="shared" si="45"/>
        <v>0</v>
      </c>
      <c r="AN74" s="164">
        <f t="shared" si="46"/>
        <v>0</v>
      </c>
      <c r="AO74" s="164">
        <f t="shared" si="47"/>
        <v>0</v>
      </c>
      <c r="AP74" s="610" t="str">
        <f t="shared" si="36"/>
        <v xml:space="preserve"> </v>
      </c>
      <c r="AQ74" s="613" t="str">
        <f t="shared" si="35"/>
        <v xml:space="preserve"> </v>
      </c>
      <c r="AR74" s="613" t="str">
        <f t="shared" si="37"/>
        <v xml:space="preserve"> </v>
      </c>
      <c r="AS74" s="613" t="str">
        <f t="shared" si="38"/>
        <v xml:space="preserve"> </v>
      </c>
      <c r="AT74" s="613" t="str">
        <f t="shared" si="39"/>
        <v xml:space="preserve"> </v>
      </c>
      <c r="AU74" s="613" t="str">
        <f t="shared" si="40"/>
        <v xml:space="preserve"> </v>
      </c>
      <c r="AV74" s="614" t="str">
        <f t="shared" si="41"/>
        <v xml:space="preserve"> </v>
      </c>
      <c r="AW74" s="196" t="str">
        <f t="shared" si="23"/>
        <v/>
      </c>
      <c r="AX74" s="165" t="str">
        <f t="shared" si="24"/>
        <v/>
      </c>
      <c r="AY74" s="193" t="str">
        <f t="shared" si="25"/>
        <v/>
      </c>
      <c r="AZ74" s="183" t="str">
        <f t="shared" si="26"/>
        <v/>
      </c>
      <c r="BA74" s="173" t="str">
        <f t="shared" si="27"/>
        <v/>
      </c>
      <c r="BB74" s="174" t="str">
        <f t="shared" si="28"/>
        <v/>
      </c>
      <c r="BC74" s="186" t="str">
        <f t="shared" si="48"/>
        <v/>
      </c>
      <c r="BD74" s="174" t="str">
        <f t="shared" si="29"/>
        <v/>
      </c>
      <c r="BE74" s="201" t="str">
        <f t="shared" si="30"/>
        <v/>
      </c>
      <c r="BF74" s="174" t="str">
        <f t="shared" si="31"/>
        <v/>
      </c>
      <c r="BG74" s="186" t="str">
        <f t="shared" si="32"/>
        <v/>
      </c>
      <c r="BH74" s="175" t="str">
        <f t="shared" si="33"/>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17"/>
        <v/>
      </c>
      <c r="O75" s="27"/>
      <c r="P75" s="27"/>
      <c r="Q75" s="27"/>
      <c r="R75" s="27"/>
      <c r="S75" s="27"/>
      <c r="T75" s="28"/>
      <c r="U75" s="29"/>
      <c r="V75" s="32"/>
      <c r="W75" s="318"/>
      <c r="X75" s="319"/>
      <c r="Y75" s="160">
        <f t="shared" si="18"/>
        <v>0</v>
      </c>
      <c r="Z75" s="159">
        <f t="shared" si="19"/>
        <v>0</v>
      </c>
      <c r="AA75" s="327"/>
      <c r="AB75" s="400">
        <f t="shared" si="42"/>
        <v>0</v>
      </c>
      <c r="AC75" s="371"/>
      <c r="AD75" s="226" t="str">
        <f t="shared" si="20"/>
        <v/>
      </c>
      <c r="AE75" s="368">
        <f t="shared" si="43"/>
        <v>0</v>
      </c>
      <c r="AF75" s="339"/>
      <c r="AG75" s="338"/>
      <c r="AH75" s="336"/>
      <c r="AI75" s="161">
        <f t="shared" si="21"/>
        <v>0</v>
      </c>
      <c r="AJ75" s="162">
        <f t="shared" si="22"/>
        <v>0</v>
      </c>
      <c r="AK75" s="163">
        <f t="shared" si="34"/>
        <v>0</v>
      </c>
      <c r="AL75" s="164">
        <f t="shared" si="44"/>
        <v>0</v>
      </c>
      <c r="AM75" s="164">
        <f t="shared" si="45"/>
        <v>0</v>
      </c>
      <c r="AN75" s="164">
        <f t="shared" si="46"/>
        <v>0</v>
      </c>
      <c r="AO75" s="164">
        <f t="shared" si="47"/>
        <v>0</v>
      </c>
      <c r="AP75" s="610" t="str">
        <f t="shared" si="36"/>
        <v xml:space="preserve"> </v>
      </c>
      <c r="AQ75" s="613" t="str">
        <f t="shared" si="35"/>
        <v xml:space="preserve"> </v>
      </c>
      <c r="AR75" s="613" t="str">
        <f t="shared" si="37"/>
        <v xml:space="preserve"> </v>
      </c>
      <c r="AS75" s="613" t="str">
        <f t="shared" si="38"/>
        <v xml:space="preserve"> </v>
      </c>
      <c r="AT75" s="613" t="str">
        <f t="shared" si="39"/>
        <v xml:space="preserve"> </v>
      </c>
      <c r="AU75" s="613" t="str">
        <f t="shared" si="40"/>
        <v xml:space="preserve"> </v>
      </c>
      <c r="AV75" s="614" t="str">
        <f t="shared" si="41"/>
        <v xml:space="preserve"> </v>
      </c>
      <c r="AW75" s="196" t="str">
        <f t="shared" si="23"/>
        <v/>
      </c>
      <c r="AX75" s="165" t="str">
        <f t="shared" si="24"/>
        <v/>
      </c>
      <c r="AY75" s="193" t="str">
        <f t="shared" si="25"/>
        <v/>
      </c>
      <c r="AZ75" s="183" t="str">
        <f t="shared" si="26"/>
        <v/>
      </c>
      <c r="BA75" s="173" t="str">
        <f t="shared" si="27"/>
        <v/>
      </c>
      <c r="BB75" s="174" t="str">
        <f t="shared" si="28"/>
        <v/>
      </c>
      <c r="BC75" s="186" t="str">
        <f t="shared" si="48"/>
        <v/>
      </c>
      <c r="BD75" s="174" t="str">
        <f t="shared" si="29"/>
        <v/>
      </c>
      <c r="BE75" s="201" t="str">
        <f t="shared" si="30"/>
        <v/>
      </c>
      <c r="BF75" s="174" t="str">
        <f t="shared" si="31"/>
        <v/>
      </c>
      <c r="BG75" s="186" t="str">
        <f t="shared" si="32"/>
        <v/>
      </c>
      <c r="BH75" s="175" t="str">
        <f t="shared" si="33"/>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17"/>
        <v/>
      </c>
      <c r="O76" s="27"/>
      <c r="P76" s="27"/>
      <c r="Q76" s="27"/>
      <c r="R76" s="27"/>
      <c r="S76" s="27"/>
      <c r="T76" s="28"/>
      <c r="U76" s="29"/>
      <c r="V76" s="32"/>
      <c r="W76" s="318"/>
      <c r="X76" s="319"/>
      <c r="Y76" s="160">
        <f t="shared" ref="Y76:Y139" si="49">V76+W76+X76</f>
        <v>0</v>
      </c>
      <c r="Z76" s="159">
        <f t="shared" si="19"/>
        <v>0</v>
      </c>
      <c r="AA76" s="327"/>
      <c r="AB76" s="400">
        <f t="shared" si="42"/>
        <v>0</v>
      </c>
      <c r="AC76" s="371"/>
      <c r="AD76" s="226" t="str">
        <f t="shared" ref="AD76:AD139" si="50">IF(F76="x",(0-((V76*10)+(W76*20))),"")</f>
        <v/>
      </c>
      <c r="AE76" s="368">
        <f t="shared" si="43"/>
        <v>0</v>
      </c>
      <c r="AF76" s="339"/>
      <c r="AG76" s="338"/>
      <c r="AH76" s="336"/>
      <c r="AI76" s="161">
        <f t="shared" si="21"/>
        <v>0</v>
      </c>
      <c r="AJ76" s="162">
        <f t="shared" ref="AJ76:AJ139" si="51">(X76*20)+Z76+AA76+AF76</f>
        <v>0</v>
      </c>
      <c r="AK76" s="163">
        <f t="shared" si="34"/>
        <v>0</v>
      </c>
      <c r="AL76" s="164">
        <f t="shared" si="44"/>
        <v>0</v>
      </c>
      <c r="AM76" s="164">
        <f t="shared" si="45"/>
        <v>0</v>
      </c>
      <c r="AN76" s="164">
        <f t="shared" si="46"/>
        <v>0</v>
      </c>
      <c r="AO76" s="164">
        <f t="shared" si="47"/>
        <v>0</v>
      </c>
      <c r="AP76" s="610" t="str">
        <f t="shared" si="36"/>
        <v xml:space="preserve"> </v>
      </c>
      <c r="AQ76" s="613" t="str">
        <f t="shared" si="35"/>
        <v xml:space="preserve"> </v>
      </c>
      <c r="AR76" s="613" t="str">
        <f t="shared" si="37"/>
        <v xml:space="preserve"> </v>
      </c>
      <c r="AS76" s="613" t="str">
        <f t="shared" si="38"/>
        <v xml:space="preserve"> </v>
      </c>
      <c r="AT76" s="613" t="str">
        <f t="shared" si="39"/>
        <v xml:space="preserve"> </v>
      </c>
      <c r="AU76" s="613" t="str">
        <f t="shared" si="40"/>
        <v xml:space="preserve"> </v>
      </c>
      <c r="AV76" s="614" t="str">
        <f t="shared" si="41"/>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2"/>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36"/>
        <v xml:space="preserve"> </v>
      </c>
      <c r="AQ77" s="613" t="str">
        <f t="shared" ref="AQ77:AQ140" si="72">IF(AND(AH77&gt;4.99,AH77&lt;50),AH77," ")</f>
        <v xml:space="preserve"> </v>
      </c>
      <c r="AR77" s="613" t="str">
        <f t="shared" si="37"/>
        <v xml:space="preserve"> </v>
      </c>
      <c r="AS77" s="613" t="str">
        <f t="shared" si="38"/>
        <v xml:space="preserve"> </v>
      </c>
      <c r="AT77" s="613" t="str">
        <f t="shared" si="39"/>
        <v xml:space="preserve"> </v>
      </c>
      <c r="AU77" s="613" t="str">
        <f t="shared" si="40"/>
        <v xml:space="preserve"> </v>
      </c>
      <c r="AV77" s="614" t="str">
        <f t="shared" si="41"/>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t="s">
        <v>3449</v>
      </c>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t="s">
        <v>3450</v>
      </c>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t="s">
        <v>3451</v>
      </c>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t="s">
        <v>3452</v>
      </c>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O16:U20 BC12:BD1011 BE10:BG1011 V5:Y8 E10:X11 AA10:AC11 AF10:AH11 AY10:BB1011 BC10:BD10 C10:C11 AD12:AD1011 Y10:Z1011 AI14:AI1011 AJ15:AJ1011 AI14:AJ14 AI10:AO13 AE10:AE1011 AA5:AH8 AJ5:AO8 AW10:AW1011 AR12:AR1011 AT12:AT1011 AP12:AP1011 BH10:BI10 BH12:BI1011 AW5:BI8 AK14:AO1011 N12:N1011 AB12:AB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2" r:id="rId3049" display="http://web.higov.net/oip/rrs/popup_list_agency_by_login.php?text=opener.document.myform.x_Agency_Codetxt&amp;title=Agency%20Code&amp;id=opener.document.myform.x_Agency_Code&amp;dept=A11"/>
    <hyperlink ref="BK21" r:id="rId3050" display="http://web.higov.net/oip/rrs/popup_list_agency_by_login.php?text=opener.document.myform.x_Agency_Codetxt&amp;title=Agency%20Code&amp;id=opener.document.myform.x_Agency_Code&amp;dept=A11"/>
    <hyperlink ref="BK20" r:id="rId3051" display="http://web.higov.net/oip/rrs/popup_list_agency_by_login.php?text=opener.document.myform.x_Agency_Codetxt&amp;title=Agency%20Code&amp;id=opener.document.myform.x_Agency_Code&amp;dept=A11"/>
    <hyperlink ref="BK19" r:id="rId3052" display="http://web.higov.net/oip/rrs/popup_list_agency_by_login.php?text=opener.document.myform.x_Agency_Codetxt&amp;title=Agency%20Code&amp;id=opener.document.myform.x_Agency_Code&amp;dept=A11"/>
    <hyperlink ref="BK18" r:id="rId3053" display="http://web.higov.net/oip/rrs/popup_list_agency_by_login.php?text=opener.document.myform.x_Agency_Codetxt&amp;title=Agency%20Code&amp;id=opener.document.myform.x_Agency_Code&amp;dept=A11"/>
    <hyperlink ref="BK17" r:id="rId3054" display="http://web.higov.net/oip/rrs/popup_list_agency_by_login.php?text=opener.document.myform.x_Agency_Codetxt&amp;title=Agency%20Code&amp;id=opener.document.myform.x_Agency_Code&amp;dept=A11"/>
    <hyperlink ref="BK16" r:id="rId3055" display="http://web.higov.net/oip/rrs/popup_list_agency_by_login.php?text=opener.document.myform.x_Agency_Codetxt&amp;title=Agency%20Code&amp;id=opener.document.myform.x_Agency_Code&amp;dept=A11"/>
    <hyperlink ref="BK15" r:id="rId3056" display="http://web.higov.net/oip/rrs/popup_list_agency_by_login.php?text=opener.document.myform.x_Agency_Codetxt&amp;title=Agency%20Code&amp;id=opener.document.myform.x_Agency_Code&amp;dept=A11"/>
    <hyperlink ref="BK14" r:id="rId3057" display="http://web.higov.net/oip/rrs/popup_list_agency_by_login.php?text=opener.document.myform.x_Agency_Codetxt&amp;title=Agency%20Code&amp;id=opener.document.myform.x_Agency_Code&amp;dept=A11"/>
    <hyperlink ref="BK13" r:id="rId3058" display="http://web.higov.net/oip/rrs/popup_list_agency_by_login.php?text=opener.document.myform.x_Agency_Codetxt&amp;title=Agency%20Code&amp;id=opener.document.myform.x_Agency_Code&amp;dept=A11"/>
    <hyperlink ref="BM103" r:id="rId3059"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8" t="s">
        <v>3417</v>
      </c>
      <c r="D1" s="719"/>
      <c r="E1" s="719"/>
      <c r="F1" s="720"/>
      <c r="G1" s="720"/>
      <c r="H1" s="720"/>
      <c r="I1" s="721"/>
      <c r="J1" s="722"/>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3"/>
      <c r="AN1" s="673"/>
      <c r="AO1" s="673"/>
      <c r="AP1" s="644" t="s">
        <v>2659</v>
      </c>
      <c r="AQ1" s="710"/>
      <c r="AR1" s="710"/>
      <c r="AS1" s="711"/>
      <c r="AT1" s="647" t="s">
        <v>2663</v>
      </c>
      <c r="AU1" s="648"/>
      <c r="AV1" s="648"/>
      <c r="AW1" s="648"/>
      <c r="AX1" s="648"/>
      <c r="AY1" s="648"/>
      <c r="AZ1" s="648"/>
      <c r="BA1" s="64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2703</v>
      </c>
      <c r="W4" s="697"/>
      <c r="X4" s="697"/>
      <c r="Y4" s="666" t="s">
        <v>44</v>
      </c>
      <c r="Z4" s="667"/>
      <c r="AA4" s="362" t="s">
        <v>40</v>
      </c>
      <c r="AB4" s="668" t="s">
        <v>3394</v>
      </c>
      <c r="AC4" s="669"/>
      <c r="AD4" s="716" t="s">
        <v>3393</v>
      </c>
      <c r="AE4" s="717"/>
      <c r="AF4" s="401" t="s">
        <v>3403</v>
      </c>
      <c r="AG4" s="402" t="s">
        <v>3404</v>
      </c>
      <c r="AH4" s="363" t="s">
        <v>2673</v>
      </c>
      <c r="AI4" s="704" t="s">
        <v>7</v>
      </c>
      <c r="AJ4" s="705"/>
      <c r="AK4" s="706"/>
      <c r="AL4" s="707" t="s">
        <v>7</v>
      </c>
      <c r="AM4" s="708"/>
      <c r="AN4" s="708"/>
      <c r="AO4" s="709"/>
      <c r="AP4" s="700" t="s">
        <v>7</v>
      </c>
      <c r="AQ4" s="701"/>
      <c r="AR4" s="701"/>
      <c r="AS4" s="702"/>
      <c r="AT4" s="700" t="s">
        <v>7</v>
      </c>
      <c r="AU4" s="701"/>
      <c r="AV4" s="701"/>
      <c r="AW4" s="701"/>
      <c r="AX4" s="701"/>
      <c r="AY4" s="701"/>
      <c r="AZ4" s="701"/>
      <c r="BA4" s="70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2" t="s">
        <v>3419</v>
      </c>
      <c r="B9" s="71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4" t="s">
        <v>3392</v>
      </c>
      <c r="B10" s="71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5" t="s">
        <v>3391</v>
      </c>
      <c r="B11" s="68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Owens, Markus</cp:lastModifiedBy>
  <cp:lastPrinted>2016-05-31T18:15:39Z</cp:lastPrinted>
  <dcterms:created xsi:type="dcterms:W3CDTF">2013-04-08T20:12:31Z</dcterms:created>
  <dcterms:modified xsi:type="dcterms:W3CDTF">2024-08-02T20:09:25Z</dcterms:modified>
</cp:coreProperties>
</file>