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showInkAnnotation="0" defaultThemeVersion="124226"/>
  <mc:AlternateContent xmlns:mc="http://schemas.openxmlformats.org/markup-compatibility/2006">
    <mc:Choice Requires="x15">
      <x15ac:absPath xmlns:x15ac="http://schemas.microsoft.com/office/spreadsheetml/2010/11/ac" url="Q:\Shared\UIPA Log and Checklist\"/>
    </mc:Choice>
  </mc:AlternateContent>
  <xr:revisionPtr revIDLastSave="0" documentId="13_ncr:1_{60584244-8D20-4A7C-8F30-80DC6E5AA2B8}" xr6:coauthVersionLast="47" xr6:coauthVersionMax="47" xr10:uidLastSave="{00000000-0000-0000-0000-000000000000}"/>
  <bookViews>
    <workbookView xWindow="2610" yWindow="450" windowWidth="47460" windowHeight="14865"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X6" i="4"/>
  <c r="AL7" i="4"/>
  <c r="AM7" i="4"/>
  <c r="AN7" i="4"/>
  <c r="AO7" i="4"/>
  <c r="AT7" i="4"/>
  <c r="AW7" i="4" s="1"/>
  <c r="AX7" i="4"/>
  <c r="AL8" i="4"/>
  <c r="AT8" i="4"/>
  <c r="AU8" i="4" s="1"/>
  <c r="AX8" i="4"/>
  <c r="BA8" i="4" s="1"/>
  <c r="AL12" i="4"/>
  <c r="AM12" i="4"/>
  <c r="AN12" i="4"/>
  <c r="AO12" i="4"/>
  <c r="AP12" i="4"/>
  <c r="AR12" i="4" s="1"/>
  <c r="AT12" i="4"/>
  <c r="AV12" i="4" s="1"/>
  <c r="AX12" i="4"/>
  <c r="AZ12" i="4" s="1"/>
  <c r="AL13" i="4"/>
  <c r="AM13" i="4"/>
  <c r="AN13" i="4"/>
  <c r="AO13" i="4"/>
  <c r="AT13" i="4"/>
  <c r="AW13" i="4" s="1"/>
  <c r="AX13" i="4"/>
  <c r="BA13" i="4" s="1"/>
  <c r="AL14" i="4"/>
  <c r="AM14" i="4"/>
  <c r="AN14" i="4"/>
  <c r="AO14" i="4"/>
  <c r="AT14" i="4"/>
  <c r="AX14" i="4"/>
  <c r="BA14" i="4" s="1"/>
  <c r="AL15" i="4"/>
  <c r="AT15" i="4"/>
  <c r="AX15" i="4"/>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AL21" i="4"/>
  <c r="AM21" i="4"/>
  <c r="AN21" i="4"/>
  <c r="AO21" i="4"/>
  <c r="AT21" i="4"/>
  <c r="AX21" i="4"/>
  <c r="AL22" i="4"/>
  <c r="AM22" i="4"/>
  <c r="AN22" i="4"/>
  <c r="AO22" i="4"/>
  <c r="AT22" i="4"/>
  <c r="AX22" i="4"/>
  <c r="BA22" i="4" s="1"/>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X26" i="4"/>
  <c r="BA26" i="4" s="1"/>
  <c r="AL27" i="4"/>
  <c r="AM27" i="4"/>
  <c r="AN27" i="4"/>
  <c r="AO27" i="4"/>
  <c r="AT27" i="4"/>
  <c r="AW27" i="4" s="1"/>
  <c r="AX27" i="4"/>
  <c r="AL28" i="4"/>
  <c r="AM28" i="4"/>
  <c r="AN28" i="4"/>
  <c r="AO28" i="4"/>
  <c r="AT28" i="4"/>
  <c r="AX28" i="4"/>
  <c r="AL29" i="4"/>
  <c r="AM29" i="4"/>
  <c r="AN29" i="4"/>
  <c r="AO29" i="4"/>
  <c r="AT29" i="4"/>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BA55" i="4" s="1"/>
  <c r="AL56" i="4"/>
  <c r="AM56" i="4"/>
  <c r="AN56" i="4"/>
  <c r="AO56" i="4"/>
  <c r="AT56" i="4"/>
  <c r="AW56" i="4" s="1"/>
  <c r="AX56" i="4"/>
  <c r="AL57" i="4"/>
  <c r="AM57" i="4"/>
  <c r="AN57" i="4"/>
  <c r="AO57" i="4"/>
  <c r="AT57" i="4"/>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L120" i="4"/>
  <c r="AM120" i="4"/>
  <c r="AN120" i="4"/>
  <c r="AO120" i="4"/>
  <c r="AT120" i="4"/>
  <c r="AV120" i="4" s="1"/>
  <c r="AU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Y180" i="4"/>
  <c r="AL181" i="4"/>
  <c r="AM181" i="4"/>
  <c r="AN181" i="4"/>
  <c r="AO181" i="4"/>
  <c r="AT181" i="4"/>
  <c r="AV181" i="4" s="1"/>
  <c r="AX181" i="4"/>
  <c r="AZ181" i="4" s="1"/>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X185" i="4"/>
  <c r="AL186" i="4"/>
  <c r="AM186" i="4"/>
  <c r="AN186" i="4"/>
  <c r="AO186" i="4"/>
  <c r="AT186" i="4"/>
  <c r="AX186" i="4"/>
  <c r="AZ186" i="4" s="1"/>
  <c r="AL187" i="4"/>
  <c r="AM187" i="4"/>
  <c r="AN187" i="4"/>
  <c r="AO187" i="4"/>
  <c r="AT187" i="4"/>
  <c r="AX187" i="4"/>
  <c r="AL188" i="4"/>
  <c r="AM188" i="4"/>
  <c r="AN188" i="4"/>
  <c r="AO188" i="4"/>
  <c r="AT188" i="4"/>
  <c r="AV188" i="4" s="1"/>
  <c r="AX188" i="4"/>
  <c r="AZ188" i="4" s="1"/>
  <c r="AY188" i="4"/>
  <c r="AL189" i="4"/>
  <c r="AM189" i="4"/>
  <c r="AN189" i="4"/>
  <c r="AO189" i="4"/>
  <c r="AT189" i="4"/>
  <c r="AX189" i="4"/>
  <c r="AZ189" i="4" s="1"/>
  <c r="AL190" i="4"/>
  <c r="AM190" i="4"/>
  <c r="AN190" i="4"/>
  <c r="AO190" i="4"/>
  <c r="AT190" i="4"/>
  <c r="AX190" i="4"/>
  <c r="AL191" i="4"/>
  <c r="AM191" i="4"/>
  <c r="AN191" i="4"/>
  <c r="AO191" i="4"/>
  <c r="AT191" i="4"/>
  <c r="AU191" i="4" s="1"/>
  <c r="AX191" i="4"/>
  <c r="AL192" i="4"/>
  <c r="AM192" i="4"/>
  <c r="AN192" i="4"/>
  <c r="AO192" i="4"/>
  <c r="AT192" i="4"/>
  <c r="AV192" i="4" s="1"/>
  <c r="AW192" i="4"/>
  <c r="AX192" i="4"/>
  <c r="BA192" i="4" s="1"/>
  <c r="AL193" i="4"/>
  <c r="AM193" i="4"/>
  <c r="AN193" i="4"/>
  <c r="AO193" i="4"/>
  <c r="AT193" i="4"/>
  <c r="AX193" i="4"/>
  <c r="AZ193" i="4" s="1"/>
  <c r="AL194" i="4"/>
  <c r="AM194" i="4"/>
  <c r="AN194" i="4"/>
  <c r="AO194" i="4"/>
  <c r="AT194" i="4"/>
  <c r="AX194" i="4"/>
  <c r="AZ194" i="4" s="1"/>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Z248" i="4"/>
  <c r="AL249" i="4"/>
  <c r="AM249" i="4"/>
  <c r="AN249" i="4"/>
  <c r="AO249" i="4"/>
  <c r="AT249" i="4"/>
  <c r="AU249" i="4" s="1"/>
  <c r="AX249" i="4"/>
  <c r="AY249" i="4" s="1"/>
  <c r="AL250" i="4"/>
  <c r="AM250" i="4"/>
  <c r="AN250" i="4"/>
  <c r="AO250" i="4"/>
  <c r="AT250" i="4"/>
  <c r="AU250" i="4" s="1"/>
  <c r="AX250" i="4"/>
  <c r="AY250" i="4" s="1"/>
  <c r="AL251" i="4"/>
  <c r="AM251" i="4"/>
  <c r="AN251" i="4"/>
  <c r="AO251" i="4"/>
  <c r="AT251" i="4"/>
  <c r="AU251" i="4" s="1"/>
  <c r="AX251" i="4"/>
  <c r="AY251" i="4" s="1"/>
  <c r="AL252" i="4"/>
  <c r="AM252" i="4"/>
  <c r="AN252" i="4"/>
  <c r="AO252" i="4"/>
  <c r="AT252" i="4"/>
  <c r="AU252" i="4" s="1"/>
  <c r="AX252" i="4"/>
  <c r="AL253" i="4"/>
  <c r="AM253" i="4"/>
  <c r="AN253" i="4"/>
  <c r="AO253" i="4"/>
  <c r="AT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L263" i="4"/>
  <c r="AM263" i="4"/>
  <c r="AN263" i="4"/>
  <c r="AO263" i="4"/>
  <c r="AT263" i="4"/>
  <c r="AU263" i="4" s="1"/>
  <c r="AX263" i="4"/>
  <c r="AL264" i="4"/>
  <c r="AM264" i="4"/>
  <c r="AN264" i="4"/>
  <c r="AO264" i="4"/>
  <c r="AT264" i="4"/>
  <c r="AX264" i="4"/>
  <c r="AL265" i="4"/>
  <c r="AM265" i="4"/>
  <c r="AN265" i="4"/>
  <c r="AO265" i="4"/>
  <c r="AT265" i="4"/>
  <c r="AX265" i="4"/>
  <c r="AL266" i="4"/>
  <c r="AM266" i="4"/>
  <c r="AN266" i="4"/>
  <c r="AO266" i="4"/>
  <c r="AT266" i="4"/>
  <c r="AU266" i="4" s="1"/>
  <c r="AX266" i="4"/>
  <c r="BA266" i="4" s="1"/>
  <c r="AL267" i="4"/>
  <c r="AM267" i="4"/>
  <c r="AN267" i="4"/>
  <c r="AO267" i="4"/>
  <c r="AT267" i="4"/>
  <c r="AX267" i="4"/>
  <c r="AY267" i="4" s="1"/>
  <c r="AL268" i="4"/>
  <c r="AM268" i="4"/>
  <c r="AN268" i="4"/>
  <c r="AO268" i="4"/>
  <c r="AT268" i="4"/>
  <c r="AX268" i="4"/>
  <c r="AL269" i="4"/>
  <c r="AM269" i="4"/>
  <c r="AN269" i="4"/>
  <c r="AO269" i="4"/>
  <c r="AT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L377" i="4"/>
  <c r="AM377" i="4"/>
  <c r="AN377" i="4"/>
  <c r="AO377" i="4"/>
  <c r="AT377" i="4"/>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L396" i="4"/>
  <c r="AM396" i="4"/>
  <c r="AN396" i="4"/>
  <c r="AO396" i="4"/>
  <c r="AT396" i="4"/>
  <c r="AV396" i="4" s="1"/>
  <c r="AX396" i="4"/>
  <c r="AL397" i="4"/>
  <c r="AM397" i="4"/>
  <c r="AN397" i="4"/>
  <c r="AO397" i="4"/>
  <c r="AT397" i="4"/>
  <c r="AX397" i="4"/>
  <c r="AZ397" i="4" s="1"/>
  <c r="AL398" i="4"/>
  <c r="AM398" i="4"/>
  <c r="AN398" i="4"/>
  <c r="AO398" i="4"/>
  <c r="AT398" i="4"/>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U412" i="4" s="1"/>
  <c r="AV412" i="4"/>
  <c r="AX412" i="4"/>
  <c r="AL413" i="4"/>
  <c r="AM413" i="4"/>
  <c r="AN413" i="4"/>
  <c r="AO413" i="4"/>
  <c r="AT413" i="4"/>
  <c r="AU413" i="4" s="1"/>
  <c r="AX413" i="4"/>
  <c r="AZ413" i="4" s="1"/>
  <c r="AL414" i="4"/>
  <c r="AM414" i="4"/>
  <c r="AN414" i="4"/>
  <c r="AO414" i="4"/>
  <c r="AT414" i="4"/>
  <c r="AV414" i="4" s="1"/>
  <c r="AX414" i="4"/>
  <c r="AZ414" i="4" s="1"/>
  <c r="AL415" i="4"/>
  <c r="AM415" i="4"/>
  <c r="AN415" i="4"/>
  <c r="AO415" i="4"/>
  <c r="AT415" i="4"/>
  <c r="AU415" i="4" s="1"/>
  <c r="AX415" i="4"/>
  <c r="AL416" i="4"/>
  <c r="AM416" i="4"/>
  <c r="AN416" i="4"/>
  <c r="AO416" i="4"/>
  <c r="AT416" i="4"/>
  <c r="AU416" i="4" s="1"/>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L422" i="4"/>
  <c r="AM422" i="4"/>
  <c r="AN422" i="4"/>
  <c r="AO422" i="4"/>
  <c r="AT422" i="4"/>
  <c r="AX422" i="4"/>
  <c r="AL423" i="4"/>
  <c r="AM423" i="4"/>
  <c r="AN423" i="4"/>
  <c r="AO423" i="4"/>
  <c r="AT423" i="4"/>
  <c r="AV423" i="4" s="1"/>
  <c r="AX423" i="4"/>
  <c r="AL424" i="4"/>
  <c r="AM424" i="4"/>
  <c r="AN424" i="4"/>
  <c r="AO424" i="4"/>
  <c r="AT424" i="4"/>
  <c r="AU424" i="4" s="1"/>
  <c r="AX424" i="4"/>
  <c r="AL425" i="4"/>
  <c r="AM425" i="4"/>
  <c r="AN425" i="4"/>
  <c r="AO425" i="4"/>
  <c r="AT425" i="4"/>
  <c r="AV425" i="4" s="1"/>
  <c r="AX425" i="4"/>
  <c r="AZ425" i="4" s="1"/>
  <c r="AL426" i="4"/>
  <c r="AM426" i="4"/>
  <c r="AN426" i="4"/>
  <c r="AO426" i="4"/>
  <c r="AT426" i="4"/>
  <c r="AU426" i="4" s="1"/>
  <c r="AX426" i="4"/>
  <c r="AL427" i="4"/>
  <c r="AM427" i="4"/>
  <c r="AN427" i="4"/>
  <c r="AO427" i="4"/>
  <c r="AT427" i="4"/>
  <c r="AX427" i="4"/>
  <c r="AY427" i="4" s="1"/>
  <c r="AL428" i="4"/>
  <c r="AM428" i="4"/>
  <c r="AN428" i="4"/>
  <c r="AO428" i="4"/>
  <c r="AT428" i="4"/>
  <c r="AW428" i="4" s="1"/>
  <c r="AX428" i="4"/>
  <c r="AL429" i="4"/>
  <c r="AM429" i="4"/>
  <c r="AN429" i="4"/>
  <c r="AO429" i="4"/>
  <c r="AT429" i="4"/>
  <c r="AU429" i="4" s="1"/>
  <c r="AX429" i="4"/>
  <c r="BA429" i="4" s="1"/>
  <c r="AL430" i="4"/>
  <c r="AM430" i="4"/>
  <c r="AN430" i="4"/>
  <c r="AO430" i="4"/>
  <c r="AT430" i="4"/>
  <c r="AX430" i="4"/>
  <c r="AL431" i="4"/>
  <c r="AM431" i="4"/>
  <c r="AN431" i="4"/>
  <c r="AO431" i="4"/>
  <c r="AT431" i="4"/>
  <c r="AU431" i="4" s="1"/>
  <c r="AX431" i="4"/>
  <c r="AL432" i="4"/>
  <c r="AM432" i="4"/>
  <c r="AN432" i="4"/>
  <c r="AO432" i="4"/>
  <c r="AT432" i="4"/>
  <c r="AU432" i="4" s="1"/>
  <c r="AX432" i="4"/>
  <c r="AY432" i="4" s="1"/>
  <c r="AL433" i="4"/>
  <c r="AM433" i="4"/>
  <c r="AN433" i="4"/>
  <c r="AO433" i="4"/>
  <c r="AT433" i="4"/>
  <c r="AX433" i="4"/>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X437" i="4"/>
  <c r="AY437" i="4" s="1"/>
  <c r="AL438" i="4"/>
  <c r="AM438" i="4"/>
  <c r="AN438" i="4"/>
  <c r="AO438" i="4"/>
  <c r="AT438" i="4"/>
  <c r="AV438" i="4" s="1"/>
  <c r="AX438" i="4"/>
  <c r="AZ438" i="4" s="1"/>
  <c r="AL439" i="4"/>
  <c r="AM439" i="4"/>
  <c r="AN439" i="4"/>
  <c r="AO439" i="4"/>
  <c r="AT439" i="4"/>
  <c r="AU439" i="4" s="1"/>
  <c r="AV439" i="4"/>
  <c r="AX439" i="4"/>
  <c r="AY439" i="4" s="1"/>
  <c r="AL440" i="4"/>
  <c r="AM440" i="4"/>
  <c r="AN440" i="4"/>
  <c r="AO440" i="4"/>
  <c r="AT440" i="4"/>
  <c r="AX440" i="4"/>
  <c r="AY440" i="4" s="1"/>
  <c r="AL441" i="4"/>
  <c r="AM441" i="4"/>
  <c r="AN441" i="4"/>
  <c r="AO441" i="4"/>
  <c r="AT441" i="4"/>
  <c r="AU441" i="4" s="1"/>
  <c r="AX441" i="4"/>
  <c r="AL442" i="4"/>
  <c r="AM442" i="4"/>
  <c r="AN442" i="4"/>
  <c r="AO442" i="4"/>
  <c r="AT442" i="4"/>
  <c r="AX442" i="4"/>
  <c r="BA442" i="4" s="1"/>
  <c r="AL443" i="4"/>
  <c r="AM443" i="4"/>
  <c r="AN443" i="4"/>
  <c r="AO443" i="4"/>
  <c r="AT443" i="4"/>
  <c r="AX443" i="4"/>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BA446" i="4"/>
  <c r="AL447" i="4"/>
  <c r="AM447" i="4"/>
  <c r="AN447" i="4"/>
  <c r="AO447" i="4"/>
  <c r="AT447" i="4"/>
  <c r="AX447" i="4"/>
  <c r="AL448" i="4"/>
  <c r="AM448" i="4"/>
  <c r="AN448" i="4"/>
  <c r="AO448" i="4"/>
  <c r="AT448" i="4"/>
  <c r="AX448" i="4"/>
  <c r="AZ448" i="4" s="1"/>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BA453" i="4" s="1"/>
  <c r="AL454" i="4"/>
  <c r="AM454" i="4"/>
  <c r="AN454" i="4"/>
  <c r="AO454" i="4"/>
  <c r="AT454" i="4"/>
  <c r="AV454" i="4" s="1"/>
  <c r="AX454" i="4"/>
  <c r="AZ454" i="4" s="1"/>
  <c r="AL455" i="4"/>
  <c r="AM455" i="4"/>
  <c r="AN455" i="4"/>
  <c r="AO455" i="4"/>
  <c r="AT455" i="4"/>
  <c r="AU455" i="4" s="1"/>
  <c r="AX455" i="4"/>
  <c r="AL456" i="4"/>
  <c r="AM456" i="4"/>
  <c r="AN456" i="4"/>
  <c r="AO456" i="4"/>
  <c r="AT456" i="4"/>
  <c r="AU456" i="4" s="1"/>
  <c r="AX456" i="4"/>
  <c r="AL457" i="4"/>
  <c r="AM457" i="4"/>
  <c r="AN457" i="4"/>
  <c r="AO457" i="4"/>
  <c r="AT457" i="4"/>
  <c r="AX457" i="4"/>
  <c r="AZ457" i="4" s="1"/>
  <c r="AL458" i="4"/>
  <c r="AM458" i="4"/>
  <c r="AN458" i="4"/>
  <c r="AO458" i="4"/>
  <c r="AT458" i="4"/>
  <c r="AV458" i="4"/>
  <c r="AX458" i="4"/>
  <c r="AZ458" i="4" s="1"/>
  <c r="AL459" i="4"/>
  <c r="AM459" i="4"/>
  <c r="AN459" i="4"/>
  <c r="AO459" i="4"/>
  <c r="AT459" i="4"/>
  <c r="AX459" i="4"/>
  <c r="BA459" i="4"/>
  <c r="AL460" i="4"/>
  <c r="AM460" i="4"/>
  <c r="AN460" i="4"/>
  <c r="AO460" i="4"/>
  <c r="AT460" i="4"/>
  <c r="AU460" i="4" s="1"/>
  <c r="AX460" i="4"/>
  <c r="AL461" i="4"/>
  <c r="AM461" i="4"/>
  <c r="AN461" i="4"/>
  <c r="AO461" i="4"/>
  <c r="AT461" i="4"/>
  <c r="AU461" i="4" s="1"/>
  <c r="AV461" i="4"/>
  <c r="AW461" i="4"/>
  <c r="AX461" i="4"/>
  <c r="AZ461" i="4" s="1"/>
  <c r="BA461" i="4"/>
  <c r="AL462" i="4"/>
  <c r="AM462" i="4"/>
  <c r="AN462" i="4"/>
  <c r="AO462" i="4"/>
  <c r="AT462" i="4"/>
  <c r="AX462" i="4"/>
  <c r="BA462" i="4" s="1"/>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V480" i="4" s="1"/>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W483" i="4"/>
  <c r="AX483" i="4"/>
  <c r="BA483" i="4" s="1"/>
  <c r="AL484" i="4"/>
  <c r="AM484" i="4"/>
  <c r="AN484" i="4"/>
  <c r="AO484" i="4"/>
  <c r="AT484" i="4"/>
  <c r="AX484" i="4"/>
  <c r="AL485" i="4"/>
  <c r="AM485" i="4"/>
  <c r="AN485" i="4"/>
  <c r="AO485" i="4"/>
  <c r="AT485" i="4"/>
  <c r="AX485" i="4"/>
  <c r="BA485" i="4" s="1"/>
  <c r="AL486" i="4"/>
  <c r="AM486" i="4"/>
  <c r="AN486" i="4"/>
  <c r="AO486" i="4"/>
  <c r="AT486" i="4"/>
  <c r="AX486" i="4"/>
  <c r="BA486" i="4" s="1"/>
  <c r="AL487" i="4"/>
  <c r="AM487" i="4"/>
  <c r="AN487" i="4"/>
  <c r="AO487" i="4"/>
  <c r="AT487" i="4"/>
  <c r="AW487" i="4" s="1"/>
  <c r="AX487" i="4"/>
  <c r="AL488" i="4"/>
  <c r="AM488" i="4"/>
  <c r="AN488" i="4"/>
  <c r="AO488" i="4"/>
  <c r="AT488" i="4"/>
  <c r="AU488" i="4" s="1"/>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W491" i="4"/>
  <c r="AX491" i="4"/>
  <c r="BA491" i="4" s="1"/>
  <c r="AL492" i="4"/>
  <c r="AM492" i="4"/>
  <c r="AN492" i="4"/>
  <c r="AO492" i="4"/>
  <c r="AT492" i="4"/>
  <c r="AX492" i="4"/>
  <c r="AL493" i="4"/>
  <c r="AM493" i="4"/>
  <c r="AN493" i="4"/>
  <c r="AO493" i="4"/>
  <c r="AT493" i="4"/>
  <c r="AX493" i="4"/>
  <c r="AL494" i="4"/>
  <c r="AM494" i="4"/>
  <c r="AN494" i="4"/>
  <c r="AO494" i="4"/>
  <c r="AT494" i="4"/>
  <c r="AW494" i="4" s="1"/>
  <c r="AV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X498" i="4"/>
  <c r="BA498" i="4" s="1"/>
  <c r="AL499" i="4"/>
  <c r="AM499" i="4"/>
  <c r="AN499" i="4"/>
  <c r="AO499" i="4"/>
  <c r="AT499" i="4"/>
  <c r="AX499" i="4"/>
  <c r="BA499" i="4" s="1"/>
  <c r="AL500" i="4"/>
  <c r="AM500" i="4"/>
  <c r="AN500" i="4"/>
  <c r="AO500" i="4"/>
  <c r="AT500" i="4"/>
  <c r="AX500" i="4"/>
  <c r="BA500" i="4" s="1"/>
  <c r="AL501" i="4"/>
  <c r="AM501" i="4"/>
  <c r="AN501" i="4"/>
  <c r="AO501" i="4"/>
  <c r="AT501" i="4"/>
  <c r="AV501" i="4" s="1"/>
  <c r="AX501" i="4"/>
  <c r="BA501" i="4" s="1"/>
  <c r="AL502" i="4"/>
  <c r="AM502" i="4"/>
  <c r="AN502" i="4"/>
  <c r="AO502" i="4"/>
  <c r="AT502" i="4"/>
  <c r="AW502" i="4" s="1"/>
  <c r="AX502" i="4"/>
  <c r="AY502" i="4" s="1"/>
  <c r="AL503" i="4"/>
  <c r="AM503" i="4"/>
  <c r="AN503" i="4"/>
  <c r="AO503" i="4"/>
  <c r="AT503" i="4"/>
  <c r="AW503" i="4" s="1"/>
  <c r="AX503" i="4"/>
  <c r="AL504" i="4"/>
  <c r="AM504" i="4"/>
  <c r="AN504" i="4"/>
  <c r="AO504" i="4"/>
  <c r="AT504" i="4"/>
  <c r="AV504" i="4" s="1"/>
  <c r="AX504" i="4"/>
  <c r="AL505" i="4"/>
  <c r="AM505" i="4"/>
  <c r="AN505" i="4"/>
  <c r="AO505" i="4"/>
  <c r="AT505" i="4"/>
  <c r="AU505" i="4" s="1"/>
  <c r="AX505" i="4"/>
  <c r="AZ505" i="4" s="1"/>
  <c r="AL506" i="4"/>
  <c r="AM506" i="4"/>
  <c r="AN506" i="4"/>
  <c r="AO506" i="4"/>
  <c r="AT506" i="4"/>
  <c r="AU506" i="4" s="1"/>
  <c r="AX506" i="4"/>
  <c r="BA506" i="4" s="1"/>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X510" i="4"/>
  <c r="AL511" i="4"/>
  <c r="AM511" i="4"/>
  <c r="AN511" i="4"/>
  <c r="AO511" i="4"/>
  <c r="AT511" i="4"/>
  <c r="AU511" i="4" s="1"/>
  <c r="AX511" i="4"/>
  <c r="AZ511" i="4" s="1"/>
  <c r="BA511" i="4"/>
  <c r="AL512" i="4"/>
  <c r="AM512" i="4"/>
  <c r="AN512" i="4"/>
  <c r="AO512" i="4"/>
  <c r="AT512" i="4"/>
  <c r="AW512" i="4" s="1"/>
  <c r="AX512" i="4"/>
  <c r="AL513" i="4"/>
  <c r="AM513" i="4"/>
  <c r="AN513" i="4"/>
  <c r="AO513" i="4"/>
  <c r="AT513" i="4"/>
  <c r="AW513" i="4" s="1"/>
  <c r="AX513" i="4"/>
  <c r="AZ513" i="4" s="1"/>
  <c r="AL514" i="4"/>
  <c r="AM514" i="4"/>
  <c r="AN514" i="4"/>
  <c r="AO514" i="4"/>
  <c r="AT514" i="4"/>
  <c r="AU514" i="4" s="1"/>
  <c r="AX514" i="4"/>
  <c r="AL515" i="4"/>
  <c r="AM515" i="4"/>
  <c r="AN515" i="4"/>
  <c r="AO515" i="4"/>
  <c r="AT515" i="4"/>
  <c r="AW515" i="4" s="1"/>
  <c r="AX515" i="4"/>
  <c r="AL516" i="4"/>
  <c r="AM516" i="4"/>
  <c r="AN516" i="4"/>
  <c r="AO516" i="4"/>
  <c r="AT516" i="4"/>
  <c r="AW516" i="4" s="1"/>
  <c r="AX516" i="4"/>
  <c r="AL517" i="4"/>
  <c r="AM517" i="4"/>
  <c r="AN517" i="4"/>
  <c r="AO517" i="4"/>
  <c r="AT517" i="4"/>
  <c r="AW517" i="4" s="1"/>
  <c r="AX517" i="4"/>
  <c r="BA517" i="4" s="1"/>
  <c r="AL518" i="4"/>
  <c r="AM518" i="4"/>
  <c r="AN518" i="4"/>
  <c r="AO518" i="4"/>
  <c r="AT518" i="4"/>
  <c r="AU518" i="4" s="1"/>
  <c r="AX518" i="4"/>
  <c r="AL519" i="4"/>
  <c r="AM519" i="4"/>
  <c r="AN519" i="4"/>
  <c r="AO519" i="4"/>
  <c r="AT519" i="4"/>
  <c r="AU519" i="4" s="1"/>
  <c r="AX519" i="4"/>
  <c r="AZ519" i="4" s="1"/>
  <c r="BA519" i="4"/>
  <c r="AL520" i="4"/>
  <c r="AM520" i="4"/>
  <c r="AN520" i="4"/>
  <c r="AO520" i="4"/>
  <c r="AT520" i="4"/>
  <c r="AW520" i="4" s="1"/>
  <c r="AX520" i="4"/>
  <c r="AL521" i="4"/>
  <c r="AM521" i="4"/>
  <c r="AN521" i="4"/>
  <c r="AO521" i="4"/>
  <c r="AT521" i="4"/>
  <c r="AW521" i="4" s="1"/>
  <c r="AX521" i="4"/>
  <c r="AZ521" i="4" s="1"/>
  <c r="BA521" i="4"/>
  <c r="AL522" i="4"/>
  <c r="AM522" i="4"/>
  <c r="AN522" i="4"/>
  <c r="AO522" i="4"/>
  <c r="AT522" i="4"/>
  <c r="AW522" i="4" s="1"/>
  <c r="AX522" i="4"/>
  <c r="AL523" i="4"/>
  <c r="AM523" i="4"/>
  <c r="AN523" i="4"/>
  <c r="AO523" i="4"/>
  <c r="AT523" i="4"/>
  <c r="AW523" i="4" s="1"/>
  <c r="AX523" i="4"/>
  <c r="AZ523" i="4" s="1"/>
  <c r="AL524" i="4"/>
  <c r="AM524" i="4"/>
  <c r="AN524" i="4"/>
  <c r="AO524" i="4"/>
  <c r="AT524" i="4"/>
  <c r="AX524" i="4"/>
  <c r="AL525" i="4"/>
  <c r="AM525" i="4"/>
  <c r="AN525" i="4"/>
  <c r="AO525" i="4"/>
  <c r="AT525" i="4"/>
  <c r="AW525" i="4" s="1"/>
  <c r="AX525" i="4"/>
  <c r="AL526" i="4"/>
  <c r="AM526" i="4"/>
  <c r="AN526" i="4"/>
  <c r="AO526" i="4"/>
  <c r="AT526" i="4"/>
  <c r="AU526" i="4" s="1"/>
  <c r="AV526" i="4"/>
  <c r="AX526" i="4"/>
  <c r="AL527" i="4"/>
  <c r="AM527" i="4"/>
  <c r="AN527" i="4"/>
  <c r="AO527" i="4"/>
  <c r="AT527" i="4"/>
  <c r="AU527" i="4" s="1"/>
  <c r="AX527" i="4"/>
  <c r="AL528" i="4"/>
  <c r="AM528" i="4"/>
  <c r="AN528" i="4"/>
  <c r="AO528" i="4"/>
  <c r="AT528" i="4"/>
  <c r="AW528" i="4" s="1"/>
  <c r="AX528" i="4"/>
  <c r="AL529" i="4"/>
  <c r="AM529" i="4"/>
  <c r="AN529" i="4"/>
  <c r="AO529" i="4"/>
  <c r="AT529" i="4"/>
  <c r="AW529" i="4" s="1"/>
  <c r="AX529" i="4"/>
  <c r="AZ529" i="4" s="1"/>
  <c r="AL530" i="4"/>
  <c r="AM530" i="4"/>
  <c r="AN530" i="4"/>
  <c r="AO530" i="4"/>
  <c r="AT530" i="4"/>
  <c r="AU530" i="4" s="1"/>
  <c r="AX530" i="4"/>
  <c r="AL531" i="4"/>
  <c r="AM531" i="4"/>
  <c r="AN531" i="4"/>
  <c r="AO531" i="4"/>
  <c r="AT531" i="4"/>
  <c r="AU531" i="4" s="1"/>
  <c r="AV531" i="4"/>
  <c r="AW531" i="4"/>
  <c r="AX531" i="4"/>
  <c r="AZ531" i="4" s="1"/>
  <c r="AL532" i="4"/>
  <c r="AM532" i="4"/>
  <c r="AN532" i="4"/>
  <c r="AO532" i="4"/>
  <c r="AT532" i="4"/>
  <c r="AW532" i="4" s="1"/>
  <c r="AX532" i="4"/>
  <c r="AL533" i="4"/>
  <c r="AM533" i="4"/>
  <c r="AN533" i="4"/>
  <c r="AO533" i="4"/>
  <c r="AT533" i="4"/>
  <c r="AW533" i="4" s="1"/>
  <c r="AX533" i="4"/>
  <c r="AZ533" i="4" s="1"/>
  <c r="BA533" i="4"/>
  <c r="AL534" i="4"/>
  <c r="AM534" i="4"/>
  <c r="AN534" i="4"/>
  <c r="AO534" i="4"/>
  <c r="AT534" i="4"/>
  <c r="AU534" i="4" s="1"/>
  <c r="AX534" i="4"/>
  <c r="AL535" i="4"/>
  <c r="AM535" i="4"/>
  <c r="AN535" i="4"/>
  <c r="AO535" i="4"/>
  <c r="AT535" i="4"/>
  <c r="AU535" i="4" s="1"/>
  <c r="AX535" i="4"/>
  <c r="AZ535" i="4" s="1"/>
  <c r="AL536" i="4"/>
  <c r="AM536" i="4"/>
  <c r="AN536" i="4"/>
  <c r="AO536" i="4"/>
  <c r="AT536" i="4"/>
  <c r="AW536" i="4" s="1"/>
  <c r="AX536" i="4"/>
  <c r="AL537" i="4"/>
  <c r="AM537" i="4"/>
  <c r="AN537" i="4"/>
  <c r="AO537" i="4"/>
  <c r="AT537" i="4"/>
  <c r="AW537" i="4" s="1"/>
  <c r="AX537" i="4"/>
  <c r="AZ537" i="4" s="1"/>
  <c r="AL538" i="4"/>
  <c r="AM538" i="4"/>
  <c r="AN538" i="4"/>
  <c r="AO538" i="4"/>
  <c r="AT538" i="4"/>
  <c r="AU538" i="4" s="1"/>
  <c r="AX538" i="4"/>
  <c r="AY538" i="4" s="1"/>
  <c r="BA538" i="4"/>
  <c r="AL539" i="4"/>
  <c r="AM539" i="4"/>
  <c r="AN539" i="4"/>
  <c r="AO539" i="4"/>
  <c r="AT539" i="4"/>
  <c r="AU539" i="4" s="1"/>
  <c r="AX539" i="4"/>
  <c r="AY539" i="4" s="1"/>
  <c r="AL540" i="4"/>
  <c r="AM540" i="4"/>
  <c r="AN540" i="4"/>
  <c r="AO540" i="4"/>
  <c r="AT540" i="4"/>
  <c r="AU540" i="4" s="1"/>
  <c r="AX540" i="4"/>
  <c r="AY540" i="4" s="1"/>
  <c r="AL541" i="4"/>
  <c r="AM541" i="4"/>
  <c r="AN541" i="4"/>
  <c r="AO541" i="4"/>
  <c r="AT541" i="4"/>
  <c r="AU541" i="4" s="1"/>
  <c r="AX541" i="4"/>
  <c r="AY541" i="4" s="1"/>
  <c r="AL542" i="4"/>
  <c r="AM542" i="4"/>
  <c r="AN542" i="4"/>
  <c r="AO542" i="4"/>
  <c r="AT542" i="4"/>
  <c r="AX542" i="4"/>
  <c r="AY542" i="4" s="1"/>
  <c r="AL543" i="4"/>
  <c r="AM543" i="4"/>
  <c r="AN543" i="4"/>
  <c r="AO543" i="4"/>
  <c r="AT543" i="4"/>
  <c r="AW543" i="4" s="1"/>
  <c r="AX543" i="4"/>
  <c r="AY543" i="4" s="1"/>
  <c r="AL544" i="4"/>
  <c r="AM544" i="4"/>
  <c r="AN544" i="4"/>
  <c r="AO544" i="4"/>
  <c r="AT544" i="4"/>
  <c r="AU544" i="4" s="1"/>
  <c r="AX544" i="4"/>
  <c r="AL545" i="4"/>
  <c r="AM545" i="4"/>
  <c r="AN545" i="4"/>
  <c r="AO545" i="4"/>
  <c r="AT545" i="4"/>
  <c r="AV545" i="4" s="1"/>
  <c r="AX545" i="4"/>
  <c r="AY545" i="4" s="1"/>
  <c r="AL546" i="4"/>
  <c r="AM546" i="4"/>
  <c r="AN546" i="4"/>
  <c r="AO546" i="4"/>
  <c r="AT546" i="4"/>
  <c r="AU546" i="4" s="1"/>
  <c r="AX546" i="4"/>
  <c r="AY546" i="4" s="1"/>
  <c r="AL547" i="4"/>
  <c r="AM547" i="4"/>
  <c r="AN547" i="4"/>
  <c r="AO547" i="4"/>
  <c r="AT547" i="4"/>
  <c r="AU547" i="4" s="1"/>
  <c r="AX547" i="4"/>
  <c r="AY547" i="4" s="1"/>
  <c r="AL548" i="4"/>
  <c r="AM548" i="4"/>
  <c r="AN548" i="4"/>
  <c r="AO548" i="4"/>
  <c r="AT548" i="4"/>
  <c r="AX548" i="4"/>
  <c r="AY548" i="4" s="1"/>
  <c r="AL549" i="4"/>
  <c r="AM549" i="4"/>
  <c r="AN549" i="4"/>
  <c r="AO549" i="4"/>
  <c r="AT549" i="4"/>
  <c r="AX549" i="4"/>
  <c r="AY549" i="4" s="1"/>
  <c r="AL550" i="4"/>
  <c r="AM550" i="4"/>
  <c r="AN550" i="4"/>
  <c r="AO550" i="4"/>
  <c r="AT550" i="4"/>
  <c r="AX550" i="4"/>
  <c r="AY550" i="4" s="1"/>
  <c r="AL551" i="4"/>
  <c r="AM551" i="4"/>
  <c r="AN551" i="4"/>
  <c r="AO551" i="4"/>
  <c r="AT551" i="4"/>
  <c r="AW551" i="4" s="1"/>
  <c r="AX551" i="4"/>
  <c r="AL552" i="4"/>
  <c r="AM552" i="4"/>
  <c r="AN552" i="4"/>
  <c r="AO552" i="4"/>
  <c r="AT552" i="4"/>
  <c r="AW552" i="4" s="1"/>
  <c r="AU552" i="4"/>
  <c r="AV552" i="4"/>
  <c r="AX552" i="4"/>
  <c r="AY552" i="4" s="1"/>
  <c r="AL553" i="4"/>
  <c r="AM553" i="4"/>
  <c r="AN553" i="4"/>
  <c r="AO553" i="4"/>
  <c r="AT553" i="4"/>
  <c r="AV553" i="4" s="1"/>
  <c r="AX553" i="4"/>
  <c r="AY553" i="4" s="1"/>
  <c r="AL554" i="4"/>
  <c r="AM554" i="4"/>
  <c r="AN554" i="4"/>
  <c r="AO554" i="4"/>
  <c r="AT554" i="4"/>
  <c r="AU554" i="4" s="1"/>
  <c r="AW554" i="4"/>
  <c r="AX554" i="4"/>
  <c r="AY554" i="4" s="1"/>
  <c r="AZ554" i="4"/>
  <c r="BA554" i="4"/>
  <c r="AL555" i="4"/>
  <c r="AM555" i="4"/>
  <c r="AN555" i="4"/>
  <c r="AO555" i="4"/>
  <c r="AT555" i="4"/>
  <c r="AV555" i="4" s="1"/>
  <c r="AX555" i="4"/>
  <c r="AY555" i="4" s="1"/>
  <c r="AL556" i="4"/>
  <c r="AM556" i="4"/>
  <c r="AN556" i="4"/>
  <c r="AO556" i="4"/>
  <c r="AT556" i="4"/>
  <c r="AV556" i="4" s="1"/>
  <c r="AX556" i="4"/>
  <c r="AY556" i="4" s="1"/>
  <c r="AL557" i="4"/>
  <c r="AM557" i="4"/>
  <c r="AN557" i="4"/>
  <c r="AO557" i="4"/>
  <c r="AT557" i="4"/>
  <c r="AW557" i="4" s="1"/>
  <c r="AX557" i="4"/>
  <c r="AY557" i="4" s="1"/>
  <c r="AL558" i="4"/>
  <c r="AM558" i="4"/>
  <c r="AN558" i="4"/>
  <c r="AO558" i="4"/>
  <c r="AT558" i="4"/>
  <c r="AX558" i="4"/>
  <c r="AY558" i="4" s="1"/>
  <c r="AL559" i="4"/>
  <c r="AM559" i="4"/>
  <c r="AN559" i="4"/>
  <c r="AO559" i="4"/>
  <c r="AT559" i="4"/>
  <c r="AU559" i="4" s="1"/>
  <c r="AX559" i="4"/>
  <c r="AL560" i="4"/>
  <c r="AM560" i="4"/>
  <c r="AN560" i="4"/>
  <c r="AO560" i="4"/>
  <c r="AT560" i="4"/>
  <c r="AW560" i="4" s="1"/>
  <c r="AX560" i="4"/>
  <c r="AY560" i="4" s="1"/>
  <c r="AL561" i="4"/>
  <c r="AM561" i="4"/>
  <c r="AN561" i="4"/>
  <c r="AO561" i="4"/>
  <c r="AT561" i="4"/>
  <c r="AV561" i="4" s="1"/>
  <c r="AX561" i="4"/>
  <c r="AY561" i="4" s="1"/>
  <c r="AL562" i="4"/>
  <c r="AM562" i="4"/>
  <c r="AN562" i="4"/>
  <c r="AO562" i="4"/>
  <c r="AT562" i="4"/>
  <c r="AV562" i="4" s="1"/>
  <c r="AX562" i="4"/>
  <c r="AL563" i="4"/>
  <c r="AM563" i="4"/>
  <c r="AN563" i="4"/>
  <c r="AO563" i="4"/>
  <c r="AT563" i="4"/>
  <c r="AU563" i="4" s="1"/>
  <c r="AV563" i="4"/>
  <c r="AW563" i="4"/>
  <c r="AX563" i="4"/>
  <c r="AY563" i="4" s="1"/>
  <c r="AZ563" i="4"/>
  <c r="AL564" i="4"/>
  <c r="AM564" i="4"/>
  <c r="AN564" i="4"/>
  <c r="AO564" i="4"/>
  <c r="AT564" i="4"/>
  <c r="AV564" i="4" s="1"/>
  <c r="AX564" i="4"/>
  <c r="AY564" i="4" s="1"/>
  <c r="AL565" i="4"/>
  <c r="AM565" i="4"/>
  <c r="AN565" i="4"/>
  <c r="AO565" i="4"/>
  <c r="AT565" i="4"/>
  <c r="AU565" i="4" s="1"/>
  <c r="AX565" i="4"/>
  <c r="AY565" i="4" s="1"/>
  <c r="AL566" i="4"/>
  <c r="AM566" i="4"/>
  <c r="AN566" i="4"/>
  <c r="AO566" i="4"/>
  <c r="AT566" i="4"/>
  <c r="AV566" i="4" s="1"/>
  <c r="AX566" i="4"/>
  <c r="AY566" i="4" s="1"/>
  <c r="AL567" i="4"/>
  <c r="AM567" i="4"/>
  <c r="AN567" i="4"/>
  <c r="AO567" i="4"/>
  <c r="AT567" i="4"/>
  <c r="AW567" i="4" s="1"/>
  <c r="AX567" i="4"/>
  <c r="AL568" i="4"/>
  <c r="AM568" i="4"/>
  <c r="AN568" i="4"/>
  <c r="AO568" i="4"/>
  <c r="AT568" i="4"/>
  <c r="AW568" i="4" s="1"/>
  <c r="AV568" i="4"/>
  <c r="AX568" i="4"/>
  <c r="AY568" i="4" s="1"/>
  <c r="AL569" i="4"/>
  <c r="AM569" i="4"/>
  <c r="AN569" i="4"/>
  <c r="AO569" i="4"/>
  <c r="AT569" i="4"/>
  <c r="AV569" i="4" s="1"/>
  <c r="AX569" i="4"/>
  <c r="AY569" i="4" s="1"/>
  <c r="AL570" i="4"/>
  <c r="AM570" i="4"/>
  <c r="AN570" i="4"/>
  <c r="AO570" i="4"/>
  <c r="AT570" i="4"/>
  <c r="AU570" i="4" s="1"/>
  <c r="AX570" i="4"/>
  <c r="AY570" i="4" s="1"/>
  <c r="AL571" i="4"/>
  <c r="AM571" i="4"/>
  <c r="AN571" i="4"/>
  <c r="AO571" i="4"/>
  <c r="AT571" i="4"/>
  <c r="AX571" i="4"/>
  <c r="AY571" i="4" s="1"/>
  <c r="AL572" i="4"/>
  <c r="AM572" i="4"/>
  <c r="AN572" i="4"/>
  <c r="AO572" i="4"/>
  <c r="AT572" i="4"/>
  <c r="AU572" i="4" s="1"/>
  <c r="AX572" i="4"/>
  <c r="AL573" i="4"/>
  <c r="AM573" i="4"/>
  <c r="AN573" i="4"/>
  <c r="AO573" i="4"/>
  <c r="AT573" i="4"/>
  <c r="AU573" i="4" s="1"/>
  <c r="AX573" i="4"/>
  <c r="AY573" i="4" s="1"/>
  <c r="AL574" i="4"/>
  <c r="AM574" i="4"/>
  <c r="AN574" i="4"/>
  <c r="AO574" i="4"/>
  <c r="AT574" i="4"/>
  <c r="AV574" i="4" s="1"/>
  <c r="AX574" i="4"/>
  <c r="AY574" i="4" s="1"/>
  <c r="AL575" i="4"/>
  <c r="AM575" i="4"/>
  <c r="AN575" i="4"/>
  <c r="AO575" i="4"/>
  <c r="AT575" i="4"/>
  <c r="AW575" i="4" s="1"/>
  <c r="AX575" i="4"/>
  <c r="AY575" i="4" s="1"/>
  <c r="AL576" i="4"/>
  <c r="AM576" i="4"/>
  <c r="AN576" i="4"/>
  <c r="AO576" i="4"/>
  <c r="AT576" i="4"/>
  <c r="AX576" i="4"/>
  <c r="AY576" i="4" s="1"/>
  <c r="AZ576" i="4"/>
  <c r="BA576" i="4"/>
  <c r="AL577" i="4"/>
  <c r="AM577" i="4"/>
  <c r="AN577" i="4"/>
  <c r="AO577" i="4"/>
  <c r="AT577" i="4"/>
  <c r="AV577" i="4" s="1"/>
  <c r="AX577" i="4"/>
  <c r="AY577" i="4" s="1"/>
  <c r="AL578" i="4"/>
  <c r="AM578" i="4"/>
  <c r="AN578" i="4"/>
  <c r="AO578" i="4"/>
  <c r="AT578" i="4"/>
  <c r="AU578" i="4" s="1"/>
  <c r="AX578" i="4"/>
  <c r="AL579" i="4"/>
  <c r="AM579" i="4"/>
  <c r="AN579" i="4"/>
  <c r="AO579" i="4"/>
  <c r="AT579" i="4"/>
  <c r="AU579" i="4" s="1"/>
  <c r="AX579" i="4"/>
  <c r="AY579" i="4" s="1"/>
  <c r="AL580" i="4"/>
  <c r="AM580" i="4"/>
  <c r="AN580" i="4"/>
  <c r="AO580" i="4"/>
  <c r="AT580" i="4"/>
  <c r="AV580" i="4" s="1"/>
  <c r="AX580" i="4"/>
  <c r="AY580" i="4" s="1"/>
  <c r="AL581" i="4"/>
  <c r="AM581" i="4"/>
  <c r="AN581" i="4"/>
  <c r="AO581" i="4"/>
  <c r="AT581" i="4"/>
  <c r="AX581" i="4"/>
  <c r="AY581" i="4" s="1"/>
  <c r="AL582" i="4"/>
  <c r="AM582" i="4"/>
  <c r="AN582" i="4"/>
  <c r="AO582" i="4"/>
  <c r="AT582" i="4"/>
  <c r="AV582" i="4" s="1"/>
  <c r="AX582" i="4"/>
  <c r="AY582" i="4" s="1"/>
  <c r="AL583" i="4"/>
  <c r="AM583" i="4"/>
  <c r="AN583" i="4"/>
  <c r="AO583" i="4"/>
  <c r="AT583" i="4"/>
  <c r="AW583" i="4" s="1"/>
  <c r="AX583" i="4"/>
  <c r="AY583" i="4" s="1"/>
  <c r="AZ583" i="4"/>
  <c r="AL584" i="4"/>
  <c r="AM584" i="4"/>
  <c r="AN584" i="4"/>
  <c r="AO584" i="4"/>
  <c r="AT584" i="4"/>
  <c r="AU584" i="4" s="1"/>
  <c r="AX584" i="4"/>
  <c r="AY584" i="4" s="1"/>
  <c r="AL585" i="4"/>
  <c r="AM585" i="4"/>
  <c r="AN585" i="4"/>
  <c r="AO585" i="4"/>
  <c r="AT585" i="4"/>
  <c r="AV585" i="4"/>
  <c r="AX585" i="4"/>
  <c r="AL586" i="4"/>
  <c r="AM586" i="4"/>
  <c r="AN586" i="4"/>
  <c r="AO586" i="4"/>
  <c r="AT586" i="4"/>
  <c r="AW586" i="4" s="1"/>
  <c r="AX586" i="4"/>
  <c r="AY586" i="4" s="1"/>
  <c r="AL587" i="4"/>
  <c r="AM587" i="4"/>
  <c r="AN587" i="4"/>
  <c r="AO587" i="4"/>
  <c r="AT587" i="4"/>
  <c r="AV587" i="4" s="1"/>
  <c r="AX587" i="4"/>
  <c r="AY587" i="4" s="1"/>
  <c r="AZ587" i="4"/>
  <c r="BA587" i="4"/>
  <c r="AL588" i="4"/>
  <c r="AM588" i="4"/>
  <c r="AN588" i="4"/>
  <c r="AO588" i="4"/>
  <c r="AT588" i="4"/>
  <c r="AV588" i="4" s="1"/>
  <c r="AX588" i="4"/>
  <c r="AY588" i="4" s="1"/>
  <c r="AL589" i="4"/>
  <c r="AM589" i="4"/>
  <c r="AN589" i="4"/>
  <c r="AO589" i="4"/>
  <c r="AT589" i="4"/>
  <c r="AX589" i="4"/>
  <c r="AY589" i="4" s="1"/>
  <c r="AL590" i="4"/>
  <c r="AM590" i="4"/>
  <c r="AN590" i="4"/>
  <c r="AO590" i="4"/>
  <c r="AT590" i="4"/>
  <c r="AV590" i="4" s="1"/>
  <c r="AX590" i="4"/>
  <c r="AL591" i="4"/>
  <c r="AM591" i="4"/>
  <c r="AN591" i="4"/>
  <c r="AO591" i="4"/>
  <c r="AT591" i="4"/>
  <c r="AU591" i="4" s="1"/>
  <c r="AX591" i="4"/>
  <c r="AY591" i="4" s="1"/>
  <c r="AL592" i="4"/>
  <c r="AM592" i="4"/>
  <c r="AN592" i="4"/>
  <c r="AO592" i="4"/>
  <c r="AT592" i="4"/>
  <c r="AU592" i="4" s="1"/>
  <c r="AW592" i="4"/>
  <c r="AX592" i="4"/>
  <c r="AY592" i="4" s="1"/>
  <c r="AL593" i="4"/>
  <c r="AM593" i="4"/>
  <c r="AN593" i="4"/>
  <c r="AO593" i="4"/>
  <c r="AT593" i="4"/>
  <c r="AV593" i="4" s="1"/>
  <c r="AX593" i="4"/>
  <c r="AY593" i="4" s="1"/>
  <c r="AL594" i="4"/>
  <c r="AM594" i="4"/>
  <c r="AN594" i="4"/>
  <c r="AO594" i="4"/>
  <c r="AT594" i="4"/>
  <c r="AX594" i="4"/>
  <c r="AY594" i="4" s="1"/>
  <c r="AL595" i="4"/>
  <c r="AM595" i="4"/>
  <c r="AN595" i="4"/>
  <c r="AO595" i="4"/>
  <c r="AT595" i="4"/>
  <c r="AU595" i="4" s="1"/>
  <c r="AX595" i="4"/>
  <c r="AY595" i="4" s="1"/>
  <c r="AZ595" i="4"/>
  <c r="AL596" i="4"/>
  <c r="AM596" i="4"/>
  <c r="AN596" i="4"/>
  <c r="AO596" i="4"/>
  <c r="AT596" i="4"/>
  <c r="AV596" i="4" s="1"/>
  <c r="AX596" i="4"/>
  <c r="AY596" i="4" s="1"/>
  <c r="AL597" i="4"/>
  <c r="AM597" i="4"/>
  <c r="AN597" i="4"/>
  <c r="AO597" i="4"/>
  <c r="AT597" i="4"/>
  <c r="AU597" i="4" s="1"/>
  <c r="AW597" i="4"/>
  <c r="AX597" i="4"/>
  <c r="AY597" i="4" s="1"/>
  <c r="AL598" i="4"/>
  <c r="AM598" i="4"/>
  <c r="AN598" i="4"/>
  <c r="AO598" i="4"/>
  <c r="AT598" i="4"/>
  <c r="AV598" i="4" s="1"/>
  <c r="AX598" i="4"/>
  <c r="AL599" i="4"/>
  <c r="AM599" i="4"/>
  <c r="AN599" i="4"/>
  <c r="AO599" i="4"/>
  <c r="AT599" i="4"/>
  <c r="AW599" i="4" s="1"/>
  <c r="AX599" i="4"/>
  <c r="AY599" i="4" s="1"/>
  <c r="AZ599" i="4"/>
  <c r="AL600" i="4"/>
  <c r="AM600" i="4"/>
  <c r="AN600" i="4"/>
  <c r="AO600" i="4"/>
  <c r="AT600" i="4"/>
  <c r="AU600" i="4" s="1"/>
  <c r="AX600" i="4"/>
  <c r="AY600" i="4" s="1"/>
  <c r="AL601" i="4"/>
  <c r="AM601" i="4"/>
  <c r="AN601" i="4"/>
  <c r="AO601" i="4"/>
  <c r="AT601" i="4"/>
  <c r="AV601" i="4" s="1"/>
  <c r="AX601" i="4"/>
  <c r="AL602" i="4"/>
  <c r="AM602" i="4"/>
  <c r="AN602" i="4"/>
  <c r="AO602" i="4"/>
  <c r="AT602" i="4"/>
  <c r="AU602" i="4" s="1"/>
  <c r="AX602" i="4"/>
  <c r="AY602" i="4" s="1"/>
  <c r="AL603" i="4"/>
  <c r="AM603" i="4"/>
  <c r="AN603" i="4"/>
  <c r="AO603" i="4"/>
  <c r="AT603" i="4"/>
  <c r="AU603" i="4" s="1"/>
  <c r="AV603" i="4"/>
  <c r="AX603" i="4"/>
  <c r="AY603" i="4" s="1"/>
  <c r="AL604" i="4"/>
  <c r="AM604" i="4"/>
  <c r="AN604" i="4"/>
  <c r="AO604" i="4"/>
  <c r="AT604" i="4"/>
  <c r="AU604" i="4" s="1"/>
  <c r="AX604" i="4"/>
  <c r="AY604" i="4" s="1"/>
  <c r="AL605" i="4"/>
  <c r="AM605" i="4"/>
  <c r="AN605" i="4"/>
  <c r="AO605" i="4"/>
  <c r="AT605" i="4"/>
  <c r="AU605" i="4" s="1"/>
  <c r="AX605" i="4"/>
  <c r="AY605" i="4" s="1"/>
  <c r="AL606" i="4"/>
  <c r="AM606" i="4"/>
  <c r="AN606" i="4"/>
  <c r="AO606" i="4"/>
  <c r="AT606" i="4"/>
  <c r="AV606" i="4" s="1"/>
  <c r="AX606" i="4"/>
  <c r="AY606" i="4" s="1"/>
  <c r="AL607" i="4"/>
  <c r="AM607" i="4"/>
  <c r="AN607" i="4"/>
  <c r="AO607" i="4"/>
  <c r="AT607" i="4"/>
  <c r="AX607" i="4"/>
  <c r="AY607" i="4" s="1"/>
  <c r="AL608" i="4"/>
  <c r="AM608" i="4"/>
  <c r="AN608" i="4"/>
  <c r="AO608" i="4"/>
  <c r="AT608" i="4"/>
  <c r="AU608" i="4" s="1"/>
  <c r="AX608" i="4"/>
  <c r="AY608" i="4" s="1"/>
  <c r="AL609" i="4"/>
  <c r="AM609" i="4"/>
  <c r="AN609" i="4"/>
  <c r="AO609" i="4"/>
  <c r="AT609" i="4"/>
  <c r="AV609" i="4" s="1"/>
  <c r="AX609" i="4"/>
  <c r="AY609" i="4" s="1"/>
  <c r="AL610" i="4"/>
  <c r="AM610" i="4"/>
  <c r="AN610" i="4"/>
  <c r="AO610" i="4"/>
  <c r="AT610" i="4"/>
  <c r="AX610" i="4"/>
  <c r="AY610" i="4" s="1"/>
  <c r="AL611" i="4"/>
  <c r="AM611" i="4"/>
  <c r="AN611" i="4"/>
  <c r="AO611" i="4"/>
  <c r="AT611" i="4"/>
  <c r="AU611" i="4" s="1"/>
  <c r="AX611" i="4"/>
  <c r="AY611" i="4" s="1"/>
  <c r="AL612" i="4"/>
  <c r="AM612" i="4"/>
  <c r="AN612" i="4"/>
  <c r="AO612" i="4"/>
  <c r="AT612" i="4"/>
  <c r="AV612" i="4" s="1"/>
  <c r="AX612" i="4"/>
  <c r="AY612" i="4" s="1"/>
  <c r="AL613" i="4"/>
  <c r="AM613" i="4"/>
  <c r="AN613" i="4"/>
  <c r="AO613" i="4"/>
  <c r="AT613" i="4"/>
  <c r="AV613" i="4" s="1"/>
  <c r="AX613" i="4"/>
  <c r="AY613" i="4" s="1"/>
  <c r="AL614" i="4"/>
  <c r="AM614" i="4"/>
  <c r="AN614" i="4"/>
  <c r="AO614" i="4"/>
  <c r="AT614" i="4"/>
  <c r="AV614" i="4" s="1"/>
  <c r="AX614" i="4"/>
  <c r="AL615" i="4"/>
  <c r="AM615" i="4"/>
  <c r="AN615" i="4"/>
  <c r="AO615" i="4"/>
  <c r="AT615" i="4"/>
  <c r="AW615" i="4" s="1"/>
  <c r="AX615" i="4"/>
  <c r="AY615" i="4" s="1"/>
  <c r="AL616" i="4"/>
  <c r="AM616" i="4"/>
  <c r="AN616" i="4"/>
  <c r="AO616" i="4"/>
  <c r="AT616" i="4"/>
  <c r="AU616" i="4" s="1"/>
  <c r="AX616" i="4"/>
  <c r="AY616" i="4" s="1"/>
  <c r="AL617" i="4"/>
  <c r="AM617" i="4"/>
  <c r="AN617" i="4"/>
  <c r="AO617" i="4"/>
  <c r="AT617" i="4"/>
  <c r="AV617" i="4" s="1"/>
  <c r="AX617" i="4"/>
  <c r="AY617" i="4" s="1"/>
  <c r="AZ617" i="4"/>
  <c r="BA617" i="4"/>
  <c r="AL618" i="4"/>
  <c r="AM618" i="4"/>
  <c r="AN618" i="4"/>
  <c r="AO618" i="4"/>
  <c r="AT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s="1"/>
  <c r="AL623" i="4"/>
  <c r="AM623" i="4"/>
  <c r="AN623" i="4"/>
  <c r="AO623" i="4"/>
  <c r="AT623" i="4"/>
  <c r="AU623" i="4" s="1"/>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X627" i="4"/>
  <c r="AY627" i="4" s="1"/>
  <c r="AL628" i="4"/>
  <c r="AM628" i="4"/>
  <c r="AN628" i="4"/>
  <c r="AO628" i="4"/>
  <c r="AT628" i="4"/>
  <c r="AX628" i="4"/>
  <c r="BA628" i="4" s="1"/>
  <c r="AL629" i="4"/>
  <c r="AM629" i="4"/>
  <c r="AN629" i="4"/>
  <c r="AO629" i="4"/>
  <c r="AT629" i="4"/>
  <c r="AV629" i="4" s="1"/>
  <c r="AX629" i="4"/>
  <c r="BA629" i="4" s="1"/>
  <c r="AL630" i="4"/>
  <c r="AM630" i="4"/>
  <c r="AN630" i="4"/>
  <c r="AO630" i="4"/>
  <c r="AT630" i="4"/>
  <c r="AV630" i="4" s="1"/>
  <c r="AX630" i="4"/>
  <c r="AL631" i="4"/>
  <c r="AM631" i="4"/>
  <c r="AN631" i="4"/>
  <c r="AO631" i="4"/>
  <c r="AT631" i="4"/>
  <c r="AU631" i="4" s="1"/>
  <c r="AX631" i="4"/>
  <c r="AL632" i="4"/>
  <c r="AM632" i="4"/>
  <c r="AN632" i="4"/>
  <c r="AO632" i="4"/>
  <c r="AT632" i="4"/>
  <c r="AX632" i="4"/>
  <c r="AY632" i="4" s="1"/>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L636" i="4"/>
  <c r="AM636" i="4"/>
  <c r="AN636" i="4"/>
  <c r="AO636" i="4"/>
  <c r="AT636" i="4"/>
  <c r="AW636" i="4" s="1"/>
  <c r="AX636" i="4"/>
  <c r="BA636" i="4" s="1"/>
  <c r="AL637" i="4"/>
  <c r="AM637" i="4"/>
  <c r="AN637" i="4"/>
  <c r="AO637" i="4"/>
  <c r="AT637" i="4"/>
  <c r="AW637" i="4" s="1"/>
  <c r="AX637" i="4"/>
  <c r="BA637" i="4" s="1"/>
  <c r="AL638" i="4"/>
  <c r="AM638" i="4"/>
  <c r="AN638" i="4"/>
  <c r="AO638" i="4"/>
  <c r="AT638" i="4"/>
  <c r="AU638" i="4" s="1"/>
  <c r="AX638" i="4"/>
  <c r="AY638" i="4" s="1"/>
  <c r="AL639" i="4"/>
  <c r="AM639" i="4"/>
  <c r="AN639" i="4"/>
  <c r="AO639" i="4"/>
  <c r="AT639" i="4"/>
  <c r="AU639" i="4" s="1"/>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X643" i="4"/>
  <c r="AY643" i="4" s="1"/>
  <c r="AL644" i="4"/>
  <c r="AM644" i="4"/>
  <c r="AN644" i="4"/>
  <c r="AO644" i="4"/>
  <c r="AT644" i="4"/>
  <c r="AW644" i="4" s="1"/>
  <c r="AX644" i="4"/>
  <c r="AY644" i="4" s="1"/>
  <c r="AL645" i="4"/>
  <c r="AM645" i="4"/>
  <c r="AN645" i="4"/>
  <c r="AO645" i="4"/>
  <c r="AT645" i="4"/>
  <c r="AV645" i="4" s="1"/>
  <c r="AU645" i="4"/>
  <c r="AX645" i="4"/>
  <c r="BA645" i="4" s="1"/>
  <c r="AL646" i="4"/>
  <c r="AM646" i="4"/>
  <c r="AN646" i="4"/>
  <c r="AO646" i="4"/>
  <c r="AT646" i="4"/>
  <c r="AU646" i="4" s="1"/>
  <c r="AX646" i="4"/>
  <c r="AZ646" i="4" s="1"/>
  <c r="AL647" i="4"/>
  <c r="AM647" i="4"/>
  <c r="AN647" i="4"/>
  <c r="AO647" i="4"/>
  <c r="AT647" i="4"/>
  <c r="AX647" i="4"/>
  <c r="BA647" i="4" s="1"/>
  <c r="AL648" i="4"/>
  <c r="AM648" i="4"/>
  <c r="AN648" i="4"/>
  <c r="AO648" i="4"/>
  <c r="AT648" i="4"/>
  <c r="AX648" i="4"/>
  <c r="AY648" i="4" s="1"/>
  <c r="AZ648" i="4"/>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X653" i="4"/>
  <c r="BA653" i="4" s="1"/>
  <c r="AL654" i="4"/>
  <c r="AM654" i="4"/>
  <c r="AN654" i="4"/>
  <c r="AO654" i="4"/>
  <c r="AT654" i="4"/>
  <c r="AU654" i="4" s="1"/>
  <c r="AX654" i="4"/>
  <c r="AY654" i="4" s="1"/>
  <c r="AZ654" i="4"/>
  <c r="BA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V661" i="4" s="1"/>
  <c r="AX661" i="4"/>
  <c r="BA661" i="4" s="1"/>
  <c r="AL662" i="4"/>
  <c r="AM662" i="4"/>
  <c r="AN662" i="4"/>
  <c r="AO662" i="4"/>
  <c r="AT662" i="4"/>
  <c r="AX662" i="4"/>
  <c r="AY662" i="4" s="1"/>
  <c r="AL663" i="4"/>
  <c r="AM663" i="4"/>
  <c r="AN663" i="4"/>
  <c r="AO663" i="4"/>
  <c r="AT663" i="4"/>
  <c r="AV663" i="4" s="1"/>
  <c r="AX663" i="4"/>
  <c r="BA663" i="4" s="1"/>
  <c r="AL664" i="4"/>
  <c r="AM664" i="4"/>
  <c r="AN664" i="4"/>
  <c r="AO664" i="4"/>
  <c r="AT664" i="4"/>
  <c r="AV664" i="4" s="1"/>
  <c r="AX664" i="4"/>
  <c r="AZ664" i="4" s="1"/>
  <c r="AL665" i="4"/>
  <c r="AM665" i="4"/>
  <c r="AN665" i="4"/>
  <c r="AO665" i="4"/>
  <c r="AT665" i="4"/>
  <c r="AW665" i="4" s="1"/>
  <c r="AX665" i="4"/>
  <c r="AL666" i="4"/>
  <c r="AM666" i="4"/>
  <c r="AN666" i="4"/>
  <c r="AO666" i="4"/>
  <c r="AT666" i="4"/>
  <c r="AW666" i="4" s="1"/>
  <c r="AX666" i="4"/>
  <c r="AZ666" i="4" s="1"/>
  <c r="AL667" i="4"/>
  <c r="AM667" i="4"/>
  <c r="AN667" i="4"/>
  <c r="AO667" i="4"/>
  <c r="AT667" i="4"/>
  <c r="AV667" i="4" s="1"/>
  <c r="AX667" i="4"/>
  <c r="AZ667" i="4" s="1"/>
  <c r="AL668" i="4"/>
  <c r="AM668" i="4"/>
  <c r="AN668" i="4"/>
  <c r="AO668" i="4"/>
  <c r="AT668" i="4"/>
  <c r="AV668" i="4" s="1"/>
  <c r="AX668" i="4"/>
  <c r="AY668" i="4" s="1"/>
  <c r="AL669" i="4"/>
  <c r="AM669" i="4"/>
  <c r="AN669" i="4"/>
  <c r="AO669" i="4"/>
  <c r="AT669" i="4"/>
  <c r="AU669" i="4" s="1"/>
  <c r="AX669" i="4"/>
  <c r="AZ669" i="4" s="1"/>
  <c r="AY669" i="4"/>
  <c r="AL670" i="4"/>
  <c r="AM670" i="4"/>
  <c r="AN670" i="4"/>
  <c r="AO670" i="4"/>
  <c r="AT670" i="4"/>
  <c r="AX670" i="4"/>
  <c r="BA670" i="4" s="1"/>
  <c r="AL671" i="4"/>
  <c r="AM671" i="4"/>
  <c r="AN671" i="4"/>
  <c r="AO671" i="4"/>
  <c r="AT671" i="4"/>
  <c r="AX671" i="4"/>
  <c r="AZ671" i="4" s="1"/>
  <c r="AL672" i="4"/>
  <c r="AM672" i="4"/>
  <c r="AN672" i="4"/>
  <c r="AO672" i="4"/>
  <c r="AT672" i="4"/>
  <c r="AV672" i="4" s="1"/>
  <c r="AX672" i="4"/>
  <c r="AY672" i="4" s="1"/>
  <c r="AL673" i="4"/>
  <c r="AM673" i="4"/>
  <c r="AN673" i="4"/>
  <c r="AO673" i="4"/>
  <c r="AT673" i="4"/>
  <c r="AU673" i="4" s="1"/>
  <c r="AX673" i="4"/>
  <c r="AZ673" i="4" s="1"/>
  <c r="AY673" i="4"/>
  <c r="BA673" i="4"/>
  <c r="AL674" i="4"/>
  <c r="AM674" i="4"/>
  <c r="AN674" i="4"/>
  <c r="AO674" i="4"/>
  <c r="AT674" i="4"/>
  <c r="AX674" i="4"/>
  <c r="AL675" i="4"/>
  <c r="AM675" i="4"/>
  <c r="AN675" i="4"/>
  <c r="AO675" i="4"/>
  <c r="AT675" i="4"/>
  <c r="AV675" i="4" s="1"/>
  <c r="AX675" i="4"/>
  <c r="AZ675" i="4" s="1"/>
  <c r="AL676" i="4"/>
  <c r="AM676" i="4"/>
  <c r="AN676" i="4"/>
  <c r="AO676" i="4"/>
  <c r="AT676" i="4"/>
  <c r="AV676" i="4" s="1"/>
  <c r="AX676" i="4"/>
  <c r="AY676" i="4" s="1"/>
  <c r="AL677" i="4"/>
  <c r="AM677" i="4"/>
  <c r="AN677" i="4"/>
  <c r="AO677" i="4"/>
  <c r="AT677" i="4"/>
  <c r="AU677" i="4" s="1"/>
  <c r="AX677" i="4"/>
  <c r="BA677" i="4" s="1"/>
  <c r="AL678" i="4"/>
  <c r="AM678" i="4"/>
  <c r="AN678" i="4"/>
  <c r="AO678" i="4"/>
  <c r="AT678" i="4"/>
  <c r="AW678" i="4" s="1"/>
  <c r="AX678" i="4"/>
  <c r="AZ678" i="4" s="1"/>
  <c r="AL679" i="4"/>
  <c r="AM679" i="4"/>
  <c r="AN679" i="4"/>
  <c r="AO679" i="4"/>
  <c r="AT679" i="4"/>
  <c r="AW679" i="4" s="1"/>
  <c r="AX679" i="4"/>
  <c r="AZ679" i="4" s="1"/>
  <c r="AL680" i="4"/>
  <c r="AM680" i="4"/>
  <c r="AN680" i="4"/>
  <c r="AO680" i="4"/>
  <c r="AT680" i="4"/>
  <c r="AW680" i="4" s="1"/>
  <c r="AX680" i="4"/>
  <c r="AZ680" i="4" s="1"/>
  <c r="AL681" i="4"/>
  <c r="AM681" i="4"/>
  <c r="AN681" i="4"/>
  <c r="AO681" i="4"/>
  <c r="AT681" i="4"/>
  <c r="AW681" i="4" s="1"/>
  <c r="AX681" i="4"/>
  <c r="AZ681" i="4" s="1"/>
  <c r="AL682" i="4"/>
  <c r="AM682" i="4"/>
  <c r="AN682" i="4"/>
  <c r="AO682" i="4"/>
  <c r="AT682" i="4"/>
  <c r="AU682" i="4" s="1"/>
  <c r="AW682" i="4"/>
  <c r="AX682" i="4"/>
  <c r="AY682" i="4" s="1"/>
  <c r="AL683" i="4"/>
  <c r="AM683" i="4"/>
  <c r="AN683" i="4"/>
  <c r="AO683" i="4"/>
  <c r="AT683" i="4"/>
  <c r="AV683" i="4" s="1"/>
  <c r="AX683" i="4"/>
  <c r="BA683" i="4" s="1"/>
  <c r="AL684" i="4"/>
  <c r="AM684" i="4"/>
  <c r="AN684" i="4"/>
  <c r="AO684" i="4"/>
  <c r="AT684" i="4"/>
  <c r="AX684" i="4"/>
  <c r="AY684" i="4" s="1"/>
  <c r="AL685" i="4"/>
  <c r="AM685" i="4"/>
  <c r="AN685" i="4"/>
  <c r="AO685" i="4"/>
  <c r="AT685" i="4"/>
  <c r="AX685" i="4"/>
  <c r="BA685" i="4" s="1"/>
  <c r="AL686" i="4"/>
  <c r="AM686" i="4"/>
  <c r="AN686" i="4"/>
  <c r="AO686" i="4"/>
  <c r="AT686" i="4"/>
  <c r="AW686" i="4" s="1"/>
  <c r="AX686" i="4"/>
  <c r="AZ686" i="4" s="1"/>
  <c r="AL687" i="4"/>
  <c r="AM687" i="4"/>
  <c r="AN687" i="4"/>
  <c r="AO687" i="4"/>
  <c r="AT687" i="4"/>
  <c r="AW687" i="4" s="1"/>
  <c r="AX687" i="4"/>
  <c r="AY687" i="4" s="1"/>
  <c r="AL688" i="4"/>
  <c r="AM688" i="4"/>
  <c r="AN688" i="4"/>
  <c r="AO688" i="4"/>
  <c r="AT688" i="4"/>
  <c r="AX688" i="4"/>
  <c r="AY688" i="4" s="1"/>
  <c r="AL689" i="4"/>
  <c r="AM689" i="4"/>
  <c r="AN689" i="4"/>
  <c r="AO689" i="4"/>
  <c r="AT689" i="4"/>
  <c r="AX689" i="4"/>
  <c r="AY689" i="4" s="1"/>
  <c r="AL690" i="4"/>
  <c r="AM690" i="4"/>
  <c r="AN690" i="4"/>
  <c r="AO690" i="4"/>
  <c r="AT690" i="4"/>
  <c r="AX690" i="4"/>
  <c r="AZ690" i="4" s="1"/>
  <c r="AL691" i="4"/>
  <c r="AM691" i="4"/>
  <c r="AN691" i="4"/>
  <c r="AO691" i="4"/>
  <c r="AT691" i="4"/>
  <c r="AV691" i="4" s="1"/>
  <c r="AX691" i="4"/>
  <c r="AL692" i="4"/>
  <c r="AM692" i="4"/>
  <c r="AN692" i="4"/>
  <c r="AO692" i="4"/>
  <c r="AT692" i="4"/>
  <c r="AX692" i="4"/>
  <c r="AY692" i="4" s="1"/>
  <c r="AL693" i="4"/>
  <c r="AM693" i="4"/>
  <c r="AN693" i="4"/>
  <c r="AO693" i="4"/>
  <c r="AT693" i="4"/>
  <c r="AU693" i="4" s="1"/>
  <c r="AX693" i="4"/>
  <c r="AL694" i="4"/>
  <c r="AM694" i="4"/>
  <c r="AN694" i="4"/>
  <c r="AO694" i="4"/>
  <c r="AT694" i="4"/>
  <c r="AW694" i="4" s="1"/>
  <c r="AX694" i="4"/>
  <c r="AZ694" i="4" s="1"/>
  <c r="AL695" i="4"/>
  <c r="AM695" i="4"/>
  <c r="AN695" i="4"/>
  <c r="AO695" i="4"/>
  <c r="AT695" i="4"/>
  <c r="AX695" i="4"/>
  <c r="AZ695" i="4" s="1"/>
  <c r="AL696" i="4"/>
  <c r="AM696" i="4"/>
  <c r="AN696" i="4"/>
  <c r="AO696" i="4"/>
  <c r="AT696" i="4"/>
  <c r="AU696" i="4" s="1"/>
  <c r="AX696" i="4"/>
  <c r="AZ696" i="4" s="1"/>
  <c r="AL697" i="4"/>
  <c r="AM697" i="4"/>
  <c r="AN697" i="4"/>
  <c r="AO697" i="4"/>
  <c r="AT697" i="4"/>
  <c r="AU697" i="4" s="1"/>
  <c r="AX697" i="4"/>
  <c r="AZ697" i="4" s="1"/>
  <c r="AL698" i="4"/>
  <c r="AM698" i="4"/>
  <c r="AN698" i="4"/>
  <c r="AO698" i="4"/>
  <c r="AT698" i="4"/>
  <c r="AU698" i="4" s="1"/>
  <c r="AX698" i="4"/>
  <c r="AL699" i="4"/>
  <c r="AM699" i="4"/>
  <c r="AN699" i="4"/>
  <c r="AO699" i="4"/>
  <c r="AT699" i="4"/>
  <c r="AV699" i="4" s="1"/>
  <c r="AX699" i="4"/>
  <c r="AY699" i="4" s="1"/>
  <c r="AL700" i="4"/>
  <c r="AM700" i="4"/>
  <c r="AN700" i="4"/>
  <c r="AO700" i="4"/>
  <c r="AT700" i="4"/>
  <c r="AX700" i="4"/>
  <c r="BA700" i="4" s="1"/>
  <c r="AL701" i="4"/>
  <c r="AM701" i="4"/>
  <c r="AN701" i="4"/>
  <c r="AO701" i="4"/>
  <c r="AT701" i="4"/>
  <c r="AU701" i="4" s="1"/>
  <c r="AX701" i="4"/>
  <c r="AZ701" i="4" s="1"/>
  <c r="AL702" i="4"/>
  <c r="AM702" i="4"/>
  <c r="AN702" i="4"/>
  <c r="AO702" i="4"/>
  <c r="AT702" i="4"/>
  <c r="AU702" i="4" s="1"/>
  <c r="AX702" i="4"/>
  <c r="AY702" i="4" s="1"/>
  <c r="AL703" i="4"/>
  <c r="AM703" i="4"/>
  <c r="AN703" i="4"/>
  <c r="AO703" i="4"/>
  <c r="AT703" i="4"/>
  <c r="AU703" i="4" s="1"/>
  <c r="AW703" i="4"/>
  <c r="AX703" i="4"/>
  <c r="BA703" i="4" s="1"/>
  <c r="AL704" i="4"/>
  <c r="AM704" i="4"/>
  <c r="AN704" i="4"/>
  <c r="AO704" i="4"/>
  <c r="AT704" i="4"/>
  <c r="AU704" i="4" s="1"/>
  <c r="AW704" i="4"/>
  <c r="AX704" i="4"/>
  <c r="BA704" i="4" s="1"/>
  <c r="AL705" i="4"/>
  <c r="AM705" i="4"/>
  <c r="AN705" i="4"/>
  <c r="AO705" i="4"/>
  <c r="AT705" i="4"/>
  <c r="AU705" i="4" s="1"/>
  <c r="AX705" i="4"/>
  <c r="BA705" i="4" s="1"/>
  <c r="AL706" i="4"/>
  <c r="AM706" i="4"/>
  <c r="AN706" i="4"/>
  <c r="AO706" i="4"/>
  <c r="AT706" i="4"/>
  <c r="AU706" i="4" s="1"/>
  <c r="AX706" i="4"/>
  <c r="AZ706" i="4" s="1"/>
  <c r="AL707" i="4"/>
  <c r="AM707" i="4"/>
  <c r="AN707" i="4"/>
  <c r="AO707" i="4"/>
  <c r="AT707" i="4"/>
  <c r="AV707" i="4" s="1"/>
  <c r="AX707" i="4"/>
  <c r="AY707" i="4" s="1"/>
  <c r="BA707" i="4"/>
  <c r="AL708" i="4"/>
  <c r="AM708" i="4"/>
  <c r="AN708" i="4"/>
  <c r="AO708" i="4"/>
  <c r="AT708" i="4"/>
  <c r="AX708" i="4"/>
  <c r="AL709" i="4"/>
  <c r="AM709" i="4"/>
  <c r="AN709" i="4"/>
  <c r="AO709" i="4"/>
  <c r="AT709" i="4"/>
  <c r="AU709" i="4" s="1"/>
  <c r="AX709" i="4"/>
  <c r="AY709" i="4" s="1"/>
  <c r="AL710" i="4"/>
  <c r="AM710" i="4"/>
  <c r="AN710" i="4"/>
  <c r="AO710" i="4"/>
  <c r="AT710" i="4"/>
  <c r="AX710" i="4"/>
  <c r="AZ710" i="4" s="1"/>
  <c r="AY710" i="4"/>
  <c r="BA710" i="4"/>
  <c r="AL711" i="4"/>
  <c r="AM711" i="4"/>
  <c r="AN711" i="4"/>
  <c r="AO711" i="4"/>
  <c r="AT711" i="4"/>
  <c r="AU711" i="4" s="1"/>
  <c r="AW711" i="4"/>
  <c r="AX711" i="4"/>
  <c r="AZ711" i="4" s="1"/>
  <c r="AL712" i="4"/>
  <c r="AM712" i="4"/>
  <c r="AN712" i="4"/>
  <c r="AO712" i="4"/>
  <c r="AT712" i="4"/>
  <c r="AU712" i="4" s="1"/>
  <c r="AX712" i="4"/>
  <c r="AZ712" i="4" s="1"/>
  <c r="AY712" i="4"/>
  <c r="BA712" i="4"/>
  <c r="AL713" i="4"/>
  <c r="AM713" i="4"/>
  <c r="AN713" i="4"/>
  <c r="AO713" i="4"/>
  <c r="AT713" i="4"/>
  <c r="AU713" i="4" s="1"/>
  <c r="AX713" i="4"/>
  <c r="AZ713" i="4" s="1"/>
  <c r="AL714" i="4"/>
  <c r="AM714" i="4"/>
  <c r="AN714" i="4"/>
  <c r="AO714" i="4"/>
  <c r="AT714" i="4"/>
  <c r="AU714" i="4" s="1"/>
  <c r="AX714" i="4"/>
  <c r="AL715" i="4"/>
  <c r="AM715" i="4"/>
  <c r="AN715" i="4"/>
  <c r="AO715" i="4"/>
  <c r="AT715" i="4"/>
  <c r="AV715" i="4" s="1"/>
  <c r="AX715" i="4"/>
  <c r="AY715" i="4" s="1"/>
  <c r="AL716" i="4"/>
  <c r="AM716" i="4"/>
  <c r="AN716" i="4"/>
  <c r="AO716" i="4"/>
  <c r="AT716" i="4"/>
  <c r="AX716" i="4"/>
  <c r="BA716" i="4" s="1"/>
  <c r="AL717" i="4"/>
  <c r="AM717" i="4"/>
  <c r="AN717" i="4"/>
  <c r="AO717" i="4"/>
  <c r="AT717" i="4"/>
  <c r="AX717" i="4"/>
  <c r="AY717" i="4" s="1"/>
  <c r="AL718" i="4"/>
  <c r="AM718" i="4"/>
  <c r="AN718" i="4"/>
  <c r="AO718" i="4"/>
  <c r="AT718" i="4"/>
  <c r="AX718" i="4"/>
  <c r="AZ718" i="4" s="1"/>
  <c r="BA718" i="4"/>
  <c r="AL719" i="4"/>
  <c r="AM719" i="4"/>
  <c r="AN719" i="4"/>
  <c r="AO719" i="4"/>
  <c r="AT719" i="4"/>
  <c r="AW719" i="4" s="1"/>
  <c r="AX719" i="4"/>
  <c r="AY719" i="4" s="1"/>
  <c r="AL720" i="4"/>
  <c r="AM720" i="4"/>
  <c r="AN720" i="4"/>
  <c r="AO720" i="4"/>
  <c r="AT720" i="4"/>
  <c r="AU720" i="4" s="1"/>
  <c r="AX720" i="4"/>
  <c r="AY720" i="4" s="1"/>
  <c r="AL721" i="4"/>
  <c r="AM721" i="4"/>
  <c r="AN721" i="4"/>
  <c r="AO721" i="4"/>
  <c r="AT721" i="4"/>
  <c r="AU721" i="4" s="1"/>
  <c r="AX721" i="4"/>
  <c r="AY721" i="4" s="1"/>
  <c r="AL722" i="4"/>
  <c r="AM722" i="4"/>
  <c r="AN722" i="4"/>
  <c r="AO722" i="4"/>
  <c r="AT722" i="4"/>
  <c r="AU722" i="4" s="1"/>
  <c r="AX722" i="4"/>
  <c r="AZ722" i="4" s="1"/>
  <c r="AL723" i="4"/>
  <c r="AM723" i="4"/>
  <c r="AN723" i="4"/>
  <c r="AO723" i="4"/>
  <c r="AT723" i="4"/>
  <c r="AV723" i="4" s="1"/>
  <c r="AX723" i="4"/>
  <c r="AY723" i="4" s="1"/>
  <c r="BA723" i="4"/>
  <c r="AL724" i="4"/>
  <c r="AM724" i="4"/>
  <c r="AN724" i="4"/>
  <c r="AO724" i="4"/>
  <c r="AT724" i="4"/>
  <c r="AX724" i="4"/>
  <c r="AL725" i="4"/>
  <c r="AM725" i="4"/>
  <c r="AN725" i="4"/>
  <c r="AO725" i="4"/>
  <c r="AT725" i="4"/>
  <c r="AX725" i="4"/>
  <c r="AY725" i="4" s="1"/>
  <c r="BA725" i="4"/>
  <c r="AL726" i="4"/>
  <c r="AM726" i="4"/>
  <c r="AN726" i="4"/>
  <c r="AO726" i="4"/>
  <c r="AT726" i="4"/>
  <c r="AX726" i="4"/>
  <c r="AL727" i="4"/>
  <c r="AM727" i="4"/>
  <c r="AN727" i="4"/>
  <c r="AO727" i="4"/>
  <c r="AT727" i="4"/>
  <c r="AX727" i="4"/>
  <c r="AY727" i="4" s="1"/>
  <c r="AL728" i="4"/>
  <c r="AM728" i="4"/>
  <c r="AN728" i="4"/>
  <c r="AO728" i="4"/>
  <c r="AT728" i="4"/>
  <c r="AX728" i="4"/>
  <c r="AL729" i="4"/>
  <c r="AM729" i="4"/>
  <c r="AN729" i="4"/>
  <c r="AO729" i="4"/>
  <c r="AT729" i="4"/>
  <c r="AX729" i="4"/>
  <c r="AY729" i="4" s="1"/>
  <c r="AL730" i="4"/>
  <c r="AM730" i="4"/>
  <c r="AN730" i="4"/>
  <c r="AO730" i="4"/>
  <c r="AT730" i="4"/>
  <c r="AX730" i="4"/>
  <c r="AL731" i="4"/>
  <c r="AM731" i="4"/>
  <c r="AN731" i="4"/>
  <c r="AO731" i="4"/>
  <c r="AT731" i="4"/>
  <c r="AX731" i="4"/>
  <c r="AY731" i="4" s="1"/>
  <c r="AL732" i="4"/>
  <c r="AM732" i="4"/>
  <c r="AN732" i="4"/>
  <c r="AO732" i="4"/>
  <c r="AT732" i="4"/>
  <c r="AX732" i="4"/>
  <c r="AL733" i="4"/>
  <c r="AM733" i="4"/>
  <c r="AN733" i="4"/>
  <c r="AO733" i="4"/>
  <c r="AT733" i="4"/>
  <c r="AX733" i="4"/>
  <c r="AY733" i="4" s="1"/>
  <c r="AL734" i="4"/>
  <c r="AM734" i="4"/>
  <c r="AN734" i="4"/>
  <c r="AO734" i="4"/>
  <c r="AT734" i="4"/>
  <c r="AX734" i="4"/>
  <c r="AL735" i="4"/>
  <c r="AM735" i="4"/>
  <c r="AN735" i="4"/>
  <c r="AO735" i="4"/>
  <c r="AT735" i="4"/>
  <c r="AX735" i="4"/>
  <c r="AY735" i="4" s="1"/>
  <c r="AL736" i="4"/>
  <c r="AM736" i="4"/>
  <c r="AN736" i="4"/>
  <c r="AO736" i="4"/>
  <c r="AT736" i="4"/>
  <c r="AX736" i="4"/>
  <c r="AL737" i="4"/>
  <c r="AM737" i="4"/>
  <c r="AN737" i="4"/>
  <c r="AO737" i="4"/>
  <c r="AT737" i="4"/>
  <c r="AX737" i="4"/>
  <c r="AY737" i="4" s="1"/>
  <c r="AL738" i="4"/>
  <c r="AM738" i="4"/>
  <c r="AN738" i="4"/>
  <c r="AO738" i="4"/>
  <c r="AT738" i="4"/>
  <c r="AX738" i="4"/>
  <c r="AL739" i="4"/>
  <c r="AM739" i="4"/>
  <c r="AN739" i="4"/>
  <c r="AO739" i="4"/>
  <c r="AT739" i="4"/>
  <c r="AX739" i="4"/>
  <c r="AY739" i="4" s="1"/>
  <c r="BA739" i="4"/>
  <c r="AL740" i="4"/>
  <c r="AM740" i="4"/>
  <c r="AN740" i="4"/>
  <c r="AO740" i="4"/>
  <c r="AT740" i="4"/>
  <c r="AX740" i="4"/>
  <c r="AL741" i="4"/>
  <c r="AM741" i="4"/>
  <c r="AN741" i="4"/>
  <c r="AO741" i="4"/>
  <c r="AT741" i="4"/>
  <c r="AX741" i="4"/>
  <c r="AY741" i="4" s="1"/>
  <c r="AL742" i="4"/>
  <c r="AM742" i="4"/>
  <c r="AN742" i="4"/>
  <c r="AO742" i="4"/>
  <c r="AT742" i="4"/>
  <c r="AX742" i="4"/>
  <c r="AL743" i="4"/>
  <c r="AM743" i="4"/>
  <c r="AN743" i="4"/>
  <c r="AO743" i="4"/>
  <c r="AT743" i="4"/>
  <c r="AX743" i="4"/>
  <c r="AY743" i="4" s="1"/>
  <c r="AL744" i="4"/>
  <c r="AM744" i="4"/>
  <c r="AN744" i="4"/>
  <c r="AO744" i="4"/>
  <c r="AT744" i="4"/>
  <c r="AX744" i="4"/>
  <c r="AL745" i="4"/>
  <c r="AM745" i="4"/>
  <c r="AN745" i="4"/>
  <c r="AO745" i="4"/>
  <c r="AT745" i="4"/>
  <c r="AX745" i="4"/>
  <c r="AY745" i="4" s="1"/>
  <c r="AL746" i="4"/>
  <c r="AM746" i="4"/>
  <c r="AN746" i="4"/>
  <c r="AO746" i="4"/>
  <c r="AT746" i="4"/>
  <c r="AX746" i="4"/>
  <c r="AL747" i="4"/>
  <c r="AM747" i="4"/>
  <c r="AN747" i="4"/>
  <c r="AO747" i="4"/>
  <c r="AT747" i="4"/>
  <c r="AX747" i="4"/>
  <c r="AY747" i="4" s="1"/>
  <c r="AL748" i="4"/>
  <c r="AM748" i="4"/>
  <c r="AN748" i="4"/>
  <c r="AO748" i="4"/>
  <c r="AT748" i="4"/>
  <c r="AX748" i="4"/>
  <c r="AL749" i="4"/>
  <c r="AM749" i="4"/>
  <c r="AN749" i="4"/>
  <c r="AO749" i="4"/>
  <c r="AT749" i="4"/>
  <c r="AX749" i="4"/>
  <c r="AY749" i="4" s="1"/>
  <c r="BA749" i="4"/>
  <c r="AL750" i="4"/>
  <c r="AM750" i="4"/>
  <c r="AN750" i="4"/>
  <c r="AO750" i="4"/>
  <c r="AT750" i="4"/>
  <c r="AX750" i="4"/>
  <c r="AL751" i="4"/>
  <c r="AM751" i="4"/>
  <c r="AN751" i="4"/>
  <c r="AO751" i="4"/>
  <c r="AT751" i="4"/>
  <c r="AX751" i="4"/>
  <c r="AY751" i="4" s="1"/>
  <c r="AL752" i="4"/>
  <c r="AM752" i="4"/>
  <c r="AN752" i="4"/>
  <c r="AO752" i="4"/>
  <c r="AT752" i="4"/>
  <c r="AX752" i="4"/>
  <c r="AL753" i="4"/>
  <c r="AM753" i="4"/>
  <c r="AN753" i="4"/>
  <c r="AO753" i="4"/>
  <c r="AT753" i="4"/>
  <c r="AX753" i="4"/>
  <c r="AY753" i="4" s="1"/>
  <c r="AL754" i="4"/>
  <c r="AM754" i="4"/>
  <c r="AN754" i="4"/>
  <c r="AO754" i="4"/>
  <c r="AT754" i="4"/>
  <c r="AX754" i="4"/>
  <c r="AL755" i="4"/>
  <c r="AM755" i="4"/>
  <c r="AN755" i="4"/>
  <c r="AO755" i="4"/>
  <c r="AT755" i="4"/>
  <c r="AX755" i="4"/>
  <c r="AY755" i="4" s="1"/>
  <c r="AL756" i="4"/>
  <c r="AM756" i="4"/>
  <c r="AN756" i="4"/>
  <c r="AO756" i="4"/>
  <c r="AT756" i="4"/>
  <c r="AX756" i="4"/>
  <c r="AL757" i="4"/>
  <c r="AM757" i="4"/>
  <c r="AN757" i="4"/>
  <c r="AO757" i="4"/>
  <c r="AT757" i="4"/>
  <c r="AX757" i="4"/>
  <c r="AY757" i="4" s="1"/>
  <c r="AL758" i="4"/>
  <c r="AM758" i="4"/>
  <c r="AN758" i="4"/>
  <c r="AO758" i="4"/>
  <c r="AT758" i="4"/>
  <c r="AX758" i="4"/>
  <c r="AL759" i="4"/>
  <c r="AM759" i="4"/>
  <c r="AN759" i="4"/>
  <c r="AO759" i="4"/>
  <c r="AT759" i="4"/>
  <c r="AX759" i="4"/>
  <c r="AY759" i="4" s="1"/>
  <c r="AL760" i="4"/>
  <c r="AM760" i="4"/>
  <c r="AN760" i="4"/>
  <c r="AO760" i="4"/>
  <c r="AT760" i="4"/>
  <c r="AX760" i="4"/>
  <c r="AL761" i="4"/>
  <c r="AM761" i="4"/>
  <c r="AN761" i="4"/>
  <c r="AO761" i="4"/>
  <c r="AT761" i="4"/>
  <c r="AX761" i="4"/>
  <c r="AY761" i="4" s="1"/>
  <c r="AL762" i="4"/>
  <c r="AM762" i="4"/>
  <c r="AN762" i="4"/>
  <c r="AO762" i="4"/>
  <c r="AT762" i="4"/>
  <c r="AX762" i="4"/>
  <c r="AL763" i="4"/>
  <c r="AM763" i="4"/>
  <c r="AN763" i="4"/>
  <c r="AO763" i="4"/>
  <c r="AT763" i="4"/>
  <c r="AX763" i="4"/>
  <c r="AY763" i="4" s="1"/>
  <c r="AL764" i="4"/>
  <c r="AM764" i="4"/>
  <c r="AN764" i="4"/>
  <c r="AO764" i="4"/>
  <c r="AT764" i="4"/>
  <c r="AX764" i="4"/>
  <c r="AL765" i="4"/>
  <c r="AM765" i="4"/>
  <c r="AN765" i="4"/>
  <c r="AO765" i="4"/>
  <c r="AT765" i="4"/>
  <c r="AX765" i="4"/>
  <c r="AY765" i="4" s="1"/>
  <c r="BA765" i="4"/>
  <c r="AL766" i="4"/>
  <c r="AM766" i="4"/>
  <c r="AN766" i="4"/>
  <c r="AO766" i="4"/>
  <c r="AT766" i="4"/>
  <c r="AX766" i="4"/>
  <c r="AL767" i="4"/>
  <c r="AM767" i="4"/>
  <c r="AN767" i="4"/>
  <c r="AO767" i="4"/>
  <c r="AT767" i="4"/>
  <c r="AX767" i="4"/>
  <c r="AY767" i="4" s="1"/>
  <c r="AL768" i="4"/>
  <c r="AM768" i="4"/>
  <c r="AN768" i="4"/>
  <c r="AO768" i="4"/>
  <c r="AT768" i="4"/>
  <c r="AX768" i="4"/>
  <c r="AL769" i="4"/>
  <c r="AM769" i="4"/>
  <c r="AN769" i="4"/>
  <c r="AO769" i="4"/>
  <c r="AT769" i="4"/>
  <c r="AX769" i="4"/>
  <c r="AY769" i="4" s="1"/>
  <c r="BA769" i="4"/>
  <c r="AL770" i="4"/>
  <c r="AM770" i="4"/>
  <c r="AN770" i="4"/>
  <c r="AO770" i="4"/>
  <c r="AT770" i="4"/>
  <c r="AX770" i="4"/>
  <c r="AL771" i="4"/>
  <c r="AM771" i="4"/>
  <c r="AN771" i="4"/>
  <c r="AO771" i="4"/>
  <c r="AT771" i="4"/>
  <c r="AX771" i="4"/>
  <c r="AY771" i="4" s="1"/>
  <c r="BA771" i="4"/>
  <c r="AL772" i="4"/>
  <c r="AM772" i="4"/>
  <c r="AN772" i="4"/>
  <c r="AO772" i="4"/>
  <c r="AT772" i="4"/>
  <c r="AX772" i="4"/>
  <c r="AL773" i="4"/>
  <c r="AM773" i="4"/>
  <c r="AN773" i="4"/>
  <c r="AO773" i="4"/>
  <c r="AT773" i="4"/>
  <c r="AX773" i="4"/>
  <c r="AY773" i="4" s="1"/>
  <c r="BA773" i="4"/>
  <c r="AL774" i="4"/>
  <c r="AM774" i="4"/>
  <c r="AN774" i="4"/>
  <c r="AO774" i="4"/>
  <c r="AT774" i="4"/>
  <c r="AX774" i="4"/>
  <c r="BA774" i="4"/>
  <c r="AL775" i="4"/>
  <c r="AM775" i="4"/>
  <c r="AN775" i="4"/>
  <c r="AO775" i="4"/>
  <c r="AT775" i="4"/>
  <c r="AX775" i="4"/>
  <c r="BA775" i="4" s="1"/>
  <c r="AL776" i="4"/>
  <c r="AM776" i="4"/>
  <c r="AN776" i="4"/>
  <c r="AO776" i="4"/>
  <c r="AT776" i="4"/>
  <c r="AX776" i="4"/>
  <c r="AL777" i="4"/>
  <c r="AM777" i="4"/>
  <c r="AN777" i="4"/>
  <c r="AO777" i="4"/>
  <c r="AT777" i="4"/>
  <c r="AX777" i="4"/>
  <c r="BA777" i="4" s="1"/>
  <c r="AL778" i="4"/>
  <c r="AM778" i="4"/>
  <c r="AN778" i="4"/>
  <c r="AO778" i="4"/>
  <c r="AT778" i="4"/>
  <c r="AX778" i="4"/>
  <c r="BA778" i="4" s="1"/>
  <c r="AL779" i="4"/>
  <c r="AM779" i="4"/>
  <c r="AN779" i="4"/>
  <c r="AO779" i="4"/>
  <c r="AT779" i="4"/>
  <c r="AX779" i="4"/>
  <c r="BA779" i="4" s="1"/>
  <c r="AL780" i="4"/>
  <c r="AM780" i="4"/>
  <c r="AN780" i="4"/>
  <c r="AO780" i="4"/>
  <c r="AT780" i="4"/>
  <c r="AX780" i="4"/>
  <c r="BA780" i="4" s="1"/>
  <c r="AL781" i="4"/>
  <c r="AM781" i="4"/>
  <c r="AN781" i="4"/>
  <c r="AO781" i="4"/>
  <c r="AT781" i="4"/>
  <c r="AX781" i="4"/>
  <c r="BA781" i="4" s="1"/>
  <c r="AL782" i="4"/>
  <c r="AM782" i="4"/>
  <c r="AN782" i="4"/>
  <c r="AO782" i="4"/>
  <c r="AT782" i="4"/>
  <c r="AX782" i="4"/>
  <c r="AL783" i="4"/>
  <c r="AM783" i="4"/>
  <c r="AN783" i="4"/>
  <c r="AO783" i="4"/>
  <c r="AT783" i="4"/>
  <c r="AX783" i="4"/>
  <c r="BA783" i="4" s="1"/>
  <c r="AL784" i="4"/>
  <c r="AM784" i="4"/>
  <c r="AN784" i="4"/>
  <c r="AO784" i="4"/>
  <c r="AT784" i="4"/>
  <c r="AX784" i="4"/>
  <c r="BA784" i="4" s="1"/>
  <c r="AL785" i="4"/>
  <c r="AM785" i="4"/>
  <c r="AN785" i="4"/>
  <c r="AO785" i="4"/>
  <c r="AT785" i="4"/>
  <c r="AX785" i="4"/>
  <c r="AY785" i="4" s="1"/>
  <c r="AZ785" i="4"/>
  <c r="BA785" i="4"/>
  <c r="AL786" i="4"/>
  <c r="AM786" i="4"/>
  <c r="AN786" i="4"/>
  <c r="AO786" i="4"/>
  <c r="AT786" i="4"/>
  <c r="AX786" i="4"/>
  <c r="BA786" i="4" s="1"/>
  <c r="AL787" i="4"/>
  <c r="AM787" i="4"/>
  <c r="AN787" i="4"/>
  <c r="AO787" i="4"/>
  <c r="AT787" i="4"/>
  <c r="AX787" i="4"/>
  <c r="AL788" i="4"/>
  <c r="AM788" i="4"/>
  <c r="AN788" i="4"/>
  <c r="AO788" i="4"/>
  <c r="AT788" i="4"/>
  <c r="AX788" i="4"/>
  <c r="BA788" i="4" s="1"/>
  <c r="AL789" i="4"/>
  <c r="AM789" i="4"/>
  <c r="AN789" i="4"/>
  <c r="AO789" i="4"/>
  <c r="AT789" i="4"/>
  <c r="AX789" i="4"/>
  <c r="AY789" i="4" s="1"/>
  <c r="AL790" i="4"/>
  <c r="AM790" i="4"/>
  <c r="AN790" i="4"/>
  <c r="AO790" i="4"/>
  <c r="AT790" i="4"/>
  <c r="AX790" i="4"/>
  <c r="BA790" i="4" s="1"/>
  <c r="AL791" i="4"/>
  <c r="AM791" i="4"/>
  <c r="AN791" i="4"/>
  <c r="AO791" i="4"/>
  <c r="AT791" i="4"/>
  <c r="AX791" i="4"/>
  <c r="AL792" i="4"/>
  <c r="AM792" i="4"/>
  <c r="AN792" i="4"/>
  <c r="AO792" i="4"/>
  <c r="AT792" i="4"/>
  <c r="AX792" i="4"/>
  <c r="BA792" i="4" s="1"/>
  <c r="AL793" i="4"/>
  <c r="AM793" i="4"/>
  <c r="AN793" i="4"/>
  <c r="AO793" i="4"/>
  <c r="AT793" i="4"/>
  <c r="AX793" i="4"/>
  <c r="AY793" i="4" s="1"/>
  <c r="AZ793" i="4"/>
  <c r="BA793" i="4"/>
  <c r="AL794" i="4"/>
  <c r="AM794" i="4"/>
  <c r="AN794" i="4"/>
  <c r="AO794" i="4"/>
  <c r="AT794" i="4"/>
  <c r="AX794" i="4"/>
  <c r="BA794" i="4" s="1"/>
  <c r="AL795" i="4"/>
  <c r="AM795" i="4"/>
  <c r="AN795" i="4"/>
  <c r="AO795" i="4"/>
  <c r="AT795" i="4"/>
  <c r="AX795" i="4"/>
  <c r="AL796" i="4"/>
  <c r="AM796" i="4"/>
  <c r="AN796" i="4"/>
  <c r="AO796" i="4"/>
  <c r="AT796" i="4"/>
  <c r="AX796" i="4"/>
  <c r="BA796" i="4" s="1"/>
  <c r="AL797" i="4"/>
  <c r="AM797" i="4"/>
  <c r="AN797" i="4"/>
  <c r="AO797" i="4"/>
  <c r="AT797" i="4"/>
  <c r="AX797" i="4"/>
  <c r="AY797" i="4" s="1"/>
  <c r="AZ797" i="4"/>
  <c r="BA797" i="4"/>
  <c r="AL798" i="4"/>
  <c r="AM798" i="4"/>
  <c r="AN798" i="4"/>
  <c r="AO798" i="4"/>
  <c r="AT798" i="4"/>
  <c r="AX798" i="4"/>
  <c r="BA798" i="4" s="1"/>
  <c r="AL799" i="4"/>
  <c r="AM799" i="4"/>
  <c r="AN799" i="4"/>
  <c r="AO799" i="4"/>
  <c r="AT799" i="4"/>
  <c r="AX799" i="4"/>
  <c r="AL800" i="4"/>
  <c r="AM800" i="4"/>
  <c r="AN800" i="4"/>
  <c r="AO800" i="4"/>
  <c r="AT800" i="4"/>
  <c r="AX800" i="4"/>
  <c r="BA800" i="4" s="1"/>
  <c r="AL801" i="4"/>
  <c r="AM801" i="4"/>
  <c r="AN801" i="4"/>
  <c r="AO801" i="4"/>
  <c r="AT801" i="4"/>
  <c r="AX801" i="4"/>
  <c r="AY801" i="4" s="1"/>
  <c r="BA801" i="4"/>
  <c r="AL802" i="4"/>
  <c r="AM802" i="4"/>
  <c r="AN802" i="4"/>
  <c r="AO802" i="4"/>
  <c r="AT802" i="4"/>
  <c r="AX802" i="4"/>
  <c r="BA802" i="4" s="1"/>
  <c r="AL803" i="4"/>
  <c r="AM803" i="4"/>
  <c r="AN803" i="4"/>
  <c r="AO803" i="4"/>
  <c r="AT803" i="4"/>
  <c r="AX803" i="4"/>
  <c r="AL804" i="4"/>
  <c r="AM804" i="4"/>
  <c r="AN804" i="4"/>
  <c r="AO804" i="4"/>
  <c r="AT804" i="4"/>
  <c r="AX804" i="4"/>
  <c r="AY804" i="4" s="1"/>
  <c r="BA804" i="4"/>
  <c r="AL805" i="4"/>
  <c r="AM805" i="4"/>
  <c r="AN805" i="4"/>
  <c r="AO805" i="4"/>
  <c r="AT805" i="4"/>
  <c r="AX805" i="4"/>
  <c r="AY805" i="4" s="1"/>
  <c r="AL806" i="4"/>
  <c r="AM806" i="4"/>
  <c r="AN806" i="4"/>
  <c r="AO806" i="4"/>
  <c r="AT806" i="4"/>
  <c r="AX806" i="4"/>
  <c r="AL807" i="4"/>
  <c r="AM807" i="4"/>
  <c r="AN807" i="4"/>
  <c r="AO807" i="4"/>
  <c r="AT807" i="4"/>
  <c r="AX807" i="4"/>
  <c r="AY807" i="4" s="1"/>
  <c r="AL808" i="4"/>
  <c r="AM808" i="4"/>
  <c r="AN808" i="4"/>
  <c r="AO808" i="4"/>
  <c r="AT808" i="4"/>
  <c r="AX808" i="4"/>
  <c r="AY808" i="4" s="1"/>
  <c r="AL809" i="4"/>
  <c r="AM809" i="4"/>
  <c r="AN809" i="4"/>
  <c r="AO809" i="4"/>
  <c r="AT809" i="4"/>
  <c r="AX809" i="4"/>
  <c r="AL810" i="4"/>
  <c r="AM810" i="4"/>
  <c r="AN810" i="4"/>
  <c r="AO810" i="4"/>
  <c r="AT810" i="4"/>
  <c r="AX810" i="4"/>
  <c r="AY810" i="4" s="1"/>
  <c r="AL811" i="4"/>
  <c r="AM811" i="4"/>
  <c r="AN811" i="4"/>
  <c r="AO811" i="4"/>
  <c r="AT811" i="4"/>
  <c r="AX811" i="4"/>
  <c r="AY811" i="4" s="1"/>
  <c r="AL812" i="4"/>
  <c r="AM812" i="4"/>
  <c r="AN812" i="4"/>
  <c r="AO812" i="4"/>
  <c r="AT812" i="4"/>
  <c r="AX812" i="4"/>
  <c r="AL813" i="4"/>
  <c r="AM813" i="4"/>
  <c r="AN813" i="4"/>
  <c r="AO813" i="4"/>
  <c r="AT813" i="4"/>
  <c r="AX813" i="4"/>
  <c r="AY813" i="4" s="1"/>
  <c r="AL814" i="4"/>
  <c r="AM814" i="4"/>
  <c r="AN814" i="4"/>
  <c r="AO814" i="4"/>
  <c r="AT814" i="4"/>
  <c r="AX814" i="4"/>
  <c r="AY814" i="4" s="1"/>
  <c r="AL815" i="4"/>
  <c r="AM815" i="4"/>
  <c r="AN815" i="4"/>
  <c r="AO815" i="4"/>
  <c r="AT815" i="4"/>
  <c r="AX815" i="4"/>
  <c r="AL816" i="4"/>
  <c r="AM816" i="4"/>
  <c r="AN816" i="4"/>
  <c r="AO816" i="4"/>
  <c r="AT816" i="4"/>
  <c r="AX816" i="4"/>
  <c r="AY816" i="4" s="1"/>
  <c r="BA816" i="4"/>
  <c r="AL817" i="4"/>
  <c r="AM817" i="4"/>
  <c r="AN817" i="4"/>
  <c r="AO817" i="4"/>
  <c r="AT817" i="4"/>
  <c r="AX817" i="4"/>
  <c r="AY817" i="4" s="1"/>
  <c r="AL818" i="4"/>
  <c r="AM818" i="4"/>
  <c r="AN818" i="4"/>
  <c r="AO818" i="4"/>
  <c r="AT818" i="4"/>
  <c r="AX818" i="4"/>
  <c r="AL819" i="4"/>
  <c r="AM819" i="4"/>
  <c r="AN819" i="4"/>
  <c r="AO819" i="4"/>
  <c r="AT819" i="4"/>
  <c r="AX819" i="4"/>
  <c r="AY819" i="4" s="1"/>
  <c r="BA819" i="4"/>
  <c r="AL820" i="4"/>
  <c r="AM820" i="4"/>
  <c r="AN820" i="4"/>
  <c r="AO820" i="4"/>
  <c r="AT820" i="4"/>
  <c r="AX820" i="4"/>
  <c r="AY820" i="4" s="1"/>
  <c r="BA820" i="4"/>
  <c r="AL821" i="4"/>
  <c r="AM821" i="4"/>
  <c r="AN821" i="4"/>
  <c r="AO821" i="4"/>
  <c r="AT821" i="4"/>
  <c r="AX821" i="4"/>
  <c r="AL822" i="4"/>
  <c r="AM822" i="4"/>
  <c r="AN822" i="4"/>
  <c r="AO822" i="4"/>
  <c r="AT822" i="4"/>
  <c r="AX822" i="4"/>
  <c r="AY822" i="4" s="1"/>
  <c r="AL823" i="4"/>
  <c r="AM823" i="4"/>
  <c r="AN823" i="4"/>
  <c r="AO823" i="4"/>
  <c r="AT823" i="4"/>
  <c r="AX823" i="4"/>
  <c r="AY823" i="4" s="1"/>
  <c r="AL824" i="4"/>
  <c r="AM824" i="4"/>
  <c r="AN824" i="4"/>
  <c r="AO824" i="4"/>
  <c r="AT824" i="4"/>
  <c r="AX824" i="4"/>
  <c r="AL825" i="4"/>
  <c r="AM825" i="4"/>
  <c r="AN825" i="4"/>
  <c r="AO825" i="4"/>
  <c r="AT825" i="4"/>
  <c r="AX825" i="4"/>
  <c r="AY825" i="4" s="1"/>
  <c r="BA825" i="4"/>
  <c r="AL826" i="4"/>
  <c r="AM826" i="4"/>
  <c r="AN826" i="4"/>
  <c r="AO826" i="4"/>
  <c r="AT826" i="4"/>
  <c r="AX826" i="4"/>
  <c r="AY826" i="4" s="1"/>
  <c r="AZ826" i="4"/>
  <c r="BA826" i="4"/>
  <c r="AL827" i="4"/>
  <c r="AM827" i="4"/>
  <c r="AN827" i="4"/>
  <c r="AO827" i="4"/>
  <c r="AT827" i="4"/>
  <c r="AX827" i="4"/>
  <c r="AL828" i="4"/>
  <c r="AM828" i="4"/>
  <c r="AN828" i="4"/>
  <c r="AO828" i="4"/>
  <c r="AT828" i="4"/>
  <c r="AX828" i="4"/>
  <c r="AY828" i="4" s="1"/>
  <c r="AL829" i="4"/>
  <c r="AM829" i="4"/>
  <c r="AN829" i="4"/>
  <c r="AO829" i="4"/>
  <c r="AT829" i="4"/>
  <c r="AX829" i="4"/>
  <c r="AY829" i="4" s="1"/>
  <c r="AZ829" i="4"/>
  <c r="BA829" i="4"/>
  <c r="AL830" i="4"/>
  <c r="AM830" i="4"/>
  <c r="AN830" i="4"/>
  <c r="AO830" i="4"/>
  <c r="AT830" i="4"/>
  <c r="AX830" i="4"/>
  <c r="AL831" i="4"/>
  <c r="AM831" i="4"/>
  <c r="AN831" i="4"/>
  <c r="AO831" i="4"/>
  <c r="AT831" i="4"/>
  <c r="AX831" i="4"/>
  <c r="AY831" i="4" s="1"/>
  <c r="AL832" i="4"/>
  <c r="AM832" i="4"/>
  <c r="AN832" i="4"/>
  <c r="AO832" i="4"/>
  <c r="AT832" i="4"/>
  <c r="AX832" i="4"/>
  <c r="AY832" i="4" s="1"/>
  <c r="AL833" i="4"/>
  <c r="AM833" i="4"/>
  <c r="AN833" i="4"/>
  <c r="AO833" i="4"/>
  <c r="AT833" i="4"/>
  <c r="AX833" i="4"/>
  <c r="AL834" i="4"/>
  <c r="AM834" i="4"/>
  <c r="AN834" i="4"/>
  <c r="AO834" i="4"/>
  <c r="AT834" i="4"/>
  <c r="AX834" i="4"/>
  <c r="AY834" i="4" s="1"/>
  <c r="AL835" i="4"/>
  <c r="AM835" i="4"/>
  <c r="AN835" i="4"/>
  <c r="AO835" i="4"/>
  <c r="AT835" i="4"/>
  <c r="AX835" i="4"/>
  <c r="AL836" i="4"/>
  <c r="AM836" i="4"/>
  <c r="AN836" i="4"/>
  <c r="AO836" i="4"/>
  <c r="AT836" i="4"/>
  <c r="AX836" i="4"/>
  <c r="AY836" i="4" s="1"/>
  <c r="AZ836" i="4"/>
  <c r="BA836" i="4"/>
  <c r="AL837" i="4"/>
  <c r="AM837" i="4"/>
  <c r="AN837" i="4"/>
  <c r="AO837" i="4"/>
  <c r="AT837" i="4"/>
  <c r="AX837" i="4"/>
  <c r="AL838" i="4"/>
  <c r="AM838" i="4"/>
  <c r="AN838" i="4"/>
  <c r="AO838" i="4"/>
  <c r="AT838" i="4"/>
  <c r="AX838" i="4"/>
  <c r="AY838" i="4" s="1"/>
  <c r="AZ838" i="4"/>
  <c r="BA838" i="4"/>
  <c r="AL839" i="4"/>
  <c r="AM839" i="4"/>
  <c r="AN839" i="4"/>
  <c r="AO839" i="4"/>
  <c r="AT839" i="4"/>
  <c r="AX839" i="4"/>
  <c r="AL840" i="4"/>
  <c r="AM840" i="4"/>
  <c r="AN840" i="4"/>
  <c r="AO840" i="4"/>
  <c r="AT840" i="4"/>
  <c r="AX840" i="4"/>
  <c r="AY840" i="4" s="1"/>
  <c r="AL841" i="4"/>
  <c r="AM841" i="4"/>
  <c r="AN841" i="4"/>
  <c r="AO841" i="4"/>
  <c r="AT841" i="4"/>
  <c r="AX841" i="4"/>
  <c r="AL842" i="4"/>
  <c r="AM842" i="4"/>
  <c r="AN842" i="4"/>
  <c r="AO842" i="4"/>
  <c r="AT842" i="4"/>
  <c r="AX842" i="4"/>
  <c r="AY842" i="4" s="1"/>
  <c r="AL843" i="4"/>
  <c r="AM843" i="4"/>
  <c r="AN843" i="4"/>
  <c r="AO843" i="4"/>
  <c r="AT843" i="4"/>
  <c r="AX843" i="4"/>
  <c r="AL844" i="4"/>
  <c r="AM844" i="4"/>
  <c r="AN844" i="4"/>
  <c r="AO844" i="4"/>
  <c r="AT844" i="4"/>
  <c r="AX844" i="4"/>
  <c r="AY844" i="4" s="1"/>
  <c r="AL845" i="4"/>
  <c r="AM845" i="4"/>
  <c r="AN845" i="4"/>
  <c r="AO845" i="4"/>
  <c r="AT845" i="4"/>
  <c r="AX845" i="4"/>
  <c r="AL846" i="4"/>
  <c r="AM846" i="4"/>
  <c r="AN846" i="4"/>
  <c r="AO846" i="4"/>
  <c r="AT846" i="4"/>
  <c r="AX846" i="4"/>
  <c r="AY846" i="4" s="1"/>
  <c r="BA846" i="4"/>
  <c r="AL847" i="4"/>
  <c r="AM847" i="4"/>
  <c r="AN847" i="4"/>
  <c r="AO847" i="4"/>
  <c r="AT847" i="4"/>
  <c r="AX847" i="4"/>
  <c r="AL848" i="4"/>
  <c r="AM848" i="4"/>
  <c r="AN848" i="4"/>
  <c r="AO848" i="4"/>
  <c r="AT848" i="4"/>
  <c r="AX848" i="4"/>
  <c r="AY848" i="4" s="1"/>
  <c r="AL849" i="4"/>
  <c r="AM849" i="4"/>
  <c r="AN849" i="4"/>
  <c r="AO849" i="4"/>
  <c r="AT849" i="4"/>
  <c r="AX849" i="4"/>
  <c r="AL850" i="4"/>
  <c r="AM850" i="4"/>
  <c r="AN850" i="4"/>
  <c r="AO850" i="4"/>
  <c r="AT850" i="4"/>
  <c r="AX850" i="4"/>
  <c r="AY850" i="4" s="1"/>
  <c r="AL851" i="4"/>
  <c r="AM851" i="4"/>
  <c r="AN851" i="4"/>
  <c r="AO851" i="4"/>
  <c r="AT851" i="4"/>
  <c r="AX851" i="4"/>
  <c r="AL852" i="4"/>
  <c r="AM852" i="4"/>
  <c r="AN852" i="4"/>
  <c r="AO852" i="4"/>
  <c r="AT852" i="4"/>
  <c r="AX852" i="4"/>
  <c r="AY852" i="4" s="1"/>
  <c r="AL853" i="4"/>
  <c r="AM853" i="4"/>
  <c r="AN853" i="4"/>
  <c r="AO853" i="4"/>
  <c r="AT853" i="4"/>
  <c r="AX853" i="4"/>
  <c r="AL854" i="4"/>
  <c r="AM854" i="4"/>
  <c r="AN854" i="4"/>
  <c r="AO854" i="4"/>
  <c r="AT854" i="4"/>
  <c r="AX854" i="4"/>
  <c r="AY854" i="4" s="1"/>
  <c r="AL855" i="4"/>
  <c r="AM855" i="4"/>
  <c r="AN855" i="4"/>
  <c r="AO855" i="4"/>
  <c r="AT855" i="4"/>
  <c r="AX855" i="4"/>
  <c r="AL856" i="4"/>
  <c r="AM856" i="4"/>
  <c r="AN856" i="4"/>
  <c r="AO856" i="4"/>
  <c r="AT856" i="4"/>
  <c r="AX856" i="4"/>
  <c r="AY856" i="4" s="1"/>
  <c r="AL857" i="4"/>
  <c r="AM857" i="4"/>
  <c r="AN857" i="4"/>
  <c r="AO857" i="4"/>
  <c r="AT857" i="4"/>
  <c r="AX857" i="4"/>
  <c r="AL858" i="4"/>
  <c r="AM858" i="4"/>
  <c r="AN858" i="4"/>
  <c r="AO858" i="4"/>
  <c r="AT858" i="4"/>
  <c r="AX858" i="4"/>
  <c r="AY858" i="4" s="1"/>
  <c r="BA858" i="4"/>
  <c r="AL859" i="4"/>
  <c r="AM859" i="4"/>
  <c r="AN859" i="4"/>
  <c r="AO859" i="4"/>
  <c r="AT859" i="4"/>
  <c r="AX859" i="4"/>
  <c r="AL860" i="4"/>
  <c r="AM860" i="4"/>
  <c r="AN860" i="4"/>
  <c r="AO860" i="4"/>
  <c r="AT860" i="4"/>
  <c r="AX860" i="4"/>
  <c r="AY860" i="4" s="1"/>
  <c r="AL861" i="4"/>
  <c r="AM861" i="4"/>
  <c r="AN861" i="4"/>
  <c r="AO861" i="4"/>
  <c r="AT861" i="4"/>
  <c r="AX861" i="4"/>
  <c r="AL862" i="4"/>
  <c r="AM862" i="4"/>
  <c r="AN862" i="4"/>
  <c r="AO862" i="4"/>
  <c r="AT862" i="4"/>
  <c r="AX862" i="4"/>
  <c r="AZ862" i="4" s="1"/>
  <c r="AY862" i="4"/>
  <c r="AL863" i="4"/>
  <c r="AM863" i="4"/>
  <c r="AN863" i="4"/>
  <c r="AO863" i="4"/>
  <c r="AT863" i="4"/>
  <c r="AX863" i="4"/>
  <c r="AL864" i="4"/>
  <c r="AM864" i="4"/>
  <c r="AN864" i="4"/>
  <c r="AO864" i="4"/>
  <c r="AT864" i="4"/>
  <c r="AX864" i="4"/>
  <c r="BA864" i="4" s="1"/>
  <c r="AL865" i="4"/>
  <c r="AM865" i="4"/>
  <c r="AN865" i="4"/>
  <c r="AO865" i="4"/>
  <c r="AT865" i="4"/>
  <c r="AX865" i="4"/>
  <c r="AL866" i="4"/>
  <c r="AM866" i="4"/>
  <c r="AN866" i="4"/>
  <c r="AO866" i="4"/>
  <c r="AT866" i="4"/>
  <c r="AX866" i="4"/>
  <c r="AY866" i="4" s="1"/>
  <c r="AL867" i="4"/>
  <c r="AM867" i="4"/>
  <c r="AN867" i="4"/>
  <c r="AO867" i="4"/>
  <c r="AT867" i="4"/>
  <c r="AX867" i="4"/>
  <c r="AL868" i="4"/>
  <c r="AM868" i="4"/>
  <c r="AN868" i="4"/>
  <c r="AO868" i="4"/>
  <c r="AT868" i="4"/>
  <c r="AX868" i="4"/>
  <c r="AZ868" i="4" s="1"/>
  <c r="AL869" i="4"/>
  <c r="AM869" i="4"/>
  <c r="AN869" i="4"/>
  <c r="AO869" i="4"/>
  <c r="AT869" i="4"/>
  <c r="AX869" i="4"/>
  <c r="AL870" i="4"/>
  <c r="AM870" i="4"/>
  <c r="AN870" i="4"/>
  <c r="AO870" i="4"/>
  <c r="AT870" i="4"/>
  <c r="AX870" i="4"/>
  <c r="AY870" i="4"/>
  <c r="AZ870" i="4"/>
  <c r="BA870" i="4"/>
  <c r="AL871" i="4"/>
  <c r="AM871" i="4"/>
  <c r="AN871" i="4"/>
  <c r="AO871" i="4"/>
  <c r="AT871" i="4"/>
  <c r="AX871" i="4"/>
  <c r="AL872" i="4"/>
  <c r="AM872" i="4"/>
  <c r="AN872" i="4"/>
  <c r="AO872" i="4"/>
  <c r="AT872" i="4"/>
  <c r="AX872" i="4"/>
  <c r="AY872" i="4" s="1"/>
  <c r="AL873" i="4"/>
  <c r="AM873" i="4"/>
  <c r="AN873" i="4"/>
  <c r="AO873" i="4"/>
  <c r="AT873" i="4"/>
  <c r="AX873" i="4"/>
  <c r="AL874" i="4"/>
  <c r="AM874" i="4"/>
  <c r="AN874" i="4"/>
  <c r="AO874" i="4"/>
  <c r="AT874" i="4"/>
  <c r="AX874" i="4"/>
  <c r="AY874" i="4" s="1"/>
  <c r="AL875" i="4"/>
  <c r="AM875" i="4"/>
  <c r="AN875" i="4"/>
  <c r="AO875" i="4"/>
  <c r="AT875" i="4"/>
  <c r="AX875" i="4"/>
  <c r="AL876" i="4"/>
  <c r="AM876" i="4"/>
  <c r="AN876" i="4"/>
  <c r="AO876" i="4"/>
  <c r="AT876" i="4"/>
  <c r="AX876" i="4"/>
  <c r="AY876" i="4" s="1"/>
  <c r="AL877" i="4"/>
  <c r="AM877" i="4"/>
  <c r="AN877" i="4"/>
  <c r="AO877" i="4"/>
  <c r="AT877" i="4"/>
  <c r="AX877" i="4"/>
  <c r="AL878" i="4"/>
  <c r="AM878" i="4"/>
  <c r="AN878" i="4"/>
  <c r="AO878" i="4"/>
  <c r="AT878" i="4"/>
  <c r="AX878" i="4"/>
  <c r="AY878" i="4" s="1"/>
  <c r="AZ878" i="4"/>
  <c r="BA878" i="4"/>
  <c r="AL879" i="4"/>
  <c r="AM879" i="4"/>
  <c r="AN879" i="4"/>
  <c r="AO879" i="4"/>
  <c r="AT879" i="4"/>
  <c r="AX879" i="4"/>
  <c r="AL880" i="4"/>
  <c r="AM880" i="4"/>
  <c r="AN880" i="4"/>
  <c r="AO880" i="4"/>
  <c r="AT880" i="4"/>
  <c r="AX880" i="4"/>
  <c r="AY880" i="4" s="1"/>
  <c r="AL881" i="4"/>
  <c r="AM881" i="4"/>
  <c r="AN881" i="4"/>
  <c r="AO881" i="4"/>
  <c r="AT881" i="4"/>
  <c r="AX881" i="4"/>
  <c r="AL882" i="4"/>
  <c r="AM882" i="4"/>
  <c r="AN882" i="4"/>
  <c r="AO882" i="4"/>
  <c r="AT882" i="4"/>
  <c r="AX882" i="4"/>
  <c r="AY882" i="4" s="1"/>
  <c r="AL883" i="4"/>
  <c r="AM883" i="4"/>
  <c r="AN883" i="4"/>
  <c r="AO883" i="4"/>
  <c r="AT883" i="4"/>
  <c r="AX883" i="4"/>
  <c r="AL884" i="4"/>
  <c r="AM884" i="4"/>
  <c r="AN884" i="4"/>
  <c r="AO884" i="4"/>
  <c r="AT884" i="4"/>
  <c r="AX884" i="4"/>
  <c r="AY884" i="4" s="1"/>
  <c r="AL885" i="4"/>
  <c r="AM885" i="4"/>
  <c r="AN885" i="4"/>
  <c r="AO885" i="4"/>
  <c r="AT885" i="4"/>
  <c r="AX885" i="4"/>
  <c r="AL886" i="4"/>
  <c r="AM886" i="4"/>
  <c r="AN886" i="4"/>
  <c r="AO886" i="4"/>
  <c r="AT886" i="4"/>
  <c r="AX886" i="4"/>
  <c r="AY886" i="4" s="1"/>
  <c r="AL887" i="4"/>
  <c r="AM887" i="4"/>
  <c r="AN887" i="4"/>
  <c r="AO887" i="4"/>
  <c r="AT887" i="4"/>
  <c r="AX887" i="4"/>
  <c r="AL888" i="4"/>
  <c r="AM888" i="4"/>
  <c r="AN888" i="4"/>
  <c r="AO888" i="4"/>
  <c r="AT888" i="4"/>
  <c r="AX888" i="4"/>
  <c r="AY888" i="4" s="1"/>
  <c r="AL889" i="4"/>
  <c r="AM889" i="4"/>
  <c r="AN889" i="4"/>
  <c r="AO889" i="4"/>
  <c r="AT889" i="4"/>
  <c r="AX889" i="4"/>
  <c r="AL890" i="4"/>
  <c r="AM890" i="4"/>
  <c r="AN890" i="4"/>
  <c r="AO890" i="4"/>
  <c r="AT890" i="4"/>
  <c r="AX890" i="4"/>
  <c r="AY890" i="4" s="1"/>
  <c r="AZ890" i="4"/>
  <c r="BA890" i="4"/>
  <c r="AL891" i="4"/>
  <c r="AM891" i="4"/>
  <c r="AN891" i="4"/>
  <c r="AO891" i="4"/>
  <c r="AT891" i="4"/>
  <c r="AX891" i="4"/>
  <c r="AL892" i="4"/>
  <c r="AM892" i="4"/>
  <c r="AN892" i="4"/>
  <c r="AO892" i="4"/>
  <c r="AT892" i="4"/>
  <c r="AV892" i="4" s="1"/>
  <c r="AX892" i="4"/>
  <c r="BA892" i="4" s="1"/>
  <c r="AL893" i="4"/>
  <c r="AM893" i="4"/>
  <c r="AN893" i="4"/>
  <c r="AO893" i="4"/>
  <c r="AT893" i="4"/>
  <c r="AV893" i="4" s="1"/>
  <c r="AX893" i="4"/>
  <c r="AY893" i="4" s="1"/>
  <c r="AZ893" i="4"/>
  <c r="BA893" i="4"/>
  <c r="AL894" i="4"/>
  <c r="AM894" i="4"/>
  <c r="AN894" i="4"/>
  <c r="AO894" i="4"/>
  <c r="AT894" i="4"/>
  <c r="AV894" i="4"/>
  <c r="AX894" i="4"/>
  <c r="AL895" i="4"/>
  <c r="AM895" i="4"/>
  <c r="AN895" i="4"/>
  <c r="AO895" i="4"/>
  <c r="AT895" i="4"/>
  <c r="AV895" i="4" s="1"/>
  <c r="AX895" i="4"/>
  <c r="AY895" i="4" s="1"/>
  <c r="AL896" i="4"/>
  <c r="AM896" i="4"/>
  <c r="AN896" i="4"/>
  <c r="AO896" i="4"/>
  <c r="AT896" i="4"/>
  <c r="AV896" i="4" s="1"/>
  <c r="AX896" i="4"/>
  <c r="AL897" i="4"/>
  <c r="AM897" i="4"/>
  <c r="AN897" i="4"/>
  <c r="AO897" i="4"/>
  <c r="AT897" i="4"/>
  <c r="AX897" i="4"/>
  <c r="AY897" i="4" s="1"/>
  <c r="AL898" i="4"/>
  <c r="AM898" i="4"/>
  <c r="AN898" i="4"/>
  <c r="AO898" i="4"/>
  <c r="AT898" i="4"/>
  <c r="AV898" i="4" s="1"/>
  <c r="AX898" i="4"/>
  <c r="AY898" i="4" s="1"/>
  <c r="AL899" i="4"/>
  <c r="AM899" i="4"/>
  <c r="AN899" i="4"/>
  <c r="AO899" i="4"/>
  <c r="AT899" i="4"/>
  <c r="AV899" i="4" s="1"/>
  <c r="AX899" i="4"/>
  <c r="BA899" i="4" s="1"/>
  <c r="AL900" i="4"/>
  <c r="AM900" i="4"/>
  <c r="AN900" i="4"/>
  <c r="AO900" i="4"/>
  <c r="AT900" i="4"/>
  <c r="AV900" i="4" s="1"/>
  <c r="AX900" i="4"/>
  <c r="AY900" i="4" s="1"/>
  <c r="AL901" i="4"/>
  <c r="AM901" i="4"/>
  <c r="AN901" i="4"/>
  <c r="AO901" i="4"/>
  <c r="AT901" i="4"/>
  <c r="AV901" i="4"/>
  <c r="AX901" i="4"/>
  <c r="AL902" i="4"/>
  <c r="AM902" i="4"/>
  <c r="AN902" i="4"/>
  <c r="AO902" i="4"/>
  <c r="AT902" i="4"/>
  <c r="AV902" i="4" s="1"/>
  <c r="AX902" i="4"/>
  <c r="BA902" i="4" s="1"/>
  <c r="AL903" i="4"/>
  <c r="AM903" i="4"/>
  <c r="AN903" i="4"/>
  <c r="AO903" i="4"/>
  <c r="AT903" i="4"/>
  <c r="AX903" i="4"/>
  <c r="AY903" i="4" s="1"/>
  <c r="AL904" i="4"/>
  <c r="AM904" i="4"/>
  <c r="AN904" i="4"/>
  <c r="AO904" i="4"/>
  <c r="AT904" i="4"/>
  <c r="AV904" i="4" s="1"/>
  <c r="AX904" i="4"/>
  <c r="BA904" i="4" s="1"/>
  <c r="AL905" i="4"/>
  <c r="AM905" i="4"/>
  <c r="AN905" i="4"/>
  <c r="AO905" i="4"/>
  <c r="AT905" i="4"/>
  <c r="AX905" i="4"/>
  <c r="AY905" i="4" s="1"/>
  <c r="AL906" i="4"/>
  <c r="AM906" i="4"/>
  <c r="AN906" i="4"/>
  <c r="AO906" i="4"/>
  <c r="AT906" i="4"/>
  <c r="AV906" i="4" s="1"/>
  <c r="AX906" i="4"/>
  <c r="AL907" i="4"/>
  <c r="AM907" i="4"/>
  <c r="AN907" i="4"/>
  <c r="AO907" i="4"/>
  <c r="AT907" i="4"/>
  <c r="AV907" i="4" s="1"/>
  <c r="AX907" i="4"/>
  <c r="AY907" i="4" s="1"/>
  <c r="AL908" i="4"/>
  <c r="AM908" i="4"/>
  <c r="AN908" i="4"/>
  <c r="AO908" i="4"/>
  <c r="AT908" i="4"/>
  <c r="AV908" i="4" s="1"/>
  <c r="AX908" i="4"/>
  <c r="AL909" i="4"/>
  <c r="AM909" i="4"/>
  <c r="AN909" i="4"/>
  <c r="AO909" i="4"/>
  <c r="AT909" i="4"/>
  <c r="AV909" i="4" s="1"/>
  <c r="AX909" i="4"/>
  <c r="BA909" i="4" s="1"/>
  <c r="AL910" i="4"/>
  <c r="AM910" i="4"/>
  <c r="AN910" i="4"/>
  <c r="AO910" i="4"/>
  <c r="AT910" i="4"/>
  <c r="AV910" i="4" s="1"/>
  <c r="AX910" i="4"/>
  <c r="AY910" i="4" s="1"/>
  <c r="AL911" i="4"/>
  <c r="AM911" i="4"/>
  <c r="AN911" i="4"/>
  <c r="AO911" i="4"/>
  <c r="AT911" i="4"/>
  <c r="AV911" i="4" s="1"/>
  <c r="AX911" i="4"/>
  <c r="AL912" i="4"/>
  <c r="AM912" i="4"/>
  <c r="AN912" i="4"/>
  <c r="AO912" i="4"/>
  <c r="AT912" i="4"/>
  <c r="AV912" i="4" s="1"/>
  <c r="AX912" i="4"/>
  <c r="AY912" i="4" s="1"/>
  <c r="AL913" i="4"/>
  <c r="AM913" i="4"/>
  <c r="AN913" i="4"/>
  <c r="AO913" i="4"/>
  <c r="AT913" i="4"/>
  <c r="AX913" i="4"/>
  <c r="AL914" i="4"/>
  <c r="AM914" i="4"/>
  <c r="AN914" i="4"/>
  <c r="AO914" i="4"/>
  <c r="AT914" i="4"/>
  <c r="AV914" i="4" s="1"/>
  <c r="AX914" i="4"/>
  <c r="BA914" i="4" s="1"/>
  <c r="AL915" i="4"/>
  <c r="AM915" i="4"/>
  <c r="AN915" i="4"/>
  <c r="AO915" i="4"/>
  <c r="AT915" i="4"/>
  <c r="AV915" i="4" s="1"/>
  <c r="AX915" i="4"/>
  <c r="AY915" i="4" s="1"/>
  <c r="AL916" i="4"/>
  <c r="AM916" i="4"/>
  <c r="AN916" i="4"/>
  <c r="AO916" i="4"/>
  <c r="AT916" i="4"/>
  <c r="AV916" i="4" s="1"/>
  <c r="AX916" i="4"/>
  <c r="BA916" i="4" s="1"/>
  <c r="AL917" i="4"/>
  <c r="AM917" i="4"/>
  <c r="AN917" i="4"/>
  <c r="AO917" i="4"/>
  <c r="AT917" i="4"/>
  <c r="AV917" i="4" s="1"/>
  <c r="AX917" i="4"/>
  <c r="AY917" i="4" s="1"/>
  <c r="AL918" i="4"/>
  <c r="AM918" i="4"/>
  <c r="AN918" i="4"/>
  <c r="AO918" i="4"/>
  <c r="AT918" i="4"/>
  <c r="AV918" i="4" s="1"/>
  <c r="AX918" i="4"/>
  <c r="AL919" i="4"/>
  <c r="AM919" i="4"/>
  <c r="AN919" i="4"/>
  <c r="AO919" i="4"/>
  <c r="AT919" i="4"/>
  <c r="AV919" i="4" s="1"/>
  <c r="AX919" i="4"/>
  <c r="BA919" i="4" s="1"/>
  <c r="AL920" i="4"/>
  <c r="AM920" i="4"/>
  <c r="AN920" i="4"/>
  <c r="AO920" i="4"/>
  <c r="AT920" i="4"/>
  <c r="AV920" i="4" s="1"/>
  <c r="AX920" i="4"/>
  <c r="AY920" i="4" s="1"/>
  <c r="AL921" i="4"/>
  <c r="AM921" i="4"/>
  <c r="AN921" i="4"/>
  <c r="AO921" i="4"/>
  <c r="AT921" i="4"/>
  <c r="AX921" i="4"/>
  <c r="BA921" i="4" s="1"/>
  <c r="AL922" i="4"/>
  <c r="AM922" i="4"/>
  <c r="AN922" i="4"/>
  <c r="AO922" i="4"/>
  <c r="AT922" i="4"/>
  <c r="AV922" i="4" s="1"/>
  <c r="AX922" i="4"/>
  <c r="AY922" i="4" s="1"/>
  <c r="AL923" i="4"/>
  <c r="AM923" i="4"/>
  <c r="AN923" i="4"/>
  <c r="AO923" i="4"/>
  <c r="AT923" i="4"/>
  <c r="AV923" i="4" s="1"/>
  <c r="AX923" i="4"/>
  <c r="AY923" i="4" s="1"/>
  <c r="AL924" i="4"/>
  <c r="AM924" i="4"/>
  <c r="AN924" i="4"/>
  <c r="AO924" i="4"/>
  <c r="AT924" i="4"/>
  <c r="AV924" i="4"/>
  <c r="AX924" i="4"/>
  <c r="AY924" i="4" s="1"/>
  <c r="AL925" i="4"/>
  <c r="AM925" i="4"/>
  <c r="AN925" i="4"/>
  <c r="AO925" i="4"/>
  <c r="AT925" i="4"/>
  <c r="AV925" i="4"/>
  <c r="AX925" i="4"/>
  <c r="AY925" i="4" s="1"/>
  <c r="AL926" i="4"/>
  <c r="AM926" i="4"/>
  <c r="AN926" i="4"/>
  <c r="AO926" i="4"/>
  <c r="AT926" i="4"/>
  <c r="AV926" i="4" s="1"/>
  <c r="AX926" i="4"/>
  <c r="AY926" i="4" s="1"/>
  <c r="AL927" i="4"/>
  <c r="AM927" i="4"/>
  <c r="AN927" i="4"/>
  <c r="AO927" i="4"/>
  <c r="AT927" i="4"/>
  <c r="AV927" i="4" s="1"/>
  <c r="AX927" i="4"/>
  <c r="AY927" i="4" s="1"/>
  <c r="AL928" i="4"/>
  <c r="AM928" i="4"/>
  <c r="AN928" i="4"/>
  <c r="AO928" i="4"/>
  <c r="AT928" i="4"/>
  <c r="AV928" i="4" s="1"/>
  <c r="AX928" i="4"/>
  <c r="AY928" i="4" s="1"/>
  <c r="AL929" i="4"/>
  <c r="AM929" i="4"/>
  <c r="AN929" i="4"/>
  <c r="AO929" i="4"/>
  <c r="AT929" i="4"/>
  <c r="AX929" i="4"/>
  <c r="AY929" i="4" s="1"/>
  <c r="AL930" i="4"/>
  <c r="AM930" i="4"/>
  <c r="AN930" i="4"/>
  <c r="AO930" i="4"/>
  <c r="AT930" i="4"/>
  <c r="AV930" i="4" s="1"/>
  <c r="AX930" i="4"/>
  <c r="AL931" i="4"/>
  <c r="AM931" i="4"/>
  <c r="AN931" i="4"/>
  <c r="AO931" i="4"/>
  <c r="AT931" i="4"/>
  <c r="AV931" i="4" s="1"/>
  <c r="AX931" i="4"/>
  <c r="AY931" i="4" s="1"/>
  <c r="AL932" i="4"/>
  <c r="AM932" i="4"/>
  <c r="AN932" i="4"/>
  <c r="AO932" i="4"/>
  <c r="AT932" i="4"/>
  <c r="AX932" i="4"/>
  <c r="AL933" i="4"/>
  <c r="AM933" i="4"/>
  <c r="AN933" i="4"/>
  <c r="AO933" i="4"/>
  <c r="AT933" i="4"/>
  <c r="AV933" i="4" s="1"/>
  <c r="AX933" i="4"/>
  <c r="BA933" i="4" s="1"/>
  <c r="AL934" i="4"/>
  <c r="AM934" i="4"/>
  <c r="AN934" i="4"/>
  <c r="AO934" i="4"/>
  <c r="AT934" i="4"/>
  <c r="AV934" i="4" s="1"/>
  <c r="AX934" i="4"/>
  <c r="AY934" i="4" s="1"/>
  <c r="BA934" i="4"/>
  <c r="AL935" i="4"/>
  <c r="AM935" i="4"/>
  <c r="AN935" i="4"/>
  <c r="AO935" i="4"/>
  <c r="AT935" i="4"/>
  <c r="AV935" i="4" s="1"/>
  <c r="AX935" i="4"/>
  <c r="AY935" i="4" s="1"/>
  <c r="AL936" i="4"/>
  <c r="AM936" i="4"/>
  <c r="AN936" i="4"/>
  <c r="AO936" i="4"/>
  <c r="AT936" i="4"/>
  <c r="AV936" i="4" s="1"/>
  <c r="AX936" i="4"/>
  <c r="AY936" i="4" s="1"/>
  <c r="AZ936" i="4"/>
  <c r="AL937" i="4"/>
  <c r="AM937" i="4"/>
  <c r="AN937" i="4"/>
  <c r="AO937" i="4"/>
  <c r="AT937" i="4"/>
  <c r="AX937" i="4"/>
  <c r="AY937" i="4"/>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AZ940" i="4"/>
  <c r="BA940" i="4"/>
  <c r="AL941" i="4"/>
  <c r="AM941" i="4"/>
  <c r="AN941" i="4"/>
  <c r="AO941" i="4"/>
  <c r="AT941" i="4"/>
  <c r="AV941" i="4" s="1"/>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c r="AX945" i="4"/>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Z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AL953" i="4"/>
  <c r="AM953" i="4"/>
  <c r="AN953" i="4"/>
  <c r="AO953" i="4"/>
  <c r="AT953" i="4"/>
  <c r="AV953" i="4" s="1"/>
  <c r="AX953" i="4"/>
  <c r="BA953" i="4" s="1"/>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AY957" i="4" s="1"/>
  <c r="AL958" i="4"/>
  <c r="AM958" i="4"/>
  <c r="AN958" i="4"/>
  <c r="AO958" i="4"/>
  <c r="AT958" i="4"/>
  <c r="AV958" i="4" s="1"/>
  <c r="AX958" i="4"/>
  <c r="AY958" i="4" s="1"/>
  <c r="AL959" i="4"/>
  <c r="AM959" i="4"/>
  <c r="AN959" i="4"/>
  <c r="AO959" i="4"/>
  <c r="AT959" i="4"/>
  <c r="AV959" i="4" s="1"/>
  <c r="AX959" i="4"/>
  <c r="AY959" i="4" s="1"/>
  <c r="AL960" i="4"/>
  <c r="AM960" i="4"/>
  <c r="AN960" i="4"/>
  <c r="AO960" i="4"/>
  <c r="AT960" i="4"/>
  <c r="AV960" i="4" s="1"/>
  <c r="AX960" i="4"/>
  <c r="BA960" i="4" s="1"/>
  <c r="AL961" i="4"/>
  <c r="AM961" i="4"/>
  <c r="AN961" i="4"/>
  <c r="AO961" i="4"/>
  <c r="AT961" i="4"/>
  <c r="AV961" i="4" s="1"/>
  <c r="AX961" i="4"/>
  <c r="AL962" i="4"/>
  <c r="AM962" i="4"/>
  <c r="AN962" i="4"/>
  <c r="AO962" i="4"/>
  <c r="AT962" i="4"/>
  <c r="AV962" i="4" s="1"/>
  <c r="AX962" i="4"/>
  <c r="AY962" i="4" s="1"/>
  <c r="AL963" i="4"/>
  <c r="AM963" i="4"/>
  <c r="AN963" i="4"/>
  <c r="AO963" i="4"/>
  <c r="AT963" i="4"/>
  <c r="AV963" i="4" s="1"/>
  <c r="AX963" i="4"/>
  <c r="AL964" i="4"/>
  <c r="AM964" i="4"/>
  <c r="AN964" i="4"/>
  <c r="AO964" i="4"/>
  <c r="AT964" i="4"/>
  <c r="AV964" i="4" s="1"/>
  <c r="AX964" i="4"/>
  <c r="BA964" i="4" s="1"/>
  <c r="AL965" i="4"/>
  <c r="AM965" i="4"/>
  <c r="AN965" i="4"/>
  <c r="AO965" i="4"/>
  <c r="AT965" i="4"/>
  <c r="AV965" i="4"/>
  <c r="AX965" i="4"/>
  <c r="AY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c r="AX968" i="4"/>
  <c r="AZ968" i="4" s="1"/>
  <c r="AL969" i="4"/>
  <c r="AM969" i="4"/>
  <c r="AN969" i="4"/>
  <c r="AO969" i="4"/>
  <c r="AT969" i="4"/>
  <c r="AV969" i="4" s="1"/>
  <c r="AX969" i="4"/>
  <c r="AZ969" i="4" s="1"/>
  <c r="AL970" i="4"/>
  <c r="AM970" i="4"/>
  <c r="AN970" i="4"/>
  <c r="AO970" i="4"/>
  <c r="AT970" i="4"/>
  <c r="AU970" i="4" s="1"/>
  <c r="AX970" i="4"/>
  <c r="AL971" i="4"/>
  <c r="AM971" i="4"/>
  <c r="AN971" i="4"/>
  <c r="AO971" i="4"/>
  <c r="AT971" i="4"/>
  <c r="AU971" i="4" s="1"/>
  <c r="AX971" i="4"/>
  <c r="AL972" i="4"/>
  <c r="AM972" i="4"/>
  <c r="AN972" i="4"/>
  <c r="AO972" i="4"/>
  <c r="AT972" i="4"/>
  <c r="AX972" i="4"/>
  <c r="AL973" i="4"/>
  <c r="AM973" i="4"/>
  <c r="AN973" i="4"/>
  <c r="AO973" i="4"/>
  <c r="AT973" i="4"/>
  <c r="AU973" i="4" s="1"/>
  <c r="AX973" i="4"/>
  <c r="AL974" i="4"/>
  <c r="AM974" i="4"/>
  <c r="AN974" i="4"/>
  <c r="AO974" i="4"/>
  <c r="AT974" i="4"/>
  <c r="AV974" i="4" s="1"/>
  <c r="AX974" i="4"/>
  <c r="AL975" i="4"/>
  <c r="AM975" i="4"/>
  <c r="AN975" i="4"/>
  <c r="AO975" i="4"/>
  <c r="AT975" i="4"/>
  <c r="AV975" i="4" s="1"/>
  <c r="AX975" i="4"/>
  <c r="AL976" i="4"/>
  <c r="AM976" i="4"/>
  <c r="AN976" i="4"/>
  <c r="AO976" i="4"/>
  <c r="AT976" i="4"/>
  <c r="AU976" i="4" s="1"/>
  <c r="AX976" i="4"/>
  <c r="AL977" i="4"/>
  <c r="AM977" i="4"/>
  <c r="AN977" i="4"/>
  <c r="AO977" i="4"/>
  <c r="AT977" i="4"/>
  <c r="AV977" i="4" s="1"/>
  <c r="AX977" i="4"/>
  <c r="AL978" i="4"/>
  <c r="AM978" i="4"/>
  <c r="AN978" i="4"/>
  <c r="AO978" i="4"/>
  <c r="AT978" i="4"/>
  <c r="AU978" i="4" s="1"/>
  <c r="AX978" i="4"/>
  <c r="AL979" i="4"/>
  <c r="AM979" i="4"/>
  <c r="AN979" i="4"/>
  <c r="AO979" i="4"/>
  <c r="AT979" i="4"/>
  <c r="AV979" i="4" s="1"/>
  <c r="AX979" i="4"/>
  <c r="AL980" i="4"/>
  <c r="AM980" i="4"/>
  <c r="AN980" i="4"/>
  <c r="AO980" i="4"/>
  <c r="AT980" i="4"/>
  <c r="AU980" i="4" s="1"/>
  <c r="AW980" i="4"/>
  <c r="AX980" i="4"/>
  <c r="AL981" i="4"/>
  <c r="AM981" i="4"/>
  <c r="AN981" i="4"/>
  <c r="AO981" i="4"/>
  <c r="AT981" i="4"/>
  <c r="AV981" i="4" s="1"/>
  <c r="AX981" i="4"/>
  <c r="AL982" i="4"/>
  <c r="AM982" i="4"/>
  <c r="AN982" i="4"/>
  <c r="AO982" i="4"/>
  <c r="AT982" i="4"/>
  <c r="AU982" i="4" s="1"/>
  <c r="AX982" i="4"/>
  <c r="AL983" i="4"/>
  <c r="AM983" i="4"/>
  <c r="AN983" i="4"/>
  <c r="AO983" i="4"/>
  <c r="AT983" i="4"/>
  <c r="AV983" i="4" s="1"/>
  <c r="AX983" i="4"/>
  <c r="AL984" i="4"/>
  <c r="AM984" i="4"/>
  <c r="AN984" i="4"/>
  <c r="AO984" i="4"/>
  <c r="AT984" i="4"/>
  <c r="AU984" i="4" s="1"/>
  <c r="AX984" i="4"/>
  <c r="AL985" i="4"/>
  <c r="AM985" i="4"/>
  <c r="AN985" i="4"/>
  <c r="AO985" i="4"/>
  <c r="AT985" i="4"/>
  <c r="AV985" i="4" s="1"/>
  <c r="AU985" i="4"/>
  <c r="AX985" i="4"/>
  <c r="AL986" i="4"/>
  <c r="AM986" i="4"/>
  <c r="AN986" i="4"/>
  <c r="AO986" i="4"/>
  <c r="AT986" i="4"/>
  <c r="AU986" i="4" s="1"/>
  <c r="AX986" i="4"/>
  <c r="AL987" i="4"/>
  <c r="AM987" i="4"/>
  <c r="AN987" i="4"/>
  <c r="AO987" i="4"/>
  <c r="AT987" i="4"/>
  <c r="AV987" i="4" s="1"/>
  <c r="AX987" i="4"/>
  <c r="AL988" i="4"/>
  <c r="AM988" i="4"/>
  <c r="AN988" i="4"/>
  <c r="AO988" i="4"/>
  <c r="AT988" i="4"/>
  <c r="AU988" i="4" s="1"/>
  <c r="AX988" i="4"/>
  <c r="AL989" i="4"/>
  <c r="AM989" i="4"/>
  <c r="AN989" i="4"/>
  <c r="AO989" i="4"/>
  <c r="AT989" i="4"/>
  <c r="AV989" i="4" s="1"/>
  <c r="AX989" i="4"/>
  <c r="AL990" i="4"/>
  <c r="AM990" i="4"/>
  <c r="AN990" i="4"/>
  <c r="AO990" i="4"/>
  <c r="AT990" i="4"/>
  <c r="AU990" i="4" s="1"/>
  <c r="AX990" i="4"/>
  <c r="AL991" i="4"/>
  <c r="AM991" i="4"/>
  <c r="AN991" i="4"/>
  <c r="AO991" i="4"/>
  <c r="AT991" i="4"/>
  <c r="AV991" i="4" s="1"/>
  <c r="AX991" i="4"/>
  <c r="AL992" i="4"/>
  <c r="AM992" i="4"/>
  <c r="AN992" i="4"/>
  <c r="AO992" i="4"/>
  <c r="AT992" i="4"/>
  <c r="AU992" i="4" s="1"/>
  <c r="AX992" i="4"/>
  <c r="AL993" i="4"/>
  <c r="AM993" i="4"/>
  <c r="AN993" i="4"/>
  <c r="AO993" i="4"/>
  <c r="AT993" i="4"/>
  <c r="AV993" i="4" s="1"/>
  <c r="AU993" i="4"/>
  <c r="AX993" i="4"/>
  <c r="AL994" i="4"/>
  <c r="AM994" i="4"/>
  <c r="AN994" i="4"/>
  <c r="AO994" i="4"/>
  <c r="AT994" i="4"/>
  <c r="AU994" i="4" s="1"/>
  <c r="AX994" i="4"/>
  <c r="AL995" i="4"/>
  <c r="AM995" i="4"/>
  <c r="AN995" i="4"/>
  <c r="AO995" i="4"/>
  <c r="AT995" i="4"/>
  <c r="AV995" i="4" s="1"/>
  <c r="AX995" i="4"/>
  <c r="AL996" i="4"/>
  <c r="AM996" i="4"/>
  <c r="AN996" i="4"/>
  <c r="AO996" i="4"/>
  <c r="AT996" i="4"/>
  <c r="AU996" i="4" s="1"/>
  <c r="AW996" i="4"/>
  <c r="AX996" i="4"/>
  <c r="AL997" i="4"/>
  <c r="AM997" i="4"/>
  <c r="AN997" i="4"/>
  <c r="AO997" i="4"/>
  <c r="AT997" i="4"/>
  <c r="AV997" i="4" s="1"/>
  <c r="AX997" i="4"/>
  <c r="AL998" i="4"/>
  <c r="AM998" i="4"/>
  <c r="AN998" i="4"/>
  <c r="AO998" i="4"/>
  <c r="AT998" i="4"/>
  <c r="AU998" i="4" s="1"/>
  <c r="AX998" i="4"/>
  <c r="AL999" i="4"/>
  <c r="AM999" i="4"/>
  <c r="AN999" i="4"/>
  <c r="AO999" i="4"/>
  <c r="AT999" i="4"/>
  <c r="AV999" i="4" s="1"/>
  <c r="AX999" i="4"/>
  <c r="AL1000" i="4"/>
  <c r="AM1000" i="4"/>
  <c r="AN1000" i="4"/>
  <c r="AO1000" i="4"/>
  <c r="AT1000" i="4"/>
  <c r="AU1000" i="4" s="1"/>
  <c r="AX1000" i="4"/>
  <c r="AL1001" i="4"/>
  <c r="AM1001" i="4"/>
  <c r="AN1001" i="4"/>
  <c r="AO1001" i="4"/>
  <c r="AT1001" i="4"/>
  <c r="AV1001" i="4" s="1"/>
  <c r="AX1001" i="4"/>
  <c r="AL1002" i="4"/>
  <c r="AM1002" i="4"/>
  <c r="AN1002" i="4"/>
  <c r="AO1002" i="4"/>
  <c r="AT1002" i="4"/>
  <c r="AU1002" i="4" s="1"/>
  <c r="AX1002" i="4"/>
  <c r="AL1003" i="4"/>
  <c r="AM1003" i="4"/>
  <c r="AN1003" i="4"/>
  <c r="AO1003" i="4"/>
  <c r="AT1003" i="4"/>
  <c r="AV1003" i="4" s="1"/>
  <c r="AX1003" i="4"/>
  <c r="AL1004" i="4"/>
  <c r="AM1004" i="4"/>
  <c r="AN1004" i="4"/>
  <c r="AO1004" i="4"/>
  <c r="AT1004" i="4"/>
  <c r="AU1004" i="4" s="1"/>
  <c r="AW1004" i="4"/>
  <c r="AX1004" i="4"/>
  <c r="AL1005" i="4"/>
  <c r="AM1005" i="4"/>
  <c r="AN1005" i="4"/>
  <c r="AO1005" i="4"/>
  <c r="AT1005" i="4"/>
  <c r="AV1005" i="4" s="1"/>
  <c r="AX1005" i="4"/>
  <c r="AL1006" i="4"/>
  <c r="AM1006" i="4"/>
  <c r="AN1006" i="4"/>
  <c r="AO1006" i="4"/>
  <c r="AT1006" i="4"/>
  <c r="AU1006" i="4" s="1"/>
  <c r="AX1006" i="4"/>
  <c r="AL1007" i="4"/>
  <c r="AM1007" i="4"/>
  <c r="AN1007" i="4"/>
  <c r="AO1007" i="4"/>
  <c r="AT1007" i="4"/>
  <c r="AV1007" i="4" s="1"/>
  <c r="AX1007" i="4"/>
  <c r="AL1008" i="4"/>
  <c r="AM1008" i="4"/>
  <c r="AN1008" i="4"/>
  <c r="AO1008" i="4"/>
  <c r="AT1008" i="4"/>
  <c r="AU1008" i="4" s="1"/>
  <c r="AX1008" i="4"/>
  <c r="AL1009" i="4"/>
  <c r="AM1009" i="4"/>
  <c r="AN1009" i="4"/>
  <c r="AO1009" i="4"/>
  <c r="AT1009" i="4"/>
  <c r="AV1009" i="4" s="1"/>
  <c r="AX1009" i="4"/>
  <c r="AL1010" i="4"/>
  <c r="AM1010" i="4"/>
  <c r="AN1010" i="4"/>
  <c r="AO1010" i="4"/>
  <c r="AT1010" i="4"/>
  <c r="AU1010" i="4" s="1"/>
  <c r="AW1010" i="4"/>
  <c r="AX1010" i="4"/>
  <c r="AL1011" i="4"/>
  <c r="AM1011" i="4"/>
  <c r="AN1011" i="4"/>
  <c r="AO1011" i="4"/>
  <c r="AT1011" i="4"/>
  <c r="AV1011" i="4" s="1"/>
  <c r="AX1011" i="4"/>
  <c r="BA939" i="4" l="1"/>
  <c r="BA917" i="4"/>
  <c r="BA737" i="4"/>
  <c r="BA727" i="4"/>
  <c r="AW720" i="4"/>
  <c r="AZ715" i="4"/>
  <c r="AZ643" i="4"/>
  <c r="AW616" i="4"/>
  <c r="AV560" i="4"/>
  <c r="AZ555" i="4"/>
  <c r="AV523" i="4"/>
  <c r="AV455" i="4"/>
  <c r="BA403" i="4"/>
  <c r="BA180" i="4"/>
  <c r="AU1001" i="4"/>
  <c r="AW978" i="4"/>
  <c r="AW973" i="4"/>
  <c r="AY941" i="4"/>
  <c r="AZ939" i="4"/>
  <c r="AZ917" i="4"/>
  <c r="BA912" i="4"/>
  <c r="BA907" i="4"/>
  <c r="BA807" i="4"/>
  <c r="AW653" i="4"/>
  <c r="AU560" i="4"/>
  <c r="AU523" i="4"/>
  <c r="AY421" i="4"/>
  <c r="AW988" i="4"/>
  <c r="AV973" i="4"/>
  <c r="AZ912" i="4"/>
  <c r="AZ907" i="4"/>
  <c r="AZ864" i="4"/>
  <c r="AW603" i="4"/>
  <c r="AZ564" i="4"/>
  <c r="AV413" i="4"/>
  <c r="AW258" i="4"/>
  <c r="AY135" i="4"/>
  <c r="AZ934" i="4"/>
  <c r="BA929" i="4"/>
  <c r="AZ846" i="4"/>
  <c r="AY705" i="4"/>
  <c r="BA936" i="4"/>
  <c r="AZ929" i="4"/>
  <c r="AU675" i="4"/>
  <c r="BA610" i="4"/>
  <c r="AV586" i="4"/>
  <c r="AZ610" i="4"/>
  <c r="AV605" i="4"/>
  <c r="AZ593" i="4"/>
  <c r="AZ568" i="4"/>
  <c r="AW566" i="4"/>
  <c r="AY194" i="4"/>
  <c r="BA811" i="4"/>
  <c r="BA789" i="4"/>
  <c r="BA731" i="4"/>
  <c r="AZ721" i="4"/>
  <c r="AV687" i="4"/>
  <c r="AW622" i="4"/>
  <c r="AU566" i="4"/>
  <c r="AW184" i="4"/>
  <c r="AY109" i="4"/>
  <c r="AV17" i="4"/>
  <c r="BA947" i="4"/>
  <c r="AY916" i="4"/>
  <c r="AZ811" i="4"/>
  <c r="AZ789" i="4"/>
  <c r="BA751" i="4"/>
  <c r="AU687" i="4"/>
  <c r="AY868" i="4"/>
  <c r="AZ858" i="4"/>
  <c r="AZ632" i="4"/>
  <c r="AU568" i="4"/>
  <c r="BA509" i="4"/>
  <c r="AU494" i="4"/>
  <c r="AZ309" i="4"/>
  <c r="BA267" i="4"/>
  <c r="AW262" i="4"/>
  <c r="AY181" i="4"/>
  <c r="BA840" i="4"/>
  <c r="BA828" i="4"/>
  <c r="AZ801" i="4"/>
  <c r="BA743" i="4"/>
  <c r="BA733" i="4"/>
  <c r="BA709" i="4"/>
  <c r="BA684" i="4"/>
  <c r="AW595" i="4"/>
  <c r="BA549" i="4"/>
  <c r="AW504" i="4"/>
  <c r="AY694" i="4"/>
  <c r="AZ549" i="4"/>
  <c r="AU509" i="4"/>
  <c r="AU504" i="4"/>
  <c r="BA448" i="4"/>
  <c r="AV249" i="4"/>
  <c r="AU116" i="4"/>
  <c r="AW111" i="4"/>
  <c r="AZ13" i="4"/>
  <c r="AZ944" i="4"/>
  <c r="BA872" i="4"/>
  <c r="BA735" i="4"/>
  <c r="BA805" i="4"/>
  <c r="AZ720" i="4"/>
  <c r="AU676" i="4"/>
  <c r="AV639" i="4"/>
  <c r="AW118" i="4"/>
  <c r="AU13" i="4"/>
  <c r="AU1009" i="4"/>
  <c r="AW971" i="4"/>
  <c r="AZ956" i="4"/>
  <c r="AZ805" i="4"/>
  <c r="BA715" i="4"/>
  <c r="AW696" i="4"/>
  <c r="AU681" i="4"/>
  <c r="AY671" i="4"/>
  <c r="AV611" i="4"/>
  <c r="AV599" i="4"/>
  <c r="BA555" i="4"/>
  <c r="AZ538" i="4"/>
  <c r="BA513" i="4"/>
  <c r="AV460" i="4"/>
  <c r="AZ256" i="4"/>
  <c r="BA866" i="4"/>
  <c r="BA834" i="4"/>
  <c r="AZ832" i="4"/>
  <c r="AY722" i="4"/>
  <c r="BA711" i="4"/>
  <c r="BA696" i="4"/>
  <c r="AY690" i="4"/>
  <c r="BA688" i="4"/>
  <c r="AY677" i="4"/>
  <c r="AU661" i="4"/>
  <c r="AZ627" i="4"/>
  <c r="BA611" i="4"/>
  <c r="BA605" i="4"/>
  <c r="BA583" i="4"/>
  <c r="AZ552" i="4"/>
  <c r="AZ539" i="4"/>
  <c r="BA537" i="4"/>
  <c r="AW535" i="4"/>
  <c r="AV505" i="4"/>
  <c r="AW466" i="4"/>
  <c r="AW994" i="4"/>
  <c r="AY955" i="4"/>
  <c r="BA868" i="4"/>
  <c r="AZ866" i="4"/>
  <c r="AY864" i="4"/>
  <c r="AZ834" i="4"/>
  <c r="AY718" i="4"/>
  <c r="AZ716" i="4"/>
  <c r="AY711" i="4"/>
  <c r="AY696" i="4"/>
  <c r="BA692" i="4"/>
  <c r="AZ688" i="4"/>
  <c r="AV679" i="4"/>
  <c r="AY675" i="4"/>
  <c r="BA669" i="4"/>
  <c r="AZ611" i="4"/>
  <c r="BA609" i="4"/>
  <c r="AZ605" i="4"/>
  <c r="BA603" i="4"/>
  <c r="AV573" i="4"/>
  <c r="BA560" i="4"/>
  <c r="AW556" i="4"/>
  <c r="BA543" i="4"/>
  <c r="BA541" i="4"/>
  <c r="AY461" i="4"/>
  <c r="AU383" i="4"/>
  <c r="AU196" i="4"/>
  <c r="AU184" i="4"/>
  <c r="AY129" i="4"/>
  <c r="AU124" i="4"/>
  <c r="AU54" i="4"/>
  <c r="AQ12" i="4"/>
  <c r="AU1003" i="4"/>
  <c r="AU987" i="4"/>
  <c r="BA761" i="4"/>
  <c r="BA729" i="4"/>
  <c r="AY716" i="4"/>
  <c r="AZ705" i="4"/>
  <c r="AU679" i="4"/>
  <c r="BA671" i="4"/>
  <c r="AZ638" i="4"/>
  <c r="AU629" i="4"/>
  <c r="AZ609" i="4"/>
  <c r="AZ603" i="4"/>
  <c r="BA599" i="4"/>
  <c r="BA595" i="4"/>
  <c r="BA593" i="4"/>
  <c r="AV579" i="4"/>
  <c r="BA568" i="4"/>
  <c r="BA564" i="4"/>
  <c r="AZ560" i="4"/>
  <c r="AU556" i="4"/>
  <c r="AZ543" i="4"/>
  <c r="AZ541" i="4"/>
  <c r="BA411" i="4"/>
  <c r="AV261" i="4"/>
  <c r="AY105" i="4"/>
  <c r="AU1005" i="4"/>
  <c r="AU989" i="4"/>
  <c r="AV971" i="4"/>
  <c r="BA952" i="4"/>
  <c r="BA924" i="4"/>
  <c r="BA922" i="4"/>
  <c r="BA920" i="4"/>
  <c r="BA905" i="4"/>
  <c r="BA874" i="4"/>
  <c r="AZ872" i="4"/>
  <c r="BA842" i="4"/>
  <c r="AZ840" i="4"/>
  <c r="AZ820" i="4"/>
  <c r="BA741" i="4"/>
  <c r="AW714" i="4"/>
  <c r="AV711" i="4"/>
  <c r="AZ709" i="4"/>
  <c r="AZ703" i="4"/>
  <c r="BA699" i="4"/>
  <c r="AV696" i="4"/>
  <c r="AY686" i="4"/>
  <c r="AZ684" i="4"/>
  <c r="AZ644" i="4"/>
  <c r="AW638" i="4"/>
  <c r="AV631" i="4"/>
  <c r="AU622" i="4"/>
  <c r="AV597" i="4"/>
  <c r="BA570" i="4"/>
  <c r="BA547" i="4"/>
  <c r="AV543" i="4"/>
  <c r="AV328" i="4"/>
  <c r="AW310" i="4"/>
  <c r="AZ31" i="4"/>
  <c r="AZ26" i="4"/>
  <c r="AW998" i="4"/>
  <c r="AW982" i="4"/>
  <c r="AZ952" i="4"/>
  <c r="AZ924" i="4"/>
  <c r="AZ922" i="4"/>
  <c r="AZ920" i="4"/>
  <c r="AZ905" i="4"/>
  <c r="BA903" i="4"/>
  <c r="AZ899" i="4"/>
  <c r="BA876" i="4"/>
  <c r="AZ874" i="4"/>
  <c r="BA844" i="4"/>
  <c r="AZ842" i="4"/>
  <c r="BA813" i="4"/>
  <c r="BA763" i="4"/>
  <c r="AU707" i="4"/>
  <c r="AW705" i="4"/>
  <c r="AY703" i="4"/>
  <c r="AY701" i="4"/>
  <c r="AZ699" i="4"/>
  <c r="BA697" i="4"/>
  <c r="AU694" i="4"/>
  <c r="BA682" i="4"/>
  <c r="BA662" i="4"/>
  <c r="AZ570" i="4"/>
  <c r="AU564" i="4"/>
  <c r="AZ547" i="4"/>
  <c r="AU543" i="4"/>
  <c r="AV502" i="4"/>
  <c r="AW449" i="4"/>
  <c r="AU181" i="4"/>
  <c r="AW114" i="4"/>
  <c r="AU107" i="4"/>
  <c r="AY31" i="4"/>
  <c r="AY26" i="4"/>
  <c r="AU1007" i="4"/>
  <c r="AU991" i="4"/>
  <c r="AU975" i="4"/>
  <c r="AZ909" i="4"/>
  <c r="AZ903" i="4"/>
  <c r="AY899" i="4"/>
  <c r="BA895" i="4"/>
  <c r="AZ876" i="4"/>
  <c r="AZ844" i="4"/>
  <c r="BA822" i="4"/>
  <c r="BA753" i="4"/>
  <c r="AY697" i="4"/>
  <c r="AY680" i="4"/>
  <c r="AU667" i="4"/>
  <c r="AZ662" i="4"/>
  <c r="AV644" i="4"/>
  <c r="AU615" i="4"/>
  <c r="AU599" i="4"/>
  <c r="AV595" i="4"/>
  <c r="BA588" i="4"/>
  <c r="BA586" i="4"/>
  <c r="BA574" i="4"/>
  <c r="AU502" i="4"/>
  <c r="AV415" i="4"/>
  <c r="AU395" i="4"/>
  <c r="AY13" i="4"/>
  <c r="AW1000" i="4"/>
  <c r="AW984" i="4"/>
  <c r="AY909" i="4"/>
  <c r="BA897" i="4"/>
  <c r="AZ895" i="4"/>
  <c r="BA880" i="4"/>
  <c r="BA848" i="4"/>
  <c r="BA831" i="4"/>
  <c r="BA808" i="4"/>
  <c r="AZ719" i="4"/>
  <c r="BA689" i="4"/>
  <c r="AW646" i="4"/>
  <c r="AU644" i="4"/>
  <c r="AZ588" i="4"/>
  <c r="AZ586" i="4"/>
  <c r="AZ574" i="4"/>
  <c r="AY513" i="4"/>
  <c r="AW456" i="4"/>
  <c r="AV437" i="4"/>
  <c r="AW424" i="4"/>
  <c r="BA417" i="4"/>
  <c r="BA335" i="4"/>
  <c r="AV320" i="4"/>
  <c r="AY123" i="4"/>
  <c r="BA111" i="4"/>
  <c r="BA99" i="4"/>
  <c r="AZ8" i="4"/>
  <c r="AU977" i="4"/>
  <c r="BA956" i="4"/>
  <c r="AZ897" i="4"/>
  <c r="BA882" i="4"/>
  <c r="AZ880" i="4"/>
  <c r="BA850" i="4"/>
  <c r="AZ848" i="4"/>
  <c r="BA817" i="4"/>
  <c r="AZ808" i="4"/>
  <c r="BA717" i="4"/>
  <c r="AW712" i="4"/>
  <c r="AU699" i="4"/>
  <c r="AW697" i="4"/>
  <c r="AZ689" i="4"/>
  <c r="AV680" i="4"/>
  <c r="AY678" i="4"/>
  <c r="BA676" i="4"/>
  <c r="BA672" i="4"/>
  <c r="BA612" i="4"/>
  <c r="BA606" i="4"/>
  <c r="AW584" i="4"/>
  <c r="BA582" i="4"/>
  <c r="AZ580" i="4"/>
  <c r="BA557" i="4"/>
  <c r="AU482" i="4"/>
  <c r="AY111" i="4"/>
  <c r="AW53" i="4"/>
  <c r="AW1002" i="4"/>
  <c r="AW986" i="4"/>
  <c r="AZ949" i="4"/>
  <c r="BA884" i="4"/>
  <c r="AZ882" i="4"/>
  <c r="BA852" i="4"/>
  <c r="AZ850" i="4"/>
  <c r="AZ817" i="4"/>
  <c r="BA755" i="4"/>
  <c r="AW721" i="4"/>
  <c r="AV719" i="4"/>
  <c r="AZ717" i="4"/>
  <c r="AV712" i="4"/>
  <c r="AV697" i="4"/>
  <c r="AU691" i="4"/>
  <c r="BA687" i="4"/>
  <c r="AU680" i="4"/>
  <c r="AZ676" i="4"/>
  <c r="AZ672" i="4"/>
  <c r="AZ612" i="4"/>
  <c r="AZ606" i="4"/>
  <c r="BA604" i="4"/>
  <c r="AV584" i="4"/>
  <c r="AZ582" i="4"/>
  <c r="AW574" i="4"/>
  <c r="AZ557" i="4"/>
  <c r="AV515" i="4"/>
  <c r="AU513" i="4"/>
  <c r="BA421" i="4"/>
  <c r="AW335" i="4"/>
  <c r="AW250" i="4"/>
  <c r="AV53" i="4"/>
  <c r="AY5" i="4"/>
  <c r="AU1011" i="4"/>
  <c r="AU995" i="4"/>
  <c r="AU979" i="4"/>
  <c r="AY949" i="4"/>
  <c r="BA927" i="4"/>
  <c r="BA925" i="4"/>
  <c r="BA915" i="4"/>
  <c r="BA886" i="4"/>
  <c r="AZ884" i="4"/>
  <c r="BA854" i="4"/>
  <c r="AZ852" i="4"/>
  <c r="BA810" i="4"/>
  <c r="BA745" i="4"/>
  <c r="AU719" i="4"/>
  <c r="BA713" i="4"/>
  <c r="AZ687" i="4"/>
  <c r="AY670" i="4"/>
  <c r="BA668" i="4"/>
  <c r="AW608" i="4"/>
  <c r="AZ604" i="4"/>
  <c r="AW600" i="4"/>
  <c r="BA596" i="4"/>
  <c r="AU586" i="4"/>
  <c r="AW580" i="4"/>
  <c r="AU574" i="4"/>
  <c r="BA565" i="4"/>
  <c r="AU551" i="4"/>
  <c r="AU515" i="4"/>
  <c r="AY446" i="4"/>
  <c r="BA120" i="4"/>
  <c r="AZ927" i="4"/>
  <c r="AZ925" i="4"/>
  <c r="AZ915" i="4"/>
  <c r="BA888" i="4"/>
  <c r="AZ886" i="4"/>
  <c r="BA856" i="4"/>
  <c r="AZ854" i="4"/>
  <c r="BA767" i="4"/>
  <c r="AY713" i="4"/>
  <c r="AY706" i="4"/>
  <c r="AZ704" i="4"/>
  <c r="BA695" i="4"/>
  <c r="AZ685" i="4"/>
  <c r="AZ668" i="4"/>
  <c r="AV650" i="4"/>
  <c r="BA632" i="4"/>
  <c r="AU630" i="4"/>
  <c r="AV608" i="4"/>
  <c r="AV600" i="4"/>
  <c r="AZ596" i="4"/>
  <c r="AW582" i="4"/>
  <c r="AU580" i="4"/>
  <c r="AZ565" i="4"/>
  <c r="BA563" i="4"/>
  <c r="AU529" i="4"/>
  <c r="AW402" i="4"/>
  <c r="AU379" i="4"/>
  <c r="AU997" i="4"/>
  <c r="AU981" i="4"/>
  <c r="BA931" i="4"/>
  <c r="AZ921" i="4"/>
  <c r="AZ888" i="4"/>
  <c r="AZ856" i="4"/>
  <c r="BA757" i="4"/>
  <c r="AY704" i="4"/>
  <c r="AZ700" i="4"/>
  <c r="AY695" i="4"/>
  <c r="AY685" i="4"/>
  <c r="AZ683" i="4"/>
  <c r="AU672" i="4"/>
  <c r="AU650" i="4"/>
  <c r="AV592" i="4"/>
  <c r="AU582" i="4"/>
  <c r="AU517" i="4"/>
  <c r="AY448" i="4"/>
  <c r="AW421" i="4"/>
  <c r="BA414" i="4"/>
  <c r="AV50" i="4"/>
  <c r="AW1006" i="4"/>
  <c r="AW990" i="4"/>
  <c r="AZ931" i="4"/>
  <c r="AY921" i="4"/>
  <c r="AZ919" i="4"/>
  <c r="AZ904" i="4"/>
  <c r="BA900" i="4"/>
  <c r="BA898" i="4"/>
  <c r="BA860" i="4"/>
  <c r="BA814" i="4"/>
  <c r="BA747" i="4"/>
  <c r="AU715" i="4"/>
  <c r="AW713" i="4"/>
  <c r="BA702" i="4"/>
  <c r="AY700" i="4"/>
  <c r="AY683" i="4"/>
  <c r="AY681" i="4"/>
  <c r="AW546" i="4"/>
  <c r="BA535" i="4"/>
  <c r="AY533" i="4"/>
  <c r="AY519" i="4"/>
  <c r="AV510" i="4"/>
  <c r="AV464" i="4"/>
  <c r="AV421" i="4"/>
  <c r="AY414" i="4"/>
  <c r="AV347" i="4"/>
  <c r="AV257" i="4"/>
  <c r="BA247" i="4"/>
  <c r="AU192" i="4"/>
  <c r="AU132" i="4"/>
  <c r="BA108" i="4"/>
  <c r="AY32" i="4"/>
  <c r="AV7" i="4"/>
  <c r="AU999" i="4"/>
  <c r="AU983" i="4"/>
  <c r="AZ933" i="4"/>
  <c r="AY919" i="4"/>
  <c r="BA910" i="4"/>
  <c r="AY904" i="4"/>
  <c r="AZ902" i="4"/>
  <c r="AZ900" i="4"/>
  <c r="AZ898" i="4"/>
  <c r="AZ892" i="4"/>
  <c r="BA862" i="4"/>
  <c r="AZ860" i="4"/>
  <c r="BA823" i="4"/>
  <c r="AZ814" i="4"/>
  <c r="AV713" i="4"/>
  <c r="AU668" i="4"/>
  <c r="AW661" i="4"/>
  <c r="AU652" i="4"/>
  <c r="AV625" i="4"/>
  <c r="AV616" i="4"/>
  <c r="AZ577" i="4"/>
  <c r="BA575" i="4"/>
  <c r="AV546" i="4"/>
  <c r="AY535" i="4"/>
  <c r="AW501" i="4"/>
  <c r="AU464" i="4"/>
  <c r="BA438" i="4"/>
  <c r="AZ22" i="4"/>
  <c r="AW1008" i="4"/>
  <c r="AW992" i="4"/>
  <c r="AW976" i="4"/>
  <c r="BA967" i="4"/>
  <c r="AY933" i="4"/>
  <c r="AZ910" i="4"/>
  <c r="AY902" i="4"/>
  <c r="AY892" i="4"/>
  <c r="BA832" i="4"/>
  <c r="AZ823" i="4"/>
  <c r="BA759" i="4"/>
  <c r="AW698" i="4"/>
  <c r="BA690" i="4"/>
  <c r="AU683" i="4"/>
  <c r="AV681" i="4"/>
  <c r="AY679" i="4"/>
  <c r="AZ677" i="4"/>
  <c r="AV643" i="4"/>
  <c r="BA627" i="4"/>
  <c r="AU625" i="4"/>
  <c r="AZ575" i="4"/>
  <c r="BA552" i="4"/>
  <c r="BA539" i="4"/>
  <c r="AU533" i="4"/>
  <c r="AW519" i="4"/>
  <c r="AW505" i="4"/>
  <c r="BA457" i="4"/>
  <c r="AY438" i="4"/>
  <c r="AW416" i="4"/>
  <c r="BA383" i="4"/>
  <c r="AY54" i="4"/>
  <c r="AY22" i="4"/>
  <c r="AU12" i="4"/>
  <c r="AY930" i="4"/>
  <c r="AZ930" i="4"/>
  <c r="BA930" i="4"/>
  <c r="AY590" i="4"/>
  <c r="AZ590" i="4"/>
  <c r="BA590" i="4"/>
  <c r="AZ515" i="4"/>
  <c r="BA515" i="4"/>
  <c r="AY515" i="4"/>
  <c r="AZ426" i="4"/>
  <c r="AY426" i="4"/>
  <c r="BA426" i="4"/>
  <c r="AV398" i="4"/>
  <c r="AW398" i="4"/>
  <c r="AV377" i="4"/>
  <c r="AW377" i="4"/>
  <c r="BA20" i="4"/>
  <c r="AZ20" i="4"/>
  <c r="AW14" i="4"/>
  <c r="AV14" i="4"/>
  <c r="AY766" i="4"/>
  <c r="AZ766" i="4"/>
  <c r="BA766" i="4"/>
  <c r="AY730" i="4"/>
  <c r="AZ730" i="4"/>
  <c r="BA730" i="4"/>
  <c r="AY698" i="4"/>
  <c r="AZ698" i="4"/>
  <c r="BA698" i="4"/>
  <c r="AY887" i="4"/>
  <c r="AZ887" i="4"/>
  <c r="BA887" i="4"/>
  <c r="AY875" i="4"/>
  <c r="AZ875" i="4"/>
  <c r="BA875" i="4"/>
  <c r="AY867" i="4"/>
  <c r="AZ867" i="4"/>
  <c r="BA867" i="4"/>
  <c r="AY863" i="4"/>
  <c r="AZ863" i="4"/>
  <c r="BA863" i="4"/>
  <c r="AY859" i="4"/>
  <c r="AZ859" i="4"/>
  <c r="BA859" i="4"/>
  <c r="AY851" i="4"/>
  <c r="AZ851" i="4"/>
  <c r="BA851" i="4"/>
  <c r="AY835" i="4"/>
  <c r="AZ835" i="4"/>
  <c r="BA835" i="4"/>
  <c r="AY830" i="4"/>
  <c r="AZ830" i="4"/>
  <c r="BA830" i="4"/>
  <c r="AY806" i="4"/>
  <c r="AZ806" i="4"/>
  <c r="BA806" i="4"/>
  <c r="AY775" i="4"/>
  <c r="AZ775" i="4"/>
  <c r="AY764" i="4"/>
  <c r="AZ764" i="4"/>
  <c r="BA764" i="4"/>
  <c r="AY752" i="4"/>
  <c r="AZ752" i="4"/>
  <c r="BA752" i="4"/>
  <c r="AU647" i="4"/>
  <c r="AV647" i="4"/>
  <c r="AV1010" i="4"/>
  <c r="AV1008" i="4"/>
  <c r="AV1004" i="4"/>
  <c r="AV1002" i="4"/>
  <c r="AV998" i="4"/>
  <c r="AV992" i="4"/>
  <c r="AV986" i="4"/>
  <c r="AV984" i="4"/>
  <c r="AV982" i="4"/>
  <c r="AV980" i="4"/>
  <c r="AU974" i="4"/>
  <c r="AW974" i="4"/>
  <c r="AZ937" i="4"/>
  <c r="BA937" i="4"/>
  <c r="AY918" i="4"/>
  <c r="AZ918" i="4"/>
  <c r="BA918" i="4"/>
  <c r="AY908" i="4"/>
  <c r="AZ908" i="4"/>
  <c r="BA908" i="4"/>
  <c r="AY894" i="4"/>
  <c r="AZ894" i="4"/>
  <c r="BA894" i="4"/>
  <c r="AY798" i="4"/>
  <c r="AZ798" i="4"/>
  <c r="AY790" i="4"/>
  <c r="AZ790" i="4"/>
  <c r="AY782" i="4"/>
  <c r="AZ782" i="4"/>
  <c r="BA782" i="4"/>
  <c r="AU972" i="4"/>
  <c r="AW972" i="4"/>
  <c r="AZ906" i="4"/>
  <c r="BA906" i="4"/>
  <c r="AY776" i="4"/>
  <c r="AZ776" i="4"/>
  <c r="BA776" i="4"/>
  <c r="AW710" i="4"/>
  <c r="AU710" i="4"/>
  <c r="AV1006" i="4"/>
  <c r="AV1000" i="4"/>
  <c r="AV996" i="4"/>
  <c r="AV994" i="4"/>
  <c r="AV990" i="4"/>
  <c r="AV988" i="4"/>
  <c r="AV978" i="4"/>
  <c r="AV976" i="4"/>
  <c r="BA959" i="4"/>
  <c r="BA969" i="4"/>
  <c r="AY969" i="4"/>
  <c r="AY964" i="4"/>
  <c r="AZ964" i="4"/>
  <c r="AZ963" i="4"/>
  <c r="AY963" i="4"/>
  <c r="AZ959" i="4"/>
  <c r="AZ951" i="4"/>
  <c r="AY948" i="4"/>
  <c r="BA948" i="4"/>
  <c r="AY932" i="4"/>
  <c r="AZ932" i="4"/>
  <c r="BA932" i="4"/>
  <c r="AY911" i="4"/>
  <c r="AZ911" i="4"/>
  <c r="BA911" i="4"/>
  <c r="AY781" i="4"/>
  <c r="AZ781" i="4"/>
  <c r="BA961" i="4"/>
  <c r="AY961" i="4"/>
  <c r="AY754" i="4"/>
  <c r="AZ754" i="4"/>
  <c r="BA754" i="4"/>
  <c r="AV193" i="4"/>
  <c r="AU193" i="4"/>
  <c r="AZ926" i="4"/>
  <c r="BA926" i="4"/>
  <c r="AY883" i="4"/>
  <c r="AZ883" i="4"/>
  <c r="BA883" i="4"/>
  <c r="AY843" i="4"/>
  <c r="AZ843" i="4"/>
  <c r="BA843" i="4"/>
  <c r="AY839" i="4"/>
  <c r="AZ839" i="4"/>
  <c r="BA839" i="4"/>
  <c r="AY818" i="4"/>
  <c r="AZ818" i="4"/>
  <c r="BA818" i="4"/>
  <c r="AY791" i="4"/>
  <c r="AZ791" i="4"/>
  <c r="BA791" i="4"/>
  <c r="AY740" i="4"/>
  <c r="AZ740" i="4"/>
  <c r="BA740" i="4"/>
  <c r="AW1009" i="4"/>
  <c r="AW1007" i="4"/>
  <c r="AW1005" i="4"/>
  <c r="AW1003" i="4"/>
  <c r="AW1001" i="4"/>
  <c r="AW999" i="4"/>
  <c r="AW997" i="4"/>
  <c r="AW995" i="4"/>
  <c r="AW993" i="4"/>
  <c r="AW991" i="4"/>
  <c r="AW989" i="4"/>
  <c r="AW987" i="4"/>
  <c r="AW985" i="4"/>
  <c r="AW983" i="4"/>
  <c r="AW981" i="4"/>
  <c r="AW979" i="4"/>
  <c r="AW977" i="4"/>
  <c r="AW975" i="4"/>
  <c r="AY968" i="4"/>
  <c r="BA968" i="4"/>
  <c r="AZ953" i="4"/>
  <c r="AY951" i="4"/>
  <c r="AZ928" i="4"/>
  <c r="BA928" i="4"/>
  <c r="AZ914" i="4"/>
  <c r="AY889" i="4"/>
  <c r="AZ889" i="4"/>
  <c r="BA889" i="4"/>
  <c r="AY885" i="4"/>
  <c r="AZ885" i="4"/>
  <c r="BA885" i="4"/>
  <c r="AY881" i="4"/>
  <c r="AZ881" i="4"/>
  <c r="BA881" i="4"/>
  <c r="AY877" i="4"/>
  <c r="AZ877" i="4"/>
  <c r="BA877" i="4"/>
  <c r="AY873" i="4"/>
  <c r="AZ873" i="4"/>
  <c r="BA873" i="4"/>
  <c r="AY869" i="4"/>
  <c r="AZ869" i="4"/>
  <c r="BA869" i="4"/>
  <c r="AY865" i="4"/>
  <c r="AZ865" i="4"/>
  <c r="BA865" i="4"/>
  <c r="AY861" i="4"/>
  <c r="AZ861" i="4"/>
  <c r="BA861" i="4"/>
  <c r="AY857" i="4"/>
  <c r="AZ857" i="4"/>
  <c r="BA857" i="4"/>
  <c r="AY853" i="4"/>
  <c r="AZ853" i="4"/>
  <c r="BA853" i="4"/>
  <c r="AY849" i="4"/>
  <c r="AZ849" i="4"/>
  <c r="BA849" i="4"/>
  <c r="AY845" i="4"/>
  <c r="AZ845" i="4"/>
  <c r="BA845" i="4"/>
  <c r="AY841" i="4"/>
  <c r="AZ841" i="4"/>
  <c r="BA841" i="4"/>
  <c r="AY837" i="4"/>
  <c r="AZ837" i="4"/>
  <c r="BA837" i="4"/>
  <c r="AY833" i="4"/>
  <c r="AZ833" i="4"/>
  <c r="BA833" i="4"/>
  <c r="AY827" i="4"/>
  <c r="AZ827" i="4"/>
  <c r="BA827" i="4"/>
  <c r="AY821" i="4"/>
  <c r="AZ821" i="4"/>
  <c r="BA821" i="4"/>
  <c r="AY815" i="4"/>
  <c r="AZ815" i="4"/>
  <c r="BA815" i="4"/>
  <c r="AY809" i="4"/>
  <c r="AZ809" i="4"/>
  <c r="BA809" i="4"/>
  <c r="AY803" i="4"/>
  <c r="AZ803" i="4"/>
  <c r="BA803" i="4"/>
  <c r="AY795" i="4"/>
  <c r="AZ795" i="4"/>
  <c r="BA795" i="4"/>
  <c r="AY787" i="4"/>
  <c r="AZ787" i="4"/>
  <c r="BA787" i="4"/>
  <c r="AY913" i="4"/>
  <c r="AZ913" i="4"/>
  <c r="BA913" i="4"/>
  <c r="AY742" i="4"/>
  <c r="AZ742" i="4"/>
  <c r="BA742" i="4"/>
  <c r="BA965" i="4"/>
  <c r="AZ965" i="4"/>
  <c r="AY960" i="4"/>
  <c r="AZ960" i="4"/>
  <c r="AY891" i="4"/>
  <c r="AZ891" i="4"/>
  <c r="BA891" i="4"/>
  <c r="AY879" i="4"/>
  <c r="AZ879" i="4"/>
  <c r="BA879" i="4"/>
  <c r="AY871" i="4"/>
  <c r="AZ871" i="4"/>
  <c r="BA871" i="4"/>
  <c r="AY855" i="4"/>
  <c r="AZ855" i="4"/>
  <c r="BA855" i="4"/>
  <c r="AY847" i="4"/>
  <c r="AZ847" i="4"/>
  <c r="BA847" i="4"/>
  <c r="AY824" i="4"/>
  <c r="AZ824" i="4"/>
  <c r="BA824" i="4"/>
  <c r="AY812" i="4"/>
  <c r="AZ812" i="4"/>
  <c r="BA812" i="4"/>
  <c r="AY799" i="4"/>
  <c r="AZ799" i="4"/>
  <c r="BA799" i="4"/>
  <c r="AY728" i="4"/>
  <c r="AZ728" i="4"/>
  <c r="BA728" i="4"/>
  <c r="AW1011" i="4"/>
  <c r="AV972" i="4"/>
  <c r="AZ961" i="4"/>
  <c r="BA957" i="4"/>
  <c r="AZ957" i="4"/>
  <c r="AY953" i="4"/>
  <c r="BA945" i="4"/>
  <c r="AY945" i="4"/>
  <c r="AZ945" i="4"/>
  <c r="AZ941" i="4"/>
  <c r="AZ935" i="4"/>
  <c r="BA935" i="4"/>
  <c r="AZ923" i="4"/>
  <c r="BA923" i="4"/>
  <c r="AZ916" i="4"/>
  <c r="AY914" i="4"/>
  <c r="AY906" i="4"/>
  <c r="AY901" i="4"/>
  <c r="AZ901" i="4"/>
  <c r="BA901" i="4"/>
  <c r="AY896" i="4"/>
  <c r="AZ896" i="4"/>
  <c r="BA896" i="4"/>
  <c r="AY802" i="4"/>
  <c r="AZ802" i="4"/>
  <c r="AY794" i="4"/>
  <c r="AZ794" i="4"/>
  <c r="AY786" i="4"/>
  <c r="AZ786" i="4"/>
  <c r="AY780" i="4"/>
  <c r="AZ780" i="4"/>
  <c r="AY774" i="4"/>
  <c r="AZ774" i="4"/>
  <c r="AY762" i="4"/>
  <c r="AZ762" i="4"/>
  <c r="BA762" i="4"/>
  <c r="AY750" i="4"/>
  <c r="AZ750" i="4"/>
  <c r="BA750" i="4"/>
  <c r="AY738" i="4"/>
  <c r="AZ738" i="4"/>
  <c r="BA738" i="4"/>
  <c r="AY726" i="4"/>
  <c r="AZ726" i="4"/>
  <c r="BA726" i="4"/>
  <c r="AU690" i="4"/>
  <c r="AW690" i="4"/>
  <c r="AU688" i="4"/>
  <c r="AV688" i="4"/>
  <c r="AW688" i="4"/>
  <c r="AZ947" i="4"/>
  <c r="AZ831" i="4"/>
  <c r="AZ828" i="4"/>
  <c r="AZ825" i="4"/>
  <c r="AZ822" i="4"/>
  <c r="AZ819" i="4"/>
  <c r="AZ816" i="4"/>
  <c r="AZ813" i="4"/>
  <c r="AZ810" i="4"/>
  <c r="AZ807" i="4"/>
  <c r="AZ804" i="4"/>
  <c r="AY779" i="4"/>
  <c r="AZ779" i="4"/>
  <c r="AY772" i="4"/>
  <c r="AZ772" i="4"/>
  <c r="BA772" i="4"/>
  <c r="AY760" i="4"/>
  <c r="AZ760" i="4"/>
  <c r="BA760" i="4"/>
  <c r="AY748" i="4"/>
  <c r="AZ748" i="4"/>
  <c r="BA748" i="4"/>
  <c r="AY736" i="4"/>
  <c r="AZ736" i="4"/>
  <c r="BA736" i="4"/>
  <c r="AY724" i="4"/>
  <c r="AZ724" i="4"/>
  <c r="BA724" i="4"/>
  <c r="AW718" i="4"/>
  <c r="AV718" i="4"/>
  <c r="AY708" i="4"/>
  <c r="AZ708" i="4"/>
  <c r="BA708" i="4"/>
  <c r="AY693" i="4"/>
  <c r="AZ693" i="4"/>
  <c r="BA693" i="4"/>
  <c r="AV671" i="4"/>
  <c r="AU671" i="4"/>
  <c r="AW671" i="4"/>
  <c r="AY800" i="4"/>
  <c r="AZ800" i="4"/>
  <c r="AY796" i="4"/>
  <c r="AZ796" i="4"/>
  <c r="AY792" i="4"/>
  <c r="AZ792" i="4"/>
  <c r="AY788" i="4"/>
  <c r="AZ788" i="4"/>
  <c r="AY784" i="4"/>
  <c r="AZ784" i="4"/>
  <c r="AY778" i="4"/>
  <c r="AZ778" i="4"/>
  <c r="AY770" i="4"/>
  <c r="AZ770" i="4"/>
  <c r="BA770" i="4"/>
  <c r="AY758" i="4"/>
  <c r="AZ758" i="4"/>
  <c r="BA758" i="4"/>
  <c r="AY746" i="4"/>
  <c r="AZ746" i="4"/>
  <c r="BA746" i="4"/>
  <c r="AY734" i="4"/>
  <c r="AZ734" i="4"/>
  <c r="BA734" i="4"/>
  <c r="AY691" i="4"/>
  <c r="AZ691" i="4"/>
  <c r="BA691" i="4"/>
  <c r="AV662" i="4"/>
  <c r="AU662" i="4"/>
  <c r="AW662" i="4"/>
  <c r="AY783" i="4"/>
  <c r="AZ783" i="4"/>
  <c r="AY777" i="4"/>
  <c r="AZ777" i="4"/>
  <c r="AY768" i="4"/>
  <c r="AZ768" i="4"/>
  <c r="BA768" i="4"/>
  <c r="AY756" i="4"/>
  <c r="AZ756" i="4"/>
  <c r="BA756" i="4"/>
  <c r="AY744" i="4"/>
  <c r="AZ744" i="4"/>
  <c r="BA744" i="4"/>
  <c r="AY732" i="4"/>
  <c r="AZ732" i="4"/>
  <c r="BA732" i="4"/>
  <c r="AY714" i="4"/>
  <c r="AZ714" i="4"/>
  <c r="BA714" i="4"/>
  <c r="AU689" i="4"/>
  <c r="AV689" i="4"/>
  <c r="AW689" i="4"/>
  <c r="AY674" i="4"/>
  <c r="AZ674" i="4"/>
  <c r="BA674" i="4"/>
  <c r="AZ773" i="4"/>
  <c r="AZ771" i="4"/>
  <c r="AZ769" i="4"/>
  <c r="AZ767" i="4"/>
  <c r="AZ765" i="4"/>
  <c r="AZ763" i="4"/>
  <c r="AZ761" i="4"/>
  <c r="AZ759" i="4"/>
  <c r="AZ757" i="4"/>
  <c r="AZ755" i="4"/>
  <c r="AZ753" i="4"/>
  <c r="AZ751" i="4"/>
  <c r="AZ749" i="4"/>
  <c r="AZ747" i="4"/>
  <c r="AZ745" i="4"/>
  <c r="AZ743" i="4"/>
  <c r="AZ741" i="4"/>
  <c r="AZ739" i="4"/>
  <c r="AZ737" i="4"/>
  <c r="AZ735" i="4"/>
  <c r="AZ733" i="4"/>
  <c r="AZ731" i="4"/>
  <c r="AZ729" i="4"/>
  <c r="AZ727" i="4"/>
  <c r="AZ725" i="4"/>
  <c r="AZ723" i="4"/>
  <c r="AV721" i="4"/>
  <c r="AV720" i="4"/>
  <c r="AZ707" i="4"/>
  <c r="AV705" i="4"/>
  <c r="AV704" i="4"/>
  <c r="AZ702" i="4"/>
  <c r="AZ692" i="4"/>
  <c r="AZ682" i="4"/>
  <c r="AV594" i="4"/>
  <c r="AU594" i="4"/>
  <c r="AW594" i="4"/>
  <c r="AW589" i="4"/>
  <c r="AU589" i="4"/>
  <c r="AY559" i="4"/>
  <c r="AZ559" i="4"/>
  <c r="BA559" i="4"/>
  <c r="AV548" i="4"/>
  <c r="AU548" i="4"/>
  <c r="AW548" i="4"/>
  <c r="AV499" i="4"/>
  <c r="AU499" i="4"/>
  <c r="AW499" i="4"/>
  <c r="AU498" i="4"/>
  <c r="AV498" i="4"/>
  <c r="AW498" i="4"/>
  <c r="AW722" i="4"/>
  <c r="BA721" i="4"/>
  <c r="BA720" i="4"/>
  <c r="BA719" i="4"/>
  <c r="AW706" i="4"/>
  <c r="AV694" i="4"/>
  <c r="AV686" i="4"/>
  <c r="AU678" i="4"/>
  <c r="AW675" i="4"/>
  <c r="AY630" i="4"/>
  <c r="AZ630" i="4"/>
  <c r="BA630" i="4"/>
  <c r="AY614" i="4"/>
  <c r="AZ614" i="4"/>
  <c r="BA614" i="4"/>
  <c r="AY601" i="4"/>
  <c r="AZ601" i="4"/>
  <c r="BA601" i="4"/>
  <c r="AY585" i="4"/>
  <c r="AZ585" i="4"/>
  <c r="BA585" i="4"/>
  <c r="AU440" i="4"/>
  <c r="AW440" i="4"/>
  <c r="AU666" i="4"/>
  <c r="AV666" i="4"/>
  <c r="AY664" i="4"/>
  <c r="BA664" i="4"/>
  <c r="AY635" i="4"/>
  <c r="AZ635" i="4"/>
  <c r="BA635" i="4"/>
  <c r="AU618" i="4"/>
  <c r="AV618" i="4"/>
  <c r="AW618" i="4"/>
  <c r="AW607" i="4"/>
  <c r="AU607" i="4"/>
  <c r="AV607" i="4"/>
  <c r="AU576" i="4"/>
  <c r="AV576" i="4"/>
  <c r="AW576" i="4"/>
  <c r="AY572" i="4"/>
  <c r="AZ572" i="4"/>
  <c r="BA572" i="4"/>
  <c r="AY562" i="4"/>
  <c r="AZ562" i="4"/>
  <c r="BA562" i="4"/>
  <c r="AV558" i="4"/>
  <c r="AU558" i="4"/>
  <c r="AW558" i="4"/>
  <c r="AY551" i="4"/>
  <c r="AZ551" i="4"/>
  <c r="BA551" i="4"/>
  <c r="AZ527" i="4"/>
  <c r="AY527" i="4"/>
  <c r="BA527" i="4"/>
  <c r="AU723" i="4"/>
  <c r="BA722" i="4"/>
  <c r="BA706" i="4"/>
  <c r="BA701" i="4"/>
  <c r="BA694" i="4"/>
  <c r="BA686" i="4"/>
  <c r="BA681" i="4"/>
  <c r="BA680" i="4"/>
  <c r="BA679" i="4"/>
  <c r="BA678" i="4"/>
  <c r="BA675" i="4"/>
  <c r="AV654" i="4"/>
  <c r="AW654" i="4"/>
  <c r="AV637" i="4"/>
  <c r="AU637" i="4"/>
  <c r="AU610" i="4"/>
  <c r="AV610" i="4"/>
  <c r="AW610" i="4"/>
  <c r="AY598" i="4"/>
  <c r="AZ598" i="4"/>
  <c r="BA598" i="4"/>
  <c r="AY578" i="4"/>
  <c r="AZ578" i="4"/>
  <c r="BA578" i="4"/>
  <c r="AY567" i="4"/>
  <c r="AZ567" i="4"/>
  <c r="BA567" i="4"/>
  <c r="AV542" i="4"/>
  <c r="AU542" i="4"/>
  <c r="AW542" i="4"/>
  <c r="AZ525" i="4"/>
  <c r="AY525" i="4"/>
  <c r="BA525" i="4"/>
  <c r="AZ670" i="4"/>
  <c r="AW667" i="4"/>
  <c r="AW648" i="4"/>
  <c r="AU648" i="4"/>
  <c r="AU571" i="4"/>
  <c r="AV571" i="4"/>
  <c r="AW571" i="4"/>
  <c r="AV550" i="4"/>
  <c r="AU550" i="4"/>
  <c r="AW550" i="4"/>
  <c r="AY544" i="4"/>
  <c r="AZ544" i="4"/>
  <c r="BA544" i="4"/>
  <c r="BA659" i="4"/>
  <c r="AV653" i="4"/>
  <c r="AV646" i="4"/>
  <c r="AV638" i="4"/>
  <c r="AV636" i="4"/>
  <c r="BA615" i="4"/>
  <c r="AW614" i="4"/>
  <c r="BA607" i="4"/>
  <c r="BA602" i="4"/>
  <c r="BA600" i="4"/>
  <c r="AW598" i="4"/>
  <c r="BA594" i="4"/>
  <c r="BA591" i="4"/>
  <c r="AW590" i="4"/>
  <c r="BA584" i="4"/>
  <c r="BA581" i="4"/>
  <c r="BA579" i="4"/>
  <c r="AW578" i="4"/>
  <c r="BA573" i="4"/>
  <c r="BA571" i="4"/>
  <c r="AV567" i="4"/>
  <c r="AW562" i="4"/>
  <c r="BA558" i="4"/>
  <c r="AV554" i="4"/>
  <c r="BA550" i="4"/>
  <c r="BA548" i="4"/>
  <c r="BA545" i="4"/>
  <c r="AW544" i="4"/>
  <c r="BA542" i="4"/>
  <c r="AY537" i="4"/>
  <c r="AV535" i="4"/>
  <c r="BA531" i="4"/>
  <c r="BA529" i="4"/>
  <c r="AW527" i="4"/>
  <c r="AU525" i="4"/>
  <c r="BA523" i="4"/>
  <c r="AY521" i="4"/>
  <c r="AV519" i="4"/>
  <c r="AW480" i="4"/>
  <c r="AU480" i="4"/>
  <c r="AZ422" i="4"/>
  <c r="BA422" i="4"/>
  <c r="AY422" i="4"/>
  <c r="BA64" i="4"/>
  <c r="AY64" i="4"/>
  <c r="BA56" i="4"/>
  <c r="AY56" i="4"/>
  <c r="AW21" i="4"/>
  <c r="AV21" i="4"/>
  <c r="AU21" i="4"/>
  <c r="AZ659" i="4"/>
  <c r="AU636" i="4"/>
  <c r="AW629" i="4"/>
  <c r="AW627" i="4"/>
  <c r="AW623" i="4"/>
  <c r="BA616" i="4"/>
  <c r="AZ615" i="4"/>
  <c r="AU614" i="4"/>
  <c r="BA613" i="4"/>
  <c r="AW612" i="4"/>
  <c r="BA608" i="4"/>
  <c r="AZ607" i="4"/>
  <c r="AW606" i="4"/>
  <c r="AZ602" i="4"/>
  <c r="AZ600" i="4"/>
  <c r="AU598" i="4"/>
  <c r="BA597" i="4"/>
  <c r="AZ594" i="4"/>
  <c r="BA592" i="4"/>
  <c r="AZ591" i="4"/>
  <c r="AU590" i="4"/>
  <c r="BA589" i="4"/>
  <c r="AW588" i="4"/>
  <c r="AZ584" i="4"/>
  <c r="AZ581" i="4"/>
  <c r="AZ579" i="4"/>
  <c r="AV578" i="4"/>
  <c r="AV575" i="4"/>
  <c r="AZ573" i="4"/>
  <c r="AZ571" i="4"/>
  <c r="BA569" i="4"/>
  <c r="AU567" i="4"/>
  <c r="BA566" i="4"/>
  <c r="AU562" i="4"/>
  <c r="BA561" i="4"/>
  <c r="AZ558" i="4"/>
  <c r="AU557" i="4"/>
  <c r="BA556" i="4"/>
  <c r="BA553" i="4"/>
  <c r="AZ550" i="4"/>
  <c r="AZ548" i="4"/>
  <c r="AV547" i="4"/>
  <c r="BA546" i="4"/>
  <c r="AZ545" i="4"/>
  <c r="AV544" i="4"/>
  <c r="AZ542" i="4"/>
  <c r="AV541" i="4"/>
  <c r="BA540" i="4"/>
  <c r="AW539" i="4"/>
  <c r="AY531" i="4"/>
  <c r="AY529" i="4"/>
  <c r="AV527" i="4"/>
  <c r="AY523" i="4"/>
  <c r="AW511" i="4"/>
  <c r="AZ506" i="4"/>
  <c r="AY506" i="4"/>
  <c r="AV488" i="4"/>
  <c r="AW488" i="4"/>
  <c r="AU448" i="4"/>
  <c r="AW448" i="4"/>
  <c r="AY339" i="4"/>
  <c r="BA339" i="4"/>
  <c r="AZ119" i="4"/>
  <c r="BA119" i="4"/>
  <c r="AY119" i="4"/>
  <c r="AW57" i="4"/>
  <c r="AU57" i="4"/>
  <c r="BA28" i="4"/>
  <c r="AY28" i="4"/>
  <c r="BA15" i="4"/>
  <c r="AZ15" i="4"/>
  <c r="AY15" i="4"/>
  <c r="AW643" i="4"/>
  <c r="AW639" i="4"/>
  <c r="AW631" i="4"/>
  <c r="AV627" i="4"/>
  <c r="AV623" i="4"/>
  <c r="AZ616" i="4"/>
  <c r="AZ613" i="4"/>
  <c r="AU612" i="4"/>
  <c r="AZ608" i="4"/>
  <c r="AU606" i="4"/>
  <c r="AZ597" i="4"/>
  <c r="AU596" i="4"/>
  <c r="AZ592" i="4"/>
  <c r="AZ589" i="4"/>
  <c r="AU588" i="4"/>
  <c r="AU583" i="4"/>
  <c r="BA580" i="4"/>
  <c r="BA577" i="4"/>
  <c r="AU575" i="4"/>
  <c r="AZ569" i="4"/>
  <c r="AZ566" i="4"/>
  <c r="AV565" i="4"/>
  <c r="AZ561" i="4"/>
  <c r="AZ556" i="4"/>
  <c r="AZ553" i="4"/>
  <c r="AZ546" i="4"/>
  <c r="AZ540" i="4"/>
  <c r="AV539" i="4"/>
  <c r="AU537" i="4"/>
  <c r="AV534" i="4"/>
  <c r="AU521" i="4"/>
  <c r="AV518" i="4"/>
  <c r="AV511" i="4"/>
  <c r="AV487" i="4"/>
  <c r="AU487" i="4"/>
  <c r="AU484" i="4"/>
  <c r="AV484" i="4"/>
  <c r="AW484" i="4"/>
  <c r="AZ462" i="4"/>
  <c r="AY462" i="4"/>
  <c r="AZ453" i="4"/>
  <c r="AY453" i="4"/>
  <c r="AY317" i="4"/>
  <c r="AZ317" i="4"/>
  <c r="AY268" i="4"/>
  <c r="AZ268" i="4"/>
  <c r="AV189" i="4"/>
  <c r="AU189" i="4"/>
  <c r="AW29" i="4"/>
  <c r="AV29" i="4"/>
  <c r="AU29" i="4"/>
  <c r="AZ517" i="4"/>
  <c r="AY517" i="4"/>
  <c r="AW514" i="4"/>
  <c r="AV514" i="4"/>
  <c r="AU492" i="4"/>
  <c r="AW492" i="4"/>
  <c r="AZ443" i="4"/>
  <c r="AY443" i="4"/>
  <c r="BA443" i="4"/>
  <c r="AZ433" i="4"/>
  <c r="BA433" i="4"/>
  <c r="AZ430" i="4"/>
  <c r="AY430" i="4"/>
  <c r="BA430" i="4"/>
  <c r="AU312" i="4"/>
  <c r="AV312" i="4"/>
  <c r="AU269" i="4"/>
  <c r="AW269" i="4"/>
  <c r="AV269" i="4"/>
  <c r="AY264" i="4"/>
  <c r="AZ264" i="4"/>
  <c r="AY252" i="4"/>
  <c r="AZ252" i="4"/>
  <c r="AV185" i="4"/>
  <c r="AU185" i="4"/>
  <c r="AV175" i="4"/>
  <c r="AW175" i="4"/>
  <c r="AU175" i="4"/>
  <c r="BA7" i="4"/>
  <c r="AZ7" i="4"/>
  <c r="AV491" i="4"/>
  <c r="AU491" i="4"/>
  <c r="AZ441" i="4"/>
  <c r="BA441" i="4"/>
  <c r="AU434" i="4"/>
  <c r="AV434" i="4"/>
  <c r="AW434" i="4"/>
  <c r="AU433" i="4"/>
  <c r="AV433" i="4"/>
  <c r="AZ429" i="4"/>
  <c r="AY429" i="4"/>
  <c r="AZ395" i="4"/>
  <c r="BA395" i="4"/>
  <c r="AZ376" i="4"/>
  <c r="AY376" i="4"/>
  <c r="AU265" i="4"/>
  <c r="AW265" i="4"/>
  <c r="AV265" i="4"/>
  <c r="AU253" i="4"/>
  <c r="AW253" i="4"/>
  <c r="AV253" i="4"/>
  <c r="AW125" i="4"/>
  <c r="AU125" i="4"/>
  <c r="AW26" i="4"/>
  <c r="AV26" i="4"/>
  <c r="AU26" i="4"/>
  <c r="AW482" i="4"/>
  <c r="AW460" i="4"/>
  <c r="AW439" i="4"/>
  <c r="AW437" i="4"/>
  <c r="AW415" i="4"/>
  <c r="AW413" i="4"/>
  <c r="AW347" i="4"/>
  <c r="AW261" i="4"/>
  <c r="AW257" i="4"/>
  <c r="AW249" i="4"/>
  <c r="AW196" i="4"/>
  <c r="BA188" i="4"/>
  <c r="AW107" i="4"/>
  <c r="AY511" i="4"/>
  <c r="AY509" i="4"/>
  <c r="AY505" i="4"/>
  <c r="AU501" i="4"/>
  <c r="AW469" i="4"/>
  <c r="AV466" i="4"/>
  <c r="BA458" i="4"/>
  <c r="BA454" i="4"/>
  <c r="AW453" i="4"/>
  <c r="AW445" i="4"/>
  <c r="AW441" i="4"/>
  <c r="AW432" i="4"/>
  <c r="AW429" i="4"/>
  <c r="AV426" i="4"/>
  <c r="BA425" i="4"/>
  <c r="BA416" i="4"/>
  <c r="AW339" i="4"/>
  <c r="AV335" i="4"/>
  <c r="BA320" i="4"/>
  <c r="AV316" i="4"/>
  <c r="BA315" i="4"/>
  <c r="AV263" i="4"/>
  <c r="BA262" i="4"/>
  <c r="BA259" i="4"/>
  <c r="AV251" i="4"/>
  <c r="BA250" i="4"/>
  <c r="AU62" i="4"/>
  <c r="AU56" i="4"/>
  <c r="AY55" i="4"/>
  <c r="AW50" i="4"/>
  <c r="AZ30" i="4"/>
  <c r="AU27" i="4"/>
  <c r="AU23" i="4"/>
  <c r="AU20" i="4"/>
  <c r="AZ18" i="4"/>
  <c r="AW476" i="4"/>
  <c r="AU469" i="4"/>
  <c r="AY458" i="4"/>
  <c r="AY454" i="4"/>
  <c r="AV453" i="4"/>
  <c r="AV445" i="4"/>
  <c r="AV441" i="4"/>
  <c r="AV431" i="4"/>
  <c r="AV429" i="4"/>
  <c r="AY416" i="4"/>
  <c r="BA399" i="4"/>
  <c r="BA391" i="4"/>
  <c r="BA379" i="4"/>
  <c r="AW343" i="4"/>
  <c r="AV339" i="4"/>
  <c r="AW334" i="4"/>
  <c r="AZ320" i="4"/>
  <c r="AV308" i="4"/>
  <c r="AZ262" i="4"/>
  <c r="AZ250" i="4"/>
  <c r="BA193" i="4"/>
  <c r="BA189" i="4"/>
  <c r="AW188" i="4"/>
  <c r="AW183" i="4"/>
  <c r="AU129" i="4"/>
  <c r="AY120" i="4"/>
  <c r="AU118" i="4"/>
  <c r="AY117" i="4"/>
  <c r="AU114" i="4"/>
  <c r="AY108" i="4"/>
  <c r="AW99" i="4"/>
  <c r="AU61" i="4"/>
  <c r="AY60" i="4"/>
  <c r="AV6" i="4"/>
  <c r="AY413" i="4"/>
  <c r="AU411" i="4"/>
  <c r="BA407" i="4"/>
  <c r="BA387" i="4"/>
  <c r="BA347" i="4"/>
  <c r="AV343" i="4"/>
  <c r="AW314" i="4"/>
  <c r="BA312" i="4"/>
  <c r="AW270" i="4"/>
  <c r="AW266" i="4"/>
  <c r="AW254" i="4"/>
  <c r="AV247" i="4"/>
  <c r="AY193" i="4"/>
  <c r="AY189" i="4"/>
  <c r="AU188" i="4"/>
  <c r="AY186" i="4"/>
  <c r="AU183" i="4"/>
  <c r="BA181" i="4"/>
  <c r="AU133" i="4"/>
  <c r="AU128" i="4"/>
  <c r="AY127" i="4"/>
  <c r="BA107" i="4"/>
  <c r="AU99" i="4"/>
  <c r="AY57" i="4"/>
  <c r="AV30" i="4"/>
  <c r="AY14" i="4"/>
  <c r="AU6" i="4"/>
  <c r="AZ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838" i="3"/>
  <c r="BC837" i="3"/>
  <c r="BC830" i="3"/>
  <c r="BC806" i="3"/>
  <c r="BC801" i="3"/>
  <c r="BC623" i="3"/>
  <c r="BC535" i="3"/>
  <c r="BC528" i="3"/>
  <c r="BC512" i="3"/>
  <c r="BC454" i="3"/>
  <c r="BC384" i="3"/>
  <c r="BC241" i="3"/>
  <c r="BC240" i="3"/>
  <c r="BC217" i="3"/>
  <c r="BC201" i="3"/>
  <c r="BC173" i="3"/>
  <c r="BC167" i="3"/>
  <c r="BC136" i="3"/>
  <c r="BC55" i="3"/>
  <c r="BC40" i="3"/>
  <c r="BC32" i="3"/>
  <c r="BC33" i="3"/>
  <c r="BC68" i="3"/>
  <c r="BC178" i="3"/>
  <c r="BC179" i="3"/>
  <c r="BC234" i="3"/>
  <c r="BC290" i="3"/>
  <c r="BC431" i="3"/>
  <c r="BC468" i="3"/>
  <c r="BC484" i="3"/>
  <c r="BC490" i="3"/>
  <c r="BC517" i="3"/>
  <c r="BC596" i="3"/>
  <c r="BC658" i="3"/>
  <c r="BC659" i="3"/>
  <c r="BC786" i="3"/>
  <c r="BC787" i="3"/>
  <c r="BC789" i="3"/>
  <c r="BC411" i="3" l="1"/>
  <c r="BC430" i="3"/>
  <c r="BC366" i="3"/>
  <c r="BC797" i="3"/>
  <c r="BC692" i="3"/>
  <c r="BB802" i="3"/>
  <c r="BC698" i="3"/>
  <c r="BC171" i="3"/>
  <c r="BC650" i="3"/>
  <c r="BC597" i="3"/>
  <c r="BC581" i="3"/>
  <c r="BB952" i="3"/>
  <c r="BB619" i="3"/>
  <c r="BC298" i="3"/>
  <c r="BC944" i="3"/>
  <c r="BB935" i="3"/>
  <c r="BC425" i="3"/>
  <c r="BB882" i="3"/>
  <c r="BB421" i="3"/>
  <c r="BC617" i="3"/>
  <c r="BB983" i="3"/>
  <c r="BB937" i="3"/>
  <c r="BB903" i="3"/>
  <c r="BB852" i="3"/>
  <c r="BB415" i="3"/>
  <c r="AU10" i="4"/>
  <c r="BB682" i="3"/>
  <c r="BB671" i="3"/>
  <c r="BB13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E149" i="4" s="1"/>
  <c r="AI149" i="4" s="1"/>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E498" i="4" s="1"/>
  <c r="AI498" i="4" s="1"/>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I407" i="4" s="1"/>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AW25" i="3"/>
  <c r="AW26" i="3"/>
  <c r="AW27" i="3"/>
  <c r="AW28" i="3"/>
  <c r="AW29" i="3"/>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E14" i="3"/>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<sst xmlns="http://schemas.openxmlformats.org/spreadsheetml/2006/main" count="7346" uniqueCount="3487">
  <si>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</si>
  <si>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</si>
  <si>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</si>
  <si>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</si>
  <si>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</si>
  <si>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</si>
  <si>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</si>
  <si>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</si>
  <si>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</si>
  <si>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</si>
  <si>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</si>
  <si>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</si>
  <si>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</si>
  <si>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</si>
  <si>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</si>
  <si>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</si>
  <si>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</si>
  <si>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</si>
  <si>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</si>
  <si>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</si>
  <si>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</si>
  <si>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</si>
  <si>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</si>
  <si>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</si>
  <si>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</si>
  <si>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</si>
  <si>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</si>
  <si>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</si>
  <si>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</si>
  <si>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</si>
  <si>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</si>
  <si>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</si>
  <si>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</si>
  <si>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</si>
  <si>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</si>
  <si>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</si>
  <si>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</si>
  <si>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</si>
  <si>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</si>
  <si>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</si>
  <si>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</si>
  <si>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</si>
  <si>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</si>
  <si>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</si>
  <si>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</si>
  <si>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</si>
  <si>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</si>
  <si>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</si>
  <si>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</si>
  <si>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</si>
  <si>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</si>
  <si>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</si>
  <si>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</si>
  <si>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</si>
  <si>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</si>
  <si>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</si>
  <si>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</si>
  <si>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</si>
  <si>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</si>
  <si>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</si>
  <si>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</si>
  <si>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</si>
  <si>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</si>
  <si>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</si>
  <si>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</si>
  <si>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</si>
  <si>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</si>
  <si>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</si>
  <si>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</si>
  <si>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</si>
  <si>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</si>
  <si>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</si>
  <si>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</si>
  <si>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</si>
  <si>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</si>
  <si>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</si>
  <si>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</si>
  <si>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</si>
  <si>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</si>
  <si>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</si>
  <si>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</si>
  <si>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</si>
  <si>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</si>
  <si>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</si>
  <si>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</si>
  <si>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</si>
  <si>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</si>
  <si>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</si>
  <si>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</si>
  <si>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</si>
  <si>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</si>
  <si>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</si>
  <si>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</si>
  <si>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</si>
  <si>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</si>
  <si>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</si>
  <si>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</si>
  <si>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</si>
  <si>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</si>
  <si>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</si>
  <si>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</si>
  <si>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</si>
  <si>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</si>
  <si>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</si>
  <si>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</si>
  <si>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</si>
  <si>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</si>
  <si>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</si>
  <si>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</si>
  <si>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</si>
  <si>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</si>
  <si>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</si>
  <si>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</si>
  <si>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</si>
  <si>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</si>
  <si>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</si>
  <si>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</si>
  <si>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</si>
  <si>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</si>
  <si>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</si>
  <si>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</si>
  <si>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</si>
  <si>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</si>
  <si>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</si>
  <si>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</si>
  <si>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</si>
  <si>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</si>
  <si>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</si>
  <si>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</si>
  <si>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</si>
  <si>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</si>
  <si>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</si>
  <si>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</si>
  <si>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</si>
  <si>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</si>
  <si>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</si>
  <si>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</si>
  <si>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</si>
  <si>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</si>
  <si>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</si>
  <si>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</si>
  <si>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</si>
  <si>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</si>
  <si>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</si>
  <si>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</si>
  <si>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</si>
  <si>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</si>
  <si>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</si>
  <si>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</si>
  <si>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</si>
  <si>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</si>
  <si>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</si>
  <si>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</si>
  <si>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</si>
  <si>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</si>
  <si>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</si>
  <si>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</si>
  <si>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</si>
  <si>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</si>
  <si>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</si>
  <si>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</si>
  <si>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</si>
  <si>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</si>
  <si>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</si>
  <si>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</si>
  <si>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</si>
  <si>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</si>
  <si>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</si>
  <si>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</si>
  <si>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</si>
  <si>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</si>
  <si>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</si>
  <si>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</si>
  <si>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</si>
  <si>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</si>
  <si>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</si>
  <si>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</si>
  <si>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</si>
  <si>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</si>
  <si>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</si>
  <si>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</si>
  <si>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</si>
  <si>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</si>
  <si>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</si>
  <si>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</si>
  <si>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</si>
  <si>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</si>
  <si>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</si>
  <si>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</si>
  <si>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</si>
  <si>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</si>
  <si>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</si>
  <si>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</si>
  <si>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</si>
  <si>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</si>
  <si>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</si>
  <si>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</si>
  <si>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</si>
  <si>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</si>
  <si>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</si>
  <si>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</si>
  <si>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</si>
  <si>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</si>
  <si>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</si>
  <si>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</si>
  <si>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</si>
  <si>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</si>
  <si>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</si>
  <si>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</si>
  <si>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</si>
  <si>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</si>
  <si>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</si>
  <si>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</si>
  <si>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</si>
  <si>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</si>
  <si>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</si>
  <si>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</si>
  <si>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</si>
  <si>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</si>
  <si>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</si>
  <si>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</si>
  <si>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</si>
  <si>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</si>
  <si>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</si>
  <si>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</si>
  <si>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</si>
  <si>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</si>
  <si>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</si>
  <si>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</si>
  <si>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</si>
  <si>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</si>
  <si>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</si>
  <si>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</si>
  <si>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</si>
  <si>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</si>
  <si>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</si>
  <si>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</si>
  <si>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</si>
  <si>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</si>
  <si>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</si>
  <si>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</si>
  <si>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</si>
  <si>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</si>
  <si>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</si>
  <si>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</si>
  <si>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</si>
  <si>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</si>
  <si>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</si>
  <si>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</si>
  <si>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</si>
  <si>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</si>
  <si>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</si>
  <si>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</si>
  <si>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</si>
  <si>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</si>
  <si>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</si>
  <si>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</si>
  <si>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</si>
  <si>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</si>
  <si>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</si>
  <si>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</si>
  <si>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</si>
  <si>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</si>
  <si>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</si>
  <si>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</si>
  <si>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</si>
  <si>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</si>
  <si>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</si>
  <si>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</si>
  <si>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</si>
  <si>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</si>
  <si>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</si>
  <si>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</si>
  <si>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</si>
  <si>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</si>
  <si>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</si>
  <si>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</si>
  <si>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</si>
  <si>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</si>
  <si>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</si>
  <si>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</si>
  <si>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</si>
  <si>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</si>
  <si>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</si>
  <si>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</si>
  <si>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</si>
  <si>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</si>
  <si>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</si>
  <si>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</si>
  <si>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</si>
  <si>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</si>
  <si>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</si>
  <si>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</si>
  <si>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</si>
  <si>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</si>
  <si>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</si>
  <si>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</si>
  <si>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</si>
  <si>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</si>
  <si>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</si>
  <si>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</si>
  <si>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</si>
  <si>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</si>
  <si>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</si>
  <si>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</si>
  <si>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</si>
  <si>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</si>
  <si>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</si>
  <si>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</si>
  <si>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</si>
  <si>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</si>
  <si>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</si>
  <si>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</si>
  <si>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</si>
  <si>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</si>
  <si>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</si>
  <si>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</si>
  <si>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</si>
  <si>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</si>
  <si>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</si>
  <si>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</si>
  <si>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</si>
  <si>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</si>
  <si>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</si>
  <si>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</si>
  <si>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</si>
  <si>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</si>
  <si>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</si>
  <si>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</si>
  <si>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</si>
  <si>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</si>
  <si>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</si>
  <si>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</si>
  <si>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</si>
  <si>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</si>
  <si>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</si>
  <si>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</si>
  <si>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</si>
  <si>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</si>
  <si>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</si>
  <si>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</si>
  <si>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</si>
  <si>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</si>
  <si>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</si>
  <si>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</si>
  <si>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</si>
  <si>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</si>
  <si>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</si>
  <si>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</si>
  <si>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</si>
  <si>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</si>
  <si>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</si>
  <si>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</si>
  <si>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</si>
  <si>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</si>
  <si>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</si>
  <si>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</si>
  <si>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</si>
  <si>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</si>
  <si>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</si>
  <si>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</si>
  <si>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</si>
  <si>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</si>
  <si>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</si>
  <si>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</si>
  <si>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</si>
  <si>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</si>
  <si>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</si>
  <si>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</si>
  <si>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</si>
  <si>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</si>
  <si>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</si>
  <si>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</si>
  <si>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</si>
  <si>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</si>
  <si>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</si>
  <si>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</si>
  <si>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</si>
  <si>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</si>
  <si>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</si>
  <si>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</si>
  <si>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</si>
  <si>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</si>
  <si>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</si>
  <si>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</si>
  <si>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</si>
  <si>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</si>
  <si>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</si>
  <si>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</si>
  <si>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</si>
  <si>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</si>
  <si>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</si>
  <si>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</si>
  <si>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</si>
  <si>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</si>
  <si>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</si>
  <si>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</si>
  <si>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</si>
  <si>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</si>
  <si>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</si>
  <si>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</si>
  <si>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</si>
  <si>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</si>
  <si>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</si>
  <si>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</si>
  <si>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</si>
  <si>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</si>
  <si>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</si>
  <si>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</si>
  <si>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</si>
  <si>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</si>
  <si>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</si>
  <si>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</si>
  <si>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</si>
  <si>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</si>
  <si>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</si>
  <si>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</si>
  <si>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</si>
  <si>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</si>
  <si>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</si>
  <si>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</si>
  <si>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</si>
  <si>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</si>
  <si>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</si>
  <si>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</si>
  <si>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</si>
  <si>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</si>
  <si>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</si>
  <si>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</si>
  <si>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</si>
  <si>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</si>
  <si>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</si>
  <si>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</si>
  <si>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</si>
  <si>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</si>
  <si>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</si>
  <si>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</si>
  <si>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</si>
  <si>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</si>
  <si>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</si>
  <si>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</si>
  <si>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</si>
  <si>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</si>
  <si>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</si>
  <si>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</si>
  <si>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</si>
  <si>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</si>
  <si>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</si>
  <si>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</si>
  <si>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</si>
  <si>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</si>
  <si>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</si>
  <si>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</si>
  <si>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</si>
  <si>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</si>
  <si>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</si>
  <si>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</si>
  <si>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</si>
  <si>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</si>
  <si>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</si>
  <si>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</si>
  <si>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</si>
  <si>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</si>
  <si>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</si>
  <si>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</si>
  <si>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</si>
  <si>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</si>
  <si>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</si>
  <si>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</si>
  <si>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</si>
  <si>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</si>
  <si>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</si>
  <si>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</si>
  <si>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</si>
  <si>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</si>
  <si>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</si>
  <si>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</si>
  <si>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</si>
  <si>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</si>
  <si>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</si>
  <si>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</si>
  <si>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</si>
  <si>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</si>
  <si>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</si>
  <si>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</si>
  <si>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</si>
  <si>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</si>
  <si>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</si>
  <si>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</si>
  <si>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</si>
  <si>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</si>
  <si>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</si>
  <si>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</si>
  <si>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</si>
  <si>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</si>
  <si>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</si>
  <si>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</si>
  <si>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</si>
  <si>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</si>
  <si>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</si>
  <si>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</si>
  <si>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</si>
  <si>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</si>
  <si>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</si>
  <si>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</si>
  <si>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</si>
  <si>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</si>
  <si>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</si>
  <si>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</si>
  <si>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</si>
  <si>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</si>
  <si>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</si>
  <si>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</si>
  <si>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</si>
  <si>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</si>
  <si>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</si>
  <si>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</si>
  <si>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</si>
  <si>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</si>
  <si>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</si>
  <si>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</si>
  <si>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</si>
  <si>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</si>
  <si>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</si>
  <si>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</si>
  <si>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</si>
  <si>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</si>
  <si>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</si>
  <si>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</si>
  <si>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</si>
  <si>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</si>
  <si>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</si>
  <si>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</si>
  <si>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</si>
  <si>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</si>
  <si>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</si>
  <si>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</si>
  <si>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</si>
  <si>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</si>
  <si>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</si>
  <si>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</si>
  <si>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</si>
  <si>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</si>
  <si>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</si>
  <si>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</si>
  <si>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</si>
  <si>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</si>
  <si>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</si>
  <si>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</si>
  <si>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</si>
  <si>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</si>
  <si>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</si>
  <si>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</si>
  <si>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</si>
  <si>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</si>
  <si>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</si>
  <si>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</si>
  <si>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</si>
  <si>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</si>
  <si>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</si>
  <si>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</si>
  <si>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</si>
  <si>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</si>
  <si>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</si>
  <si>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</si>
  <si>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</si>
  <si>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</si>
  <si>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</si>
  <si>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</si>
  <si>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</si>
  <si>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</si>
  <si>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</si>
  <si>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</si>
  <si>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</si>
  <si>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</si>
  <si>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</si>
  <si>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</si>
  <si>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</si>
  <si>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</si>
  <si>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</si>
  <si>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</si>
  <si>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</si>
  <si>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</si>
  <si>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</si>
  <si>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</si>
  <si>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</si>
  <si>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</si>
  <si>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</si>
  <si>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</si>
  <si>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</si>
  <si>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</si>
  <si>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</si>
  <si>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</si>
  <si>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</si>
  <si>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</si>
  <si>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</si>
  <si>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</si>
  <si>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</si>
  <si>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</si>
  <si>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</si>
  <si>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</si>
  <si>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</si>
  <si>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</si>
  <si>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</si>
  <si>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</si>
  <si>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</si>
  <si>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</si>
  <si>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</si>
  <si>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</si>
  <si>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</si>
  <si>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</si>
  <si>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</si>
  <si>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</si>
  <si>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</si>
  <si>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</si>
  <si>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</si>
  <si>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</si>
  <si>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</si>
  <si>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</si>
  <si>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</si>
  <si>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</si>
  <si>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</si>
  <si>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</si>
  <si>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</si>
  <si>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</si>
  <si>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</si>
  <si>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</si>
  <si>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</si>
  <si>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</si>
  <si>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</si>
  <si>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</si>
  <si>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</si>
  <si>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</si>
  <si>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</si>
  <si>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</si>
  <si>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</si>
  <si>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</si>
  <si>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</si>
  <si>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</si>
  <si>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</si>
  <si>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</si>
  <si>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</si>
  <si>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</si>
  <si>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</si>
  <si>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</si>
  <si>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</si>
  <si>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</si>
  <si>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</si>
  <si>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</si>
  <si>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</si>
  <si>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</si>
  <si>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</si>
  <si>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</si>
  <si>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</si>
  <si>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</si>
  <si>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</si>
  <si>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</si>
  <si>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</si>
  <si>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</si>
  <si>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</si>
  <si>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</si>
  <si>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</si>
  <si>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</si>
  <si>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</si>
  <si>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</si>
  <si>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</si>
  <si>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</si>
  <si>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</si>
  <si>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</si>
  <si>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</si>
  <si>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</si>
  <si>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</si>
  <si>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</si>
  <si>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</si>
  <si>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</si>
  <si>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</si>
  <si>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</si>
  <si>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</si>
  <si>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</si>
  <si>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</si>
  <si>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</si>
  <si>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</si>
  <si>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</si>
  <si>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</si>
  <si>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</si>
  <si>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</si>
  <si>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</si>
  <si>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</si>
  <si>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</si>
  <si>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</si>
  <si>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</si>
  <si>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</si>
  <si>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</si>
  <si>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</si>
  <si>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</si>
  <si>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</si>
  <si>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</si>
  <si>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</si>
  <si>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</si>
  <si>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</si>
  <si>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</si>
  <si>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</si>
  <si>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</si>
  <si>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</si>
  <si>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</si>
  <si>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</si>
  <si>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</si>
  <si>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</si>
  <si>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</si>
  <si>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</si>
  <si>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</si>
  <si>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</si>
  <si>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</si>
  <si>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</si>
  <si>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</si>
  <si>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</si>
  <si>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</si>
  <si>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</si>
  <si>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</si>
  <si>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</si>
  <si>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</si>
  <si>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</si>
  <si>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</si>
  <si>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</si>
  <si>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</si>
  <si>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</si>
  <si>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</si>
  <si>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</si>
  <si>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</si>
  <si>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</si>
  <si>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</si>
  <si>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</si>
  <si>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</si>
  <si>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</si>
  <si>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</si>
  <si>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</si>
  <si>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</si>
  <si>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</si>
  <si>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</si>
  <si>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</si>
  <si>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</si>
  <si>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</si>
  <si>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</si>
  <si>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</si>
  <si>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</si>
  <si>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</si>
  <si>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</si>
  <si>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</si>
  <si>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</si>
  <si>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</si>
  <si>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</si>
  <si>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</si>
  <si>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</si>
  <si>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</si>
  <si>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</si>
  <si>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</si>
  <si>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</si>
  <si>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</si>
  <si>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</si>
  <si>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</si>
  <si>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</si>
  <si>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</si>
  <si>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</si>
  <si>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</si>
  <si>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</si>
  <si>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</si>
  <si>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</si>
  <si>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</si>
  <si>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</si>
  <si>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</si>
  <si>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</si>
  <si>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</si>
  <si>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</si>
  <si>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</si>
  <si>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</si>
  <si>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</si>
  <si>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</si>
  <si>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</si>
  <si>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</si>
  <si>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</si>
  <si>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</si>
  <si>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</si>
  <si>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</si>
  <si>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</si>
  <si>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</si>
  <si>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</si>
  <si>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</si>
  <si>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</si>
  <si>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</si>
  <si>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</si>
  <si>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</si>
  <si>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</si>
  <si>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</si>
  <si>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</si>
  <si>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</si>
  <si>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</si>
  <si>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</si>
  <si>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</si>
  <si>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</si>
  <si>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</si>
  <si>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</si>
  <si>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</si>
  <si>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</si>
  <si>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</si>
  <si>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</si>
  <si>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</si>
  <si>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</si>
  <si>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</si>
  <si>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</si>
  <si>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</si>
  <si>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</si>
  <si>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</si>
  <si>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</si>
  <si>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</si>
  <si>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</si>
  <si>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</si>
  <si>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</si>
  <si>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</si>
  <si>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</si>
  <si>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</si>
  <si>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</si>
  <si>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</si>
  <si>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</si>
  <si>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</si>
  <si>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</si>
  <si>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</si>
  <si>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</si>
  <si>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</si>
  <si>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</si>
  <si>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</si>
  <si>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</si>
  <si>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</si>
  <si>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</si>
  <si>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</si>
  <si>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</si>
  <si>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</si>
  <si>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</si>
  <si>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</si>
  <si>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</si>
  <si>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</si>
  <si>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</si>
  <si>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</si>
  <si>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</si>
  <si>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</si>
  <si>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</si>
  <si>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</si>
  <si>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</si>
  <si>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</si>
  <si>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</si>
  <si>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</si>
  <si>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</si>
  <si>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</si>
  <si>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</si>
  <si>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</si>
  <si>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</si>
  <si>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</si>
  <si>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</si>
  <si>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</si>
  <si>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</si>
  <si>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</si>
  <si>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</si>
  <si>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</si>
  <si>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</si>
  <si>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</si>
  <si>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</si>
  <si>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</si>
  <si>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</si>
  <si>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</si>
  <si>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</si>
  <si>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</si>
  <si>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</si>
  <si>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</si>
  <si>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</si>
  <si>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</si>
  <si>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</si>
  <si>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</si>
  <si>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</si>
  <si>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</si>
  <si>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</si>
  <si>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</si>
  <si>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</si>
  <si>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</si>
  <si>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</si>
  <si>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</si>
  <si>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</si>
  <si>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</si>
  <si>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</si>
  <si>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</si>
  <si>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</si>
  <si>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</si>
  <si>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</si>
  <si>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</si>
  <si>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</si>
  <si>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</si>
  <si>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</si>
  <si>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</si>
  <si>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</si>
  <si>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</si>
  <si>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</si>
  <si>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</si>
  <si>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</si>
  <si>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</si>
  <si>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</si>
  <si>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</si>
  <si>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</si>
  <si>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</si>
  <si>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</si>
  <si>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</si>
  <si>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</si>
  <si>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</si>
  <si>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</si>
  <si>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</si>
  <si>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</si>
  <si>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</si>
  <si>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</si>
  <si>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</si>
  <si>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</si>
  <si>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</si>
  <si>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</si>
  <si>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</si>
  <si>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</si>
  <si>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</si>
  <si>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</si>
  <si>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</si>
  <si>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</si>
  <si>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</si>
  <si>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</si>
  <si>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</si>
  <si>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</si>
  <si>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</si>
  <si>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</si>
  <si>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</si>
  <si>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</si>
  <si>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</si>
  <si>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</si>
  <si>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</si>
  <si>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</si>
  <si>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</si>
  <si>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</si>
  <si>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</si>
  <si>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</si>
  <si>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</si>
  <si>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</si>
  <si>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</si>
  <si>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</si>
  <si>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</si>
  <si>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</si>
  <si>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</si>
  <si>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</si>
  <si>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</si>
  <si>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</si>
  <si>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</si>
  <si>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</si>
  <si>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</si>
  <si>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</si>
  <si>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</si>
  <si>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</si>
  <si>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</si>
  <si>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</si>
  <si>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</si>
  <si>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</si>
  <si>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</si>
  <si>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</si>
  <si>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</si>
  <si>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</si>
  <si>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</si>
  <si>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</si>
  <si>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</si>
  <si>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</si>
  <si>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</si>
  <si>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</si>
  <si>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</si>
  <si>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</si>
  <si>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</si>
  <si>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</si>
  <si>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</si>
  <si>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</si>
  <si>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</si>
  <si>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</si>
  <si>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</si>
  <si>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</si>
  <si>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</si>
  <si>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</si>
  <si>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</si>
  <si>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</si>
  <si>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</si>
  <si>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</si>
  <si>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</si>
  <si>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</si>
  <si>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</si>
  <si>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</si>
  <si>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</si>
  <si>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</si>
  <si>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</si>
  <si>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</si>
  <si>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</si>
  <si>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</si>
  <si>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</si>
  <si>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</si>
  <si>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</si>
  <si>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</si>
  <si>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</si>
  <si>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</si>
  <si>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</si>
  <si>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</si>
  <si>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</si>
  <si>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</si>
  <si>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</si>
  <si>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</si>
  <si>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</si>
  <si>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</si>
  <si>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</si>
  <si>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</si>
  <si>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</si>
  <si>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</si>
  <si>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</si>
  <si>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</si>
  <si>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</si>
  <si>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</si>
  <si>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</si>
  <si>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</si>
  <si>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</si>
  <si>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</si>
  <si>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</si>
  <si>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</si>
  <si>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</si>
  <si>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</si>
  <si>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</si>
  <si>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</si>
  <si>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</si>
  <si>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</si>
  <si>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</si>
  <si>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</si>
  <si>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</si>
  <si>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</si>
  <si>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</si>
  <si>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</si>
  <si>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</si>
  <si>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</si>
  <si>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</si>
  <si>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</si>
  <si>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</si>
  <si>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</si>
  <si>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</si>
  <si>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</si>
  <si>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</si>
  <si>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</si>
  <si>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</si>
  <si>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</si>
  <si>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</si>
  <si>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</si>
  <si>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</si>
  <si>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</si>
  <si>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</si>
  <si>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</si>
  <si>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</si>
  <si>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</si>
  <si>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</si>
  <si>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</si>
  <si>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</si>
  <si>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</si>
  <si>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</si>
  <si>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</si>
  <si>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</si>
  <si>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</si>
  <si>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</si>
  <si>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</si>
  <si>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</si>
  <si>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</si>
  <si>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</si>
  <si>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</si>
  <si>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</si>
  <si>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</si>
  <si>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</si>
  <si>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</si>
  <si>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</si>
  <si>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</si>
  <si>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</si>
  <si>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</si>
  <si>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</si>
  <si>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</si>
  <si>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</si>
  <si>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</si>
  <si>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</si>
  <si>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</si>
  <si>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</si>
  <si>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</si>
  <si>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</si>
  <si>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</si>
  <si>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</si>
  <si>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</si>
  <si>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</si>
  <si>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</si>
  <si>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</si>
  <si>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</si>
  <si>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</si>
  <si>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</si>
  <si>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</si>
  <si>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</si>
  <si>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</si>
  <si>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</si>
  <si>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</si>
  <si>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</si>
  <si>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</si>
  <si>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</si>
  <si>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</si>
  <si>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</si>
  <si>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</si>
  <si>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</si>
  <si>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</si>
  <si>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</si>
  <si>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</si>
  <si>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</si>
  <si>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</si>
  <si>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</si>
  <si>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</si>
  <si>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</si>
  <si>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</si>
  <si>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</si>
  <si>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</si>
  <si>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</si>
  <si>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</si>
  <si>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</si>
  <si>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</si>
  <si>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</si>
  <si>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</si>
  <si>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</si>
  <si>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</si>
  <si>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</si>
  <si>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</si>
  <si>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</si>
  <si>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</si>
  <si>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</si>
  <si>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</si>
  <si>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</si>
  <si>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</si>
  <si>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</si>
  <si>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</si>
  <si>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</si>
  <si>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</si>
  <si>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</si>
  <si>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</si>
  <si>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</si>
  <si>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</si>
  <si>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</si>
  <si>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</si>
  <si>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</si>
  <si>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</si>
  <si>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</si>
  <si>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</si>
  <si>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</si>
  <si>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</si>
  <si>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</si>
  <si>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</si>
  <si>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</si>
  <si>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</si>
  <si>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</si>
  <si>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</si>
  <si>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</si>
  <si>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</si>
  <si>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</si>
  <si>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</si>
  <si>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</si>
  <si>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</si>
  <si>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</si>
  <si>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</si>
  <si>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</si>
  <si>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</si>
  <si>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</si>
  <si>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</si>
  <si>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</si>
  <si>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</si>
  <si>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</si>
  <si>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</si>
  <si>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</si>
  <si>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</si>
  <si>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</si>
  <si>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</si>
  <si>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</si>
  <si>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</si>
  <si>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</si>
  <si>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</si>
  <si>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</si>
  <si>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</si>
  <si>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</si>
  <si>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</si>
  <si>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</si>
  <si>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</si>
  <si>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</si>
  <si>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</si>
  <si>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</si>
  <si>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</si>
  <si>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</si>
  <si>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</si>
  <si>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</si>
  <si>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</si>
  <si>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</si>
  <si>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</si>
  <si>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</si>
  <si>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</si>
  <si>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</si>
  <si>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</si>
  <si>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</si>
  <si>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</si>
  <si>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</si>
  <si>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</si>
  <si>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</si>
  <si>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</si>
  <si>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</si>
  <si>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</si>
  <si>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</si>
  <si>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</si>
  <si>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</si>
  <si>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</si>
  <si>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</si>
  <si>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</si>
  <si>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</si>
  <si>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</si>
  <si>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</si>
  <si>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</si>
  <si>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</si>
  <si>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</si>
  <si>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</si>
  <si>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</si>
  <si>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</si>
  <si>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</si>
  <si>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</si>
  <si>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</si>
  <si>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</si>
  <si>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</si>
  <si>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</si>
  <si>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</si>
  <si>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</si>
  <si>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</si>
  <si>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</si>
  <si>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</si>
  <si>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</si>
  <si>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</si>
  <si>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</si>
  <si>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</si>
  <si>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</si>
  <si>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</si>
  <si>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</si>
  <si>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</si>
  <si>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</si>
  <si>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</si>
  <si>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</si>
  <si>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</si>
  <si>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</si>
  <si>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</si>
  <si>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</si>
  <si>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</si>
  <si>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</si>
  <si>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</si>
  <si>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</si>
  <si>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</si>
  <si>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</si>
  <si>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</si>
  <si>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</si>
  <si>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</si>
  <si>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</si>
  <si>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</si>
  <si>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</si>
  <si>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</si>
  <si>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</si>
  <si>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</si>
  <si>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</si>
  <si>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</si>
  <si>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</si>
  <si>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</si>
  <si>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</si>
  <si>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</si>
  <si>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</si>
  <si>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</si>
  <si>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</si>
  <si>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</si>
  <si>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</si>
  <si>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</si>
  <si>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</si>
  <si>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</si>
  <si>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</si>
  <si>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</si>
  <si>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</si>
  <si>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</si>
  <si>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</si>
  <si>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</si>
  <si>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</si>
  <si>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</si>
  <si>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</si>
  <si>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</si>
  <si>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</si>
  <si>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</si>
  <si>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</si>
  <si>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</si>
  <si>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</si>
  <si>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</si>
  <si>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</si>
  <si>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</si>
  <si>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</si>
  <si>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</si>
  <si>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</si>
  <si>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</si>
  <si>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</si>
  <si>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</si>
  <si>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</si>
  <si>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</si>
  <si>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</si>
  <si>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</si>
  <si>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</si>
  <si>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</si>
  <si>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</si>
  <si>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</si>
  <si>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</si>
  <si>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</si>
  <si>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</si>
  <si>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</si>
  <si>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</si>
  <si>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</si>
  <si>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</si>
  <si>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</si>
  <si>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</si>
  <si>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</si>
  <si>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</si>
  <si>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</si>
  <si>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</si>
  <si>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</si>
  <si>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</si>
  <si>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</si>
  <si>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</si>
  <si>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</si>
  <si>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</si>
  <si>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</si>
  <si>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</si>
  <si>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</si>
  <si>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</si>
  <si>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</si>
  <si>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</si>
  <si>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</si>
  <si>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</si>
  <si>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</si>
  <si>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</si>
  <si>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</si>
  <si>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</si>
  <si>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</si>
  <si>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</si>
  <si>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</si>
  <si>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</si>
  <si>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</si>
  <si>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</si>
  <si>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</si>
  <si>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</si>
  <si>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</si>
  <si>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</si>
  <si>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</si>
  <si>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</si>
  <si>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</si>
  <si>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</si>
  <si>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</si>
  <si>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</si>
  <si>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</si>
  <si>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</si>
  <si>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</si>
  <si>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</si>
  <si>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</si>
  <si>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</si>
  <si>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</si>
  <si>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</si>
  <si>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</si>
  <si>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</si>
  <si>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</si>
  <si>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</si>
  <si>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</si>
  <si>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</si>
  <si>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</si>
  <si>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</si>
  <si>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</si>
  <si>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</si>
  <si>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</si>
  <si>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</si>
  <si>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</si>
  <si>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</si>
  <si>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</si>
  <si>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</si>
  <si>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</si>
  <si>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</si>
  <si>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</si>
  <si>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</si>
  <si>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</si>
  <si>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</si>
  <si>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</si>
  <si>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</si>
  <si>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</si>
  <si>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</si>
  <si>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</si>
  <si>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</si>
  <si>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</si>
  <si>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</si>
  <si>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</si>
  <si>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</si>
  <si>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</si>
  <si>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</si>
  <si>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</si>
  <si>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</si>
  <si>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</si>
  <si>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</si>
  <si>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</si>
  <si>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</si>
  <si>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</si>
  <si>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</si>
  <si>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</si>
  <si>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</si>
  <si>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</si>
  <si>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</si>
  <si>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</si>
  <si>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</si>
  <si>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</si>
  <si>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</si>
  <si>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</si>
  <si>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</si>
  <si>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</si>
  <si>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</si>
  <si>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</si>
  <si>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</si>
  <si>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</si>
  <si>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</si>
  <si>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</si>
  <si>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</si>
  <si>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</si>
  <si>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</si>
  <si>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</si>
  <si>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</si>
  <si>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</si>
  <si>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</si>
  <si>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</si>
  <si>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</si>
  <si>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</si>
  <si>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</si>
  <si>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</si>
  <si>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</si>
  <si>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</si>
  <si>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</si>
  <si>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</si>
  <si>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</si>
  <si>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</si>
  <si>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</si>
  <si>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</si>
  <si>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</si>
  <si>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</si>
  <si>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</si>
  <si>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</si>
  <si>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</si>
  <si>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</si>
  <si>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</si>
  <si>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</si>
  <si>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</si>
  <si>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</si>
  <si>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</si>
  <si>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</si>
  <si>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</si>
  <si>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</si>
  <si>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</si>
  <si>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</si>
  <si>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</si>
  <si>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</si>
  <si>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</si>
  <si>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</si>
  <si>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</si>
  <si>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</si>
  <si>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</si>
  <si>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</si>
  <si>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</si>
  <si>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</si>
  <si>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</si>
  <si>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</si>
  <si>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</si>
  <si>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</si>
  <si>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</si>
  <si>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</si>
  <si>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</si>
  <si>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</si>
  <si>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</si>
  <si>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</si>
  <si>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</si>
  <si>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</si>
  <si>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</si>
  <si>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</si>
  <si>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</si>
  <si>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</si>
  <si>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</si>
  <si>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</si>
  <si>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</si>
  <si>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</si>
  <si>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</si>
  <si>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</si>
  <si>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</si>
  <si>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</si>
  <si>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</si>
  <si>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</si>
  <si>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</si>
  <si>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</si>
  <si>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</si>
  <si>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</si>
  <si>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</si>
  <si>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</si>
  <si>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</si>
  <si>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</si>
  <si>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</si>
  <si>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</si>
  <si>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</si>
  <si>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</si>
  <si>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</si>
  <si>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</si>
  <si>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</si>
  <si>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</si>
  <si>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</si>
  <si>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</si>
  <si>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</si>
  <si>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</si>
  <si>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</si>
  <si>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</si>
  <si>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</si>
  <si>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</si>
  <si>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</si>
  <si>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</si>
  <si>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</si>
  <si>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</si>
  <si>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</si>
  <si>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</si>
  <si>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</si>
  <si>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</si>
  <si>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</si>
  <si>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</si>
  <si>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</si>
  <si>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</si>
  <si>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</si>
  <si>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</si>
  <si>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</si>
  <si>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</si>
  <si>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</si>
  <si>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</si>
  <si>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</si>
  <si>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</si>
  <si>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</si>
  <si>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</si>
  <si>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</si>
  <si>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</si>
  <si>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</si>
  <si>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</si>
  <si>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</si>
  <si>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</si>
  <si>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</si>
  <si>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</si>
  <si>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</si>
  <si>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</si>
  <si>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</si>
  <si>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</si>
  <si>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</si>
  <si>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</si>
  <si>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</si>
  <si>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</si>
  <si>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</si>
  <si>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</si>
  <si>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</si>
  <si>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</si>
  <si>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</si>
  <si>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</si>
  <si>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</si>
  <si>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</si>
  <si>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</si>
  <si>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</si>
  <si>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</si>
  <si>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</si>
  <si>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</si>
  <si>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</si>
  <si>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</si>
  <si>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</si>
  <si>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</si>
  <si>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</si>
  <si>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</si>
  <si>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</si>
  <si>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</si>
  <si>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</si>
  <si>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</si>
  <si>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</si>
  <si>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</si>
  <si>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</si>
  <si>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</si>
  <si>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</si>
  <si>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</si>
  <si>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</si>
  <si>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</si>
  <si>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</si>
  <si>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</si>
  <si>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</si>
  <si>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</si>
  <si>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</si>
  <si>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</si>
  <si>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</si>
  <si>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</si>
  <si>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</si>
  <si>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</si>
  <si>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</si>
  <si>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</si>
  <si>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</si>
  <si>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</si>
  <si>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</si>
  <si>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</si>
  <si>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</si>
  <si>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</si>
  <si>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</si>
  <si>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</si>
  <si>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</si>
  <si>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</si>
  <si>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</si>
  <si>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</si>
  <si>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</si>
  <si>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</si>
  <si>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</si>
  <si>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</si>
  <si>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</si>
  <si>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</si>
  <si>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</si>
  <si>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</si>
  <si>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</si>
  <si>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</si>
  <si>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</si>
  <si>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</si>
  <si>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</si>
  <si>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</si>
  <si>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</si>
  <si>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</si>
  <si>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</si>
  <si>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</si>
  <si>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</si>
  <si>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</si>
  <si>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</si>
  <si>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</si>
  <si>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</si>
  <si>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</si>
  <si>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</si>
  <si>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</si>
  <si>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</si>
  <si>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</si>
  <si>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</si>
  <si>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</si>
  <si>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</si>
  <si>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</si>
  <si>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</si>
  <si>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</si>
  <si>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</si>
  <si>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</si>
  <si>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</si>
  <si>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</si>
  <si>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</si>
  <si>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</si>
  <si>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</si>
  <si>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</si>
  <si>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</si>
  <si>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</si>
  <si>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</si>
  <si>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</si>
  <si>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</si>
  <si>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</si>
  <si>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</si>
  <si>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</si>
  <si>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</si>
  <si>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</si>
  <si>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</si>
  <si>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</si>
  <si>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</si>
  <si>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</si>
  <si>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</si>
  <si>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</si>
  <si>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</si>
  <si>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</si>
  <si>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</si>
  <si>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</si>
  <si>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</si>
  <si>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</si>
  <si>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</si>
  <si>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</si>
  <si>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</si>
  <si>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</si>
  <si>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</si>
  <si>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</si>
  <si>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</si>
  <si>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</si>
  <si>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</si>
  <si>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</si>
  <si>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</si>
  <si>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</si>
  <si>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</si>
  <si>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</si>
  <si>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</si>
  <si>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</si>
  <si>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</si>
  <si>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</si>
  <si>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</si>
  <si>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</si>
  <si>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</si>
  <si>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</si>
  <si>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</si>
  <si>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</si>
  <si>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</si>
  <si>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</si>
  <si>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</si>
  <si>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</si>
  <si>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</si>
  <si>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</si>
  <si>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</si>
  <si>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</si>
  <si>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</si>
  <si>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</si>
  <si>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</si>
  <si>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</si>
  <si>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</si>
  <si>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</si>
  <si>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</si>
  <si>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</si>
  <si>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</si>
  <si>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</si>
  <si>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</si>
  <si>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</si>
  <si>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</si>
  <si>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</si>
  <si>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</si>
  <si>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</si>
  <si>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</si>
  <si>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</si>
  <si>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</si>
  <si>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</si>
  <si>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</si>
  <si>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</si>
  <si>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</si>
  <si>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</si>
  <si>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</si>
  <si>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</si>
  <si>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</si>
  <si>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</si>
  <si>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</si>
  <si>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</si>
  <si>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</si>
  <si>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</si>
  <si>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</si>
  <si>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</si>
  <si>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</si>
  <si>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</si>
  <si>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</si>
  <si>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</si>
  <si>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</si>
  <si>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</si>
  <si>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</si>
  <si>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</si>
  <si>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</si>
  <si>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</si>
  <si>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</si>
  <si>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</si>
  <si>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</si>
  <si>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</si>
  <si>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</si>
  <si>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</si>
  <si>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</si>
  <si>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</si>
  <si>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</si>
  <si>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</si>
  <si>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</si>
  <si>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</si>
  <si>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</si>
  <si>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</si>
  <si>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</si>
  <si>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</si>
  <si>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</si>
  <si>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</si>
  <si>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</si>
  <si>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</si>
  <si>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</si>
  <si>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</si>
  <si>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</si>
  <si>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</si>
  <si>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</si>
  <si>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</si>
  <si>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</si>
  <si>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</si>
  <si>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</si>
  <si>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</si>
  <si>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</si>
  <si>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</si>
  <si>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</si>
  <si>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</si>
  <si>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</si>
  <si>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</si>
  <si>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</si>
  <si>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</si>
  <si>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</si>
  <si>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</si>
  <si>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</si>
  <si>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</si>
  <si>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</si>
  <si>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</si>
  <si>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</si>
  <si>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</si>
  <si>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</si>
  <si>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</si>
  <si>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</si>
  <si>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</si>
  <si>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</si>
  <si>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</si>
  <si>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</si>
  <si>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</si>
  <si>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</si>
  <si>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</si>
  <si>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</si>
  <si>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</si>
  <si>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</si>
  <si>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</si>
  <si>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</si>
  <si>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</si>
  <si>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</si>
  <si>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</si>
  <si>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</si>
  <si>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</si>
  <si>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</si>
  <si>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</si>
  <si>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</si>
  <si>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</si>
  <si>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</si>
  <si>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</si>
  <si>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</si>
  <si>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</si>
  <si>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</si>
  <si>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</si>
  <si>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</si>
  <si>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</si>
  <si>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</si>
  <si>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</si>
  <si>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</si>
  <si>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</si>
  <si>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</si>
  <si>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</si>
  <si>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</si>
  <si>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</si>
  <si>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</si>
  <si>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</si>
  <si>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</si>
  <si>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</si>
  <si>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</si>
  <si>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</si>
  <si>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</si>
  <si>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</si>
  <si>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</si>
  <si>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</si>
  <si>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</si>
  <si>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</si>
  <si>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</si>
  <si>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</si>
  <si>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</si>
  <si>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</si>
  <si>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</si>
  <si>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</si>
  <si>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</si>
  <si>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</si>
  <si>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</si>
  <si>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</si>
  <si>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</si>
  <si>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</si>
  <si>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</si>
  <si>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</si>
  <si>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</si>
  <si>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</si>
  <si>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</si>
  <si>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</si>
  <si>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</si>
  <si>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</si>
  <si>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</si>
  <si>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</si>
  <si>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</si>
  <si>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</si>
  <si>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</si>
  <si>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</si>
  <si>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</si>
  <si>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</si>
  <si>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</si>
  <si>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</si>
  <si>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</si>
  <si>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</si>
  <si>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</si>
  <si>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</si>
  <si>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</si>
  <si>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</si>
  <si>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</si>
  <si>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</si>
  <si>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</si>
  <si>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</si>
  <si>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</si>
  <si>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</si>
  <si>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</si>
  <si>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</si>
  <si>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</si>
  <si>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</si>
  <si>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</si>
  <si>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</si>
  <si>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</si>
  <si>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</si>
  <si>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</si>
  <si>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</si>
  <si>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</si>
  <si>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</si>
  <si>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</si>
  <si>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</si>
  <si>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</si>
  <si>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</si>
  <si>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</si>
  <si>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</si>
  <si>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</si>
  <si>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</si>
  <si>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</si>
  <si>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</si>
  <si>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</si>
  <si>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</si>
  <si>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</si>
  <si>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</si>
  <si>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</si>
  <si>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</si>
  <si>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</si>
  <si>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</si>
  <si>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</si>
  <si>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</si>
  <si>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</si>
  <si>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</si>
  <si>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</si>
  <si>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</si>
  <si>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</si>
  <si>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</si>
  <si>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</si>
  <si>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</si>
  <si>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</si>
  <si>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</si>
  <si>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</si>
  <si>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</si>
  <si>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</si>
  <si>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</si>
  <si>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</si>
  <si>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</si>
  <si>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</si>
  <si>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</si>
  <si>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</si>
  <si>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</si>
  <si>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</si>
  <si>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</si>
  <si>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</si>
  <si>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</si>
  <si>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</si>
  <si>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</si>
  <si>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</si>
  <si>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</si>
  <si>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</si>
  <si>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</si>
  <si>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</si>
  <si>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</si>
  <si>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</si>
  <si>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</si>
  <si>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</si>
  <si>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</si>
  <si>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</si>
  <si>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</si>
  <si>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</si>
  <si>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</si>
  <si>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</si>
  <si>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</si>
  <si>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</si>
  <si>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</si>
  <si>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</si>
  <si>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</si>
  <si>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</si>
  <si>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</si>
  <si>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</si>
  <si>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</si>
  <si>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</si>
  <si>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</si>
  <si>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</si>
  <si>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</si>
  <si>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</si>
  <si>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</si>
  <si>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</si>
  <si>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</si>
  <si>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</si>
  <si>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</si>
  <si>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</si>
  <si>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</si>
  <si>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</si>
  <si>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</si>
  <si>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</si>
  <si>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</si>
  <si>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</si>
  <si>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</si>
  <si>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</si>
  <si>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</si>
  <si>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</si>
  <si>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</si>
  <si>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</si>
  <si>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</si>
  <si>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</si>
  <si>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</si>
  <si>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</si>
  <si>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</si>
  <si>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</si>
  <si>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</si>
  <si>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</si>
  <si>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</si>
  <si>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</si>
  <si>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</si>
  <si>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</si>
  <si>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</si>
  <si>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</si>
  <si>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</si>
  <si>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</si>
  <si>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</si>
  <si>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</si>
  <si>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</si>
  <si>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</si>
  <si>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</si>
  <si>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</si>
  <si>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</si>
  <si>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</si>
  <si>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</si>
  <si>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</si>
  <si>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</si>
  <si>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</si>
  <si>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</si>
  <si>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</si>
  <si>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</si>
  <si>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</si>
  <si>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</si>
  <si>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</si>
  <si>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</si>
  <si>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</si>
  <si>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</si>
  <si>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</si>
  <si>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</si>
  <si>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</si>
  <si>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</si>
  <si>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</si>
  <si>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</si>
  <si>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</si>
  <si>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</si>
  <si>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</si>
  <si>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</si>
  <si>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</si>
  <si>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</si>
  <si>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</si>
  <si>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</si>
  <si>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</si>
  <si>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</si>
  <si>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</si>
  <si>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</si>
  <si>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</si>
  <si>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</si>
  <si>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</si>
  <si>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</si>
  <si>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</si>
  <si>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</si>
  <si>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</si>
  <si>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</si>
  <si>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</si>
  <si>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</si>
  <si>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</si>
  <si>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</si>
  <si>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</si>
  <si>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</si>
  <si>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</si>
  <si>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</si>
  <si>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</si>
  <si>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</si>
  <si>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</si>
  <si>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</si>
  <si>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</si>
  <si>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</si>
  <si>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</si>
  <si>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</si>
  <si>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</si>
  <si>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</si>
  <si>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</si>
  <si>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</si>
  <si>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</si>
  <si>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</si>
  <si>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</si>
  <si>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</si>
  <si>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</si>
  <si>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</si>
  <si>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</si>
  <si>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</si>
  <si>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</si>
  <si>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</si>
  <si>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</si>
  <si>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</si>
  <si>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</si>
  <si>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</si>
  <si>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</si>
  <si>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</si>
  <si>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</si>
  <si>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</si>
  <si>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</si>
  <si>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</si>
  <si>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</si>
  <si>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</si>
  <si>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</si>
  <si>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</si>
  <si>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</si>
  <si>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</si>
  <si>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</si>
  <si>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</si>
  <si>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</si>
  <si>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</si>
  <si>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</si>
  <si>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</si>
  <si>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</si>
  <si>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</si>
  <si>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</si>
  <si>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</si>
  <si>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</si>
  <si>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</si>
  <si>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</si>
  <si>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</si>
  <si>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</si>
  <si>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</si>
  <si>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</si>
  <si>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</si>
  <si>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</si>
  <si>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</si>
  <si>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</si>
  <si>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</si>
  <si>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</si>
  <si>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</si>
  <si>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</si>
  <si>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</si>
  <si>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</si>
  <si>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</si>
  <si>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</si>
  <si>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</si>
  <si>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</si>
  <si>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</si>
  <si>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</si>
  <si>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</si>
  <si>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</si>
  <si>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</si>
  <si>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</si>
  <si>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</si>
  <si>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</si>
  <si>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</si>
  <si>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</si>
  <si>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</si>
  <si>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</si>
  <si>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</si>
  <si>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</si>
  <si>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</si>
  <si>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</si>
  <si>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</si>
  <si>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</si>
  <si>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</si>
  <si>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</si>
  <si>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</si>
  <si>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</si>
  <si>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</si>
  <si>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</si>
  <si>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</si>
  <si>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</si>
  <si>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</si>
  <si>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</si>
  <si>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</si>
  <si>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</si>
  <si>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</si>
  <si>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</si>
  <si>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</si>
  <si>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</si>
  <si>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</si>
  <si>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</si>
  <si>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</si>
  <si>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</si>
  <si>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</si>
  <si>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</si>
  <si>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</si>
  <si>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</si>
  <si>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</si>
  <si>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</si>
  <si>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</si>
  <si>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</si>
  <si>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</si>
  <si>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</si>
  <si>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</si>
  <si>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</si>
  <si>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</si>
  <si>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</si>
  <si>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</si>
  <si>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</si>
  <si>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</si>
  <si>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</si>
  <si>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</si>
  <si>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</si>
  <si>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</si>
  <si>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</si>
  <si>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</si>
  <si>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</si>
  <si>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</si>
  <si>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</si>
  <si>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</si>
  <si>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</si>
  <si>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</si>
  <si>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</si>
  <si>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</si>
  <si>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</si>
  <si>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</si>
  <si>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</si>
  <si>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</si>
  <si>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</si>
  <si>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</si>
  <si>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</si>
  <si>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</si>
  <si>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</si>
  <si>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</si>
  <si>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</si>
  <si>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</si>
  <si>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</si>
  <si>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</si>
  <si>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</si>
  <si>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</si>
  <si>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</si>
  <si>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</si>
  <si>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</si>
  <si>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</si>
  <si>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</si>
  <si>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</si>
  <si>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</si>
  <si>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</si>
  <si>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</si>
  <si>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</si>
  <si>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</si>
  <si>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</si>
  <si>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</si>
  <si>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</si>
  <si>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</si>
  <si>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</si>
  <si>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</si>
  <si>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</si>
  <si>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</si>
  <si>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</si>
  <si>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</si>
  <si>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</si>
  <si>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</si>
  <si>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</si>
  <si>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</si>
  <si>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</si>
  <si>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</si>
  <si>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</si>
  <si>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</si>
  <si>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</si>
  <si>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</si>
  <si>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</si>
  <si>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</si>
  <si>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</si>
  <si>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</si>
  <si>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</si>
  <si>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</si>
  <si>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</si>
  <si>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</si>
  <si>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</si>
  <si>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</si>
  <si>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</si>
  <si>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</si>
  <si>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</si>
  <si>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</si>
  <si>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</si>
  <si>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</si>
  <si>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</si>
  <si>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</si>
  <si>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</si>
  <si>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</si>
  <si>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</si>
  <si>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</si>
  <si>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</si>
  <si>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</si>
  <si>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</si>
  <si>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</si>
  <si>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</si>
  <si>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</si>
  <si>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</si>
  <si>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</si>
  <si>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</si>
  <si>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</si>
  <si>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</si>
  <si>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</si>
  <si>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</si>
  <si>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</si>
  <si>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</si>
  <si>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</si>
  <si>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</si>
  <si>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</si>
  <si>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</si>
  <si>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</si>
  <si>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</si>
  <si>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</si>
  <si>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</si>
  <si>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</si>
  <si>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</si>
  <si>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</si>
  <si>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</si>
  <si>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</si>
  <si>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</si>
  <si>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</si>
  <si>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</si>
  <si>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</si>
  <si>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</si>
  <si>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</si>
  <si>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</si>
  <si>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</si>
  <si>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</si>
  <si>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</si>
  <si>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</si>
  <si>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</si>
  <si>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</si>
  <si>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</si>
  <si>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</si>
  <si>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</si>
  <si>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</si>
  <si>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</si>
  <si>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</si>
  <si>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</si>
  <si>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</si>
  <si>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</si>
  <si>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</si>
  <si>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</si>
  <si>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</si>
  <si>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</si>
  <si>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</si>
  <si>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</si>
  <si>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</si>
  <si>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</si>
  <si>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</si>
  <si>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</si>
  <si>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</si>
  <si>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</si>
  <si>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</si>
  <si>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</si>
  <si>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</si>
  <si>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</si>
  <si>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</si>
  <si>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</si>
  <si>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</si>
  <si>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</si>
  <si>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</si>
  <si>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</si>
  <si>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</si>
  <si>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</si>
  <si>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</si>
  <si>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</si>
  <si>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</si>
  <si>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</si>
  <si>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</si>
  <si>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</si>
  <si>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</si>
  <si>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</si>
  <si>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</si>
  <si>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</si>
  <si>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</si>
  <si>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</si>
  <si>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</si>
  <si>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</si>
  <si>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</si>
  <si>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</si>
  <si>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</si>
  <si>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</si>
  <si>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</si>
  <si>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</si>
  <si>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</si>
  <si>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</si>
  <si>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</si>
  <si>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</si>
  <si>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</si>
  <si>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</si>
  <si>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</si>
  <si>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</si>
  <si>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</si>
  <si>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</si>
  <si>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</si>
  <si>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</si>
  <si>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</si>
  <si>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</si>
  <si>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</si>
  <si>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</si>
  <si>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</si>
  <si>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</si>
  <si>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</si>
  <si>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</si>
  <si>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</si>
  <si>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</si>
  <si>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</si>
  <si>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</si>
  <si>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</si>
  <si>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</si>
  <si>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</si>
  <si>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</si>
  <si>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</si>
  <si>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</si>
  <si>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</si>
  <si>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</si>
  <si>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</si>
  <si>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</si>
  <si>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</si>
  <si>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</si>
  <si>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</si>
  <si>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</si>
  <si>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</si>
  <si>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</si>
  <si>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</si>
  <si>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</si>
  <si>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</si>
  <si>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</si>
  <si>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</si>
  <si>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</si>
  <si>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</si>
  <si>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</si>
  <si>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</si>
  <si>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</si>
  <si>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</si>
  <si>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</si>
  <si>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</si>
  <si>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</si>
  <si>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</si>
  <si>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</si>
  <si>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</si>
  <si>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</si>
  <si>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</si>
  <si>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</si>
  <si>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</si>
  <si>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</si>
  <si>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</si>
  <si>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</si>
  <si>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</si>
  <si>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</si>
  <si>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</si>
  <si>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</si>
  <si>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</si>
  <si>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</si>
  <si>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</si>
  <si>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</si>
  <si>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</si>
  <si>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</si>
  <si>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</si>
  <si>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</si>
  <si>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</si>
  <si>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</si>
  <si>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</si>
  <si>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</si>
  <si>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</si>
  <si>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</si>
  <si>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</si>
  <si>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</si>
  <si>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</si>
  <si>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</si>
  <si>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</si>
  <si>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</si>
  <si>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</si>
  <si>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</si>
  <si>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</si>
  <si>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</si>
  <si>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</si>
  <si>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</si>
  <si>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</si>
  <si>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</si>
  <si>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</si>
  <si>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</si>
  <si>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</si>
  <si>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</si>
  <si>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</si>
  <si>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</si>
  <si>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</si>
  <si>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</si>
  <si>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</si>
  <si>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</si>
  <si>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</si>
  <si>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</si>
  <si>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</si>
  <si>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</si>
  <si>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</si>
  <si>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</si>
  <si>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</si>
  <si>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</si>
  <si>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</si>
  <si>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</si>
  <si>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</si>
  <si>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</si>
  <si>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</si>
  <si>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</si>
  <si>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</si>
  <si>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</si>
  <si>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</si>
  <si>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</si>
  <si>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</si>
  <si>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</si>
  <si>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</si>
  <si>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</si>
  <si>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</si>
  <si>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</si>
  <si>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</si>
  <si>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</si>
  <si>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</si>
  <si>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</si>
  <si>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</si>
  <si>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</si>
  <si>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</si>
  <si>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</si>
  <si>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</si>
  <si>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</si>
  <si>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</si>
  <si>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</si>
  <si>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</si>
  <si>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</si>
  <si>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</si>
  <si>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</si>
  <si>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</si>
  <si>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</si>
  <si>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</si>
  <si>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</si>
  <si>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</si>
  <si>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</si>
  <si>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</si>
  <si>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</si>
  <si>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</si>
  <si>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</si>
  <si>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</si>
  <si>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</si>
  <si>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</si>
  <si>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</si>
  <si>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</si>
  <si>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</si>
  <si>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</si>
  <si>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</si>
  <si>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</si>
  <si>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</si>
  <si>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</si>
  <si>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</si>
  <si>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</si>
  <si>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</si>
  <si>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</si>
  <si>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</si>
  <si>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</si>
  <si>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</si>
  <si>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</si>
  <si>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</si>
  <si>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</si>
  <si>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</si>
  <si>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</si>
  <si>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</si>
  <si>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</si>
  <si>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</si>
  <si>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</si>
  <si>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</si>
  <si>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</si>
  <si>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</si>
  <si>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</si>
  <si>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</si>
  <si>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</si>
  <si>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</si>
  <si>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</si>
  <si>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</si>
  <si>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</si>
  <si>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</si>
  <si>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</si>
  <si>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</si>
  <si>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</si>
  <si>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</si>
  <si>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</si>
  <si>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</si>
  <si>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</si>
  <si>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</si>
  <si>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</si>
  <si>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</si>
  <si>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</si>
  <si>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</si>
  <si>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</si>
  <si>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</si>
  <si>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</si>
  <si>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</si>
  <si>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</si>
  <si>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</si>
  <si>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</si>
  <si>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</si>
  <si>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</si>
  <si>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</si>
  <si>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</si>
  <si>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</si>
  <si>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</si>
  <si>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</si>
  <si>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</si>
  <si>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</si>
  <si>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</si>
  <si>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</si>
  <si>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</si>
  <si>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</si>
  <si>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</si>
  <si>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</si>
  <si>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</si>
  <si>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</si>
  <si>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</si>
  <si>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</si>
  <si>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</si>
  <si>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</si>
  <si>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</si>
  <si>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</si>
  <si>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</si>
  <si>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</si>
  <si>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</si>
  <si>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</si>
  <si>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</si>
  <si>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</si>
  <si>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</si>
  <si>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</si>
  <si>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</si>
  <si>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</si>
  <si>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</si>
  <si>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</si>
  <si>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</si>
  <si>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</si>
  <si>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</si>
  <si>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</si>
  <si>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</si>
  <si>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</si>
  <si>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</si>
  <si>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</si>
  <si>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</si>
  <si>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</si>
  <si>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</si>
  <si>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</si>
  <si>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</si>
  <si>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</si>
  <si>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</si>
  <si>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</si>
  <si>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</si>
  <si>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</si>
  <si>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</si>
  <si>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</si>
  <si>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</si>
  <si>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</si>
  <si>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</si>
  <si>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</si>
  <si>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</si>
  <si>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</si>
  <si>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</si>
  <si>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</si>
  <si>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</si>
  <si>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</si>
  <si>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</si>
  <si>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</si>
  <si>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</si>
  <si>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</si>
  <si>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</si>
  <si>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</si>
  <si>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</si>
  <si>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</si>
  <si>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</si>
  <si>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</si>
  <si>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</si>
  <si>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</si>
  <si>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</si>
  <si>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</si>
  <si>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</si>
  <si>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</si>
  <si>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</si>
  <si>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</si>
  <si>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</si>
  <si>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</si>
  <si>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</si>
  <si>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</si>
  <si>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</si>
  <si>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</si>
  <si>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</si>
  <si>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</si>
  <si>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</si>
  <si>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</si>
  <si>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</si>
  <si>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</si>
  <si>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</si>
  <si>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</si>
  <si>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</si>
  <si>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</si>
  <si>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</si>
  <si>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</si>
  <si>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</si>
  <si>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</si>
  <si>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</si>
  <si>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</si>
  <si>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</si>
  <si>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</si>
  <si>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</si>
  <si>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</si>
  <si>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</si>
  <si>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</si>
  <si>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</si>
  <si>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</si>
  <si>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</si>
  <si>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</si>
  <si>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</si>
  <si>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</si>
  <si>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</si>
  <si>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</si>
  <si>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</si>
  <si>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</si>
  <si>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</si>
  <si>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</si>
  <si>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</si>
  <si>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</si>
  <si>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</si>
  <si>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</si>
  <si>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</si>
  <si>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</si>
  <si>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</si>
  <si>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</si>
  <si>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</si>
  <si>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</si>
  <si>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</si>
  <si>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</si>
  <si>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</si>
  <si>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</si>
  <si>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</si>
  <si>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</si>
  <si>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</si>
  <si>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</si>
  <si>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</si>
  <si>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</si>
  <si>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</si>
  <si>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</si>
  <si>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</si>
  <si>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</si>
  <si>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</si>
  <si>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</si>
  <si>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</si>
  <si>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</si>
  <si>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</si>
  <si>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</si>
  <si>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</si>
  <si>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</si>
  <si>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</si>
  <si>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</si>
  <si>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</si>
  <si>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</si>
  <si>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</si>
  <si>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</si>
  <si>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</si>
  <si>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</si>
  <si>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</si>
  <si>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</si>
  <si>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</si>
  <si>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</si>
  <si>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</si>
  <si>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</si>
  <si>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</si>
  <si>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</si>
  <si>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</si>
  <si>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</si>
  <si>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</si>
  <si>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</si>
  <si>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</si>
  <si>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</si>
  <si>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</si>
  <si>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</si>
  <si>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</si>
  <si>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</si>
  <si>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</si>
  <si>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</si>
  <si>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</si>
  <si>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</si>
  <si>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</si>
  <si>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</si>
  <si>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</si>
  <si>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</si>
  <si>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</si>
  <si>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</si>
  <si>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</si>
  <si>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</si>
  <si>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</si>
  <si>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</si>
  <si>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</si>
  <si>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</si>
  <si>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</si>
  <si>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</si>
  <si>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</si>
  <si>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</si>
  <si>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</si>
  <si>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</si>
  <si>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</si>
  <si>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</si>
  <si>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</si>
  <si>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</si>
  <si>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</si>
  <si>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</si>
  <si>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</si>
  <si>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</si>
  <si>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</si>
  <si>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</si>
  <si>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</si>
  <si>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</si>
  <si>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</si>
  <si>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</si>
  <si>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</si>
  <si>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</si>
  <si>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</si>
  <si>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</si>
  <si>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</si>
  <si>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</si>
  <si>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</si>
  <si>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</si>
  <si>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</si>
  <si>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</si>
  <si>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</si>
  <si>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</si>
  <si>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</si>
  <si>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</si>
  <si>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</si>
  <si>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</si>
  <si>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</si>
  <si>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</si>
  <si>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</si>
  <si>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</si>
  <si>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</si>
  <si>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</si>
  <si>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</si>
  <si>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</si>
  <si>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</si>
  <si>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</si>
  <si>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</si>
  <si>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</si>
  <si>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</si>
  <si>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</si>
  <si>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</si>
  <si>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</si>
  <si>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</si>
  <si>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</si>
  <si>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</si>
  <si>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</si>
  <si>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</si>
  <si>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</si>
  <si>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</si>
  <si>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</si>
  <si>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</si>
  <si>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</si>
  <si>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</si>
  <si>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</si>
  <si>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</si>
  <si>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</si>
  <si>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</si>
  <si>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</si>
  <si>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</si>
  <si>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</si>
  <si>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</si>
  <si>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</si>
  <si>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</si>
  <si>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</si>
  <si>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</si>
  <si>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</si>
  <si>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</si>
  <si>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</si>
  <si>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</si>
  <si>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</si>
  <si>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</si>
  <si>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</si>
  <si>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</si>
  <si>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</si>
  <si>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</si>
  <si>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</si>
  <si>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</si>
  <si>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</si>
  <si>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</si>
  <si>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</si>
  <si>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</si>
  <si>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</si>
  <si>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</si>
  <si>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</si>
  <si>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</si>
  <si>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</si>
  <si>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</si>
  <si>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</si>
  <si>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</si>
  <si>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</si>
  <si>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</si>
  <si>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</si>
  <si>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</si>
  <si>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</si>
  <si>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</si>
  <si>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</si>
  <si>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</si>
  <si>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</si>
  <si>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</si>
  <si>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</si>
  <si>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</si>
  <si>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</si>
  <si>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</si>
  <si>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</si>
  <si>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</si>
  <si>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</si>
  <si>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</si>
  <si>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</si>
  <si>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</si>
  <si>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</si>
  <si>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</si>
  <si>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</si>
  <si>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</si>
  <si>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</si>
  <si>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</si>
  <si>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</si>
  <si>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</si>
  <si>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</si>
  <si>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</si>
  <si>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</si>
  <si>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</si>
  <si>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</si>
  <si>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</si>
  <si>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</si>
  <si>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</si>
  <si>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</si>
  <si>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</si>
  <si>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</si>
  <si>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</si>
  <si>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</si>
  <si>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</si>
  <si>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</si>
  <si>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</si>
  <si>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</si>
  <si>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</si>
  <si>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</si>
  <si>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</si>
  <si>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</si>
  <si>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</si>
  <si>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</si>
  <si>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</si>
  <si>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</si>
  <si>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</si>
  <si>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</si>
  <si>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</si>
  <si>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</si>
  <si>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</si>
  <si>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</si>
  <si>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</si>
  <si>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</si>
  <si>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</si>
  <si>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</si>
  <si>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</si>
  <si>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</si>
  <si>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</si>
  <si>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</si>
  <si>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</si>
  <si>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</si>
  <si>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</si>
  <si>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</si>
  <si>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</si>
  <si>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</si>
  <si>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</si>
  <si>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</si>
  <si>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</si>
  <si>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</si>
  <si>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</si>
  <si>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</si>
  <si>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</si>
  <si>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</si>
  <si>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</si>
  <si>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</si>
  <si>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</si>
  <si>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</si>
  <si>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</si>
  <si>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</si>
  <si>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</si>
  <si>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</si>
  <si>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</si>
  <si>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</si>
  <si>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</si>
  <si>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</si>
  <si>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</si>
  <si>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</si>
  <si>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</si>
  <si>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</si>
  <si>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</si>
  <si>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</si>
  <si>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</si>
  <si>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</si>
  <si>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</si>
  <si>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</si>
  <si>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</si>
  <si>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</si>
  <si>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</si>
  <si>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</si>
  <si>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</si>
  <si>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</si>
  <si>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</si>
  <si>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</si>
  <si>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</si>
  <si>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</si>
  <si>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</si>
  <si>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</si>
  <si>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</si>
  <si>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</si>
  <si>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</si>
  <si>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</si>
  <si>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</si>
  <si>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</si>
  <si>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</si>
  <si>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</si>
  <si>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</si>
  <si>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</si>
  <si>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</si>
  <si>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</si>
  <si>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</si>
  <si>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</si>
  <si>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</si>
  <si>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</si>
  <si>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</si>
  <si>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</si>
  <si>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</si>
  <si>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</si>
  <si>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</si>
  <si>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</si>
  <si>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</si>
  <si>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</si>
  <si>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</si>
  <si>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</si>
  <si>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</si>
  <si>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</si>
  <si>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</si>
  <si>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</si>
  <si>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</si>
  <si>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</si>
  <si>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</si>
  <si>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</si>
  <si>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</si>
  <si>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</si>
  <si>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</si>
  <si>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</si>
  <si>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</si>
  <si>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</si>
  <si>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</si>
  <si>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</si>
  <si>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</si>
  <si>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</si>
  <si>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</si>
  <si>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</si>
  <si>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</si>
  <si>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</si>
  <si>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</si>
  <si>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</si>
  <si>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</si>
  <si>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</si>
  <si>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</si>
  <si>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</si>
  <si>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</si>
  <si>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</si>
  <si>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</si>
  <si>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</si>
  <si>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</si>
  <si>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</si>
  <si>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</si>
  <si>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</si>
  <si>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</si>
  <si>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</si>
  <si>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</si>
  <si>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</si>
  <si>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</si>
  <si>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</si>
  <si>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</si>
  <si>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</si>
  <si>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</si>
  <si>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</si>
  <si>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</si>
  <si>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</si>
  <si>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</si>
  <si>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</si>
  <si>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</si>
  <si>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</si>
  <si>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</si>
  <si>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</si>
  <si>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</si>
  <si>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</si>
  <si>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</si>
  <si>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</si>
  <si>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</si>
  <si>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</si>
  <si>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</si>
  <si>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</si>
  <si>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</si>
  <si>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</si>
  <si>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</si>
  <si>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</si>
  <si>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</si>
  <si>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</si>
  <si>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</si>
  <si>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</si>
  <si>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</si>
  <si>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</si>
  <si>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</si>
  <si>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</si>
  <si>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</si>
  <si>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</si>
  <si>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</si>
  <si>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</si>
  <si>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</si>
  <si>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</si>
  <si>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</si>
  <si>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</si>
  <si>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</si>
  <si>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</si>
  <si>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</si>
  <si>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</si>
  <si>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</si>
  <si>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</si>
  <si>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</si>
  <si>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</si>
  <si>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</si>
  <si>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</si>
  <si>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</si>
  <si>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</si>
  <si>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</si>
  <si>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</si>
  <si>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</si>
  <si>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</si>
  <si>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</si>
  <si>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</si>
  <si>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</si>
  <si>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</si>
  <si>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</si>
  <si>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</si>
  <si>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</si>
  <si>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</si>
  <si>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</si>
  <si>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</si>
  <si>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</si>
  <si>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</si>
  <si>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</si>
  <si>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</si>
  <si>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</si>
  <si>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</si>
  <si>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</si>
  <si>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</si>
  <si>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</si>
  <si>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</si>
  <si>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</si>
  <si>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</si>
  <si>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</si>
  <si>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</si>
  <si>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</si>
  <si>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</si>
  <si>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</si>
  <si>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</si>
  <si>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</si>
  <si>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</si>
  <si>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</si>
  <si>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</si>
  <si>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</si>
  <si>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</si>
  <si>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</si>
  <si>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</si>
  <si>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</si>
  <si>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</si>
  <si>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</si>
  <si>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</si>
  <si>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</si>
  <si>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</si>
  <si>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</si>
  <si>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</si>
  <si>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</si>
  <si>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</si>
  <si>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</si>
  <si>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</si>
  <si>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</si>
  <si>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</si>
  <si>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</si>
  <si>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</si>
  <si>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</si>
  <si>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</si>
  <si>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</si>
  <si>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</si>
  <si>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</si>
  <si>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</si>
  <si>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</si>
  <si>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</si>
  <si>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</si>
  <si>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</si>
  <si>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</si>
  <si>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</si>
  <si>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</si>
  <si>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</si>
  <si>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</si>
  <si>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</si>
  <si>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</si>
  <si>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</si>
  <si>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</si>
  <si>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</si>
  <si>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</si>
  <si>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</si>
  <si>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</si>
  <si>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</si>
  <si>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</si>
  <si>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</si>
  <si>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</si>
  <si>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</si>
  <si>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</si>
  <si>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</si>
  <si>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</si>
  <si>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</si>
  <si>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</si>
  <si>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</si>
  <si>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</si>
  <si>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</si>
  <si>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</si>
  <si>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</si>
  <si>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</si>
  <si>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</si>
  <si>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</si>
  <si>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</si>
  <si>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</si>
  <si>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</si>
  <si>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</si>
  <si>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</si>
  <si>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</si>
  <si>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</si>
  <si>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</si>
  <si>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</si>
  <si>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</si>
  <si>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</si>
  <si>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</si>
  <si>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</si>
  <si>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</si>
  <si>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</si>
  <si>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</si>
  <si>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</si>
  <si>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</si>
  <si>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</si>
  <si>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</si>
  <si>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</si>
  <si>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</si>
  <si>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</si>
  <si>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</si>
  <si>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</si>
  <si>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</si>
  <si>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</si>
  <si>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</si>
  <si>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</si>
  <si>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</si>
  <si>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</si>
  <si>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</si>
  <si>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</si>
  <si>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</si>
  <si>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</si>
  <si>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</si>
  <si>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</si>
  <si>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</si>
  <si>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</si>
  <si>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</si>
  <si>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</si>
  <si>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</si>
  <si>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</si>
  <si>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</si>
  <si>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</si>
  <si>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</si>
  <si>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</si>
  <si>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</si>
  <si>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</si>
  <si>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</si>
  <si>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</si>
  <si>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</si>
  <si>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</si>
  <si>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</si>
  <si>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</si>
  <si>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</si>
  <si>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</si>
  <si>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</si>
  <si>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</si>
  <si>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</si>
  <si>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</si>
  <si>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</si>
  <si>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</si>
  <si>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</si>
  <si>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</si>
  <si>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</si>
  <si>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</si>
  <si>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</si>
  <si>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</si>
  <si>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</si>
  <si>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</si>
  <si>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</si>
  <si>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</si>
  <si>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</si>
  <si>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</si>
  <si>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</si>
  <si>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</si>
  <si>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</si>
  <si>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</si>
  <si>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</si>
  <si>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</si>
  <si>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</si>
  <si>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</si>
  <si>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</si>
  <si>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</si>
  <si>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</si>
  <si>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</si>
  <si>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</si>
  <si>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</si>
  <si>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</si>
  <si>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</si>
  <si>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</si>
  <si>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</si>
  <si>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</si>
  <si>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</si>
  <si>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</si>
  <si>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</si>
  <si>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</si>
  <si>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</si>
  <si>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</si>
  <si>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</si>
  <si>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</si>
  <si>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</si>
  <si>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</si>
  <si>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</si>
  <si>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</si>
  <si>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</si>
  <si>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</si>
  <si>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</si>
  <si>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</si>
  <si>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</si>
  <si>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</si>
  <si>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</si>
  <si>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</si>
  <si>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</si>
  <si>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</si>
  <si>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</si>
  <si>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</si>
  <si>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</si>
  <si>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</si>
  <si>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</si>
  <si>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</si>
  <si>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</si>
  <si>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</si>
  <si>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</si>
  <si>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</si>
  <si>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</si>
  <si>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</si>
  <si>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</si>
  <si>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</si>
  <si>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</si>
  <si>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</si>
  <si>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</si>
  <si>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</si>
  <si>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</si>
  <si>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</si>
  <si>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</si>
  <si>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</si>
  <si>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</si>
  <si>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</si>
  <si>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</si>
  <si>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</si>
  <si>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</si>
  <si>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</si>
  <si>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</si>
  <si>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</si>
  <si>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</si>
  <si>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</si>
  <si>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</si>
  <si>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</si>
  <si>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</si>
  <si>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</si>
  <si>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</si>
  <si>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</si>
  <si>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</si>
  <si>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</si>
  <si>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</si>
  <si>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</si>
  <si>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</si>
  <si>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</si>
  <si>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</si>
  <si>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</si>
  <si>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</si>
  <si>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</si>
  <si>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</si>
  <si>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</si>
  <si>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</si>
  <si>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</si>
  <si>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</si>
  <si>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</si>
  <si>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</si>
  <si>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</si>
  <si>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</si>
  <si>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</si>
  <si>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</si>
  <si>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</si>
  <si>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</si>
  <si>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</si>
  <si>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</si>
  <si>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</si>
  <si>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</si>
  <si>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</si>
  <si>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</si>
  <si>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</si>
  <si>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</si>
  <si>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</si>
  <si>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</si>
  <si>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</si>
  <si>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</si>
  <si>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</si>
  <si>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</si>
  <si>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</si>
  <si>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</si>
  <si>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</si>
  <si>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</si>
  <si>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</si>
  <si>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</si>
  <si>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</si>
  <si>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</si>
  <si>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</si>
  <si>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</si>
  <si>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</si>
  <si>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</si>
  <si>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</si>
  <si>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</si>
  <si>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</si>
  <si>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</si>
  <si>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</si>
  <si>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</si>
  <si>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</si>
  <si>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</si>
  <si>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</si>
  <si>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</si>
  <si>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</si>
  <si>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</si>
  <si>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</si>
  <si>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</si>
  <si>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</si>
  <si>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</si>
  <si>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</si>
  <si>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</si>
  <si>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</si>
  <si>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</si>
  <si>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</si>
  <si>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</si>
  <si>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</si>
  <si>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</si>
  <si>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</si>
  <si>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</si>
  <si>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</si>
  <si>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</si>
  <si>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</si>
  <si>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</si>
  <si>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</si>
  <si>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</si>
  <si>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</si>
  <si>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</si>
  <si>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</si>
  <si>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</si>
  <si>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</si>
  <si>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</si>
  <si>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</si>
  <si>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</si>
  <si>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</si>
  <si>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</si>
  <si>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</si>
  <si>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</si>
  <si>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</si>
  <si>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</si>
  <si>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</si>
  <si>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</si>
  <si>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</si>
  <si>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</si>
  <si>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Tariq Tahri</t>
  </si>
  <si>
    <t>Subpeona Chemyshov</t>
  </si>
  <si>
    <t>Durrett Lang Morse, LLP</t>
  </si>
  <si>
    <t>Ken Attix</t>
  </si>
  <si>
    <t>ZD</t>
  </si>
  <si>
    <t>SP</t>
  </si>
  <si>
    <t>North Shore Law Offices (Mike Biechler)</t>
  </si>
  <si>
    <t>CI/SL</t>
  </si>
  <si>
    <t>Subpoena Rush Moore LLP (Scott Wallace)</t>
  </si>
  <si>
    <t>SL</t>
  </si>
  <si>
    <t>CI</t>
  </si>
  <si>
    <t>Julain Gandara</t>
  </si>
  <si>
    <t>James G. Dittmar</t>
  </si>
  <si>
    <t>LM/MT</t>
  </si>
  <si>
    <t>Jeanne Allen</t>
  </si>
  <si>
    <t>Parker Jones</t>
  </si>
  <si>
    <t>CNH</t>
  </si>
  <si>
    <t>SP/SL</t>
  </si>
  <si>
    <t>Mike Biechler/Denise Antolini</t>
  </si>
  <si>
    <t>Bianca Isaki</t>
  </si>
  <si>
    <t>Kimberly Souza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</si>
</sst>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8">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7" fillId="0" borderId="4" xfId="0" applyFont="1" applyBorder="1" applyAlignment="1" applyProtection="1">
      <alignment horizontal="center" vertical="center" wrapText="1"/>
      <protection locked="0"/>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3" zoomScale="70" zoomScaleNormal="70" zoomScaleSheetLayoutView="30" zoomScalePageLayoutView="50" workbookViewId="0">
      <selection activeCell="V25" sqref="V25"/>
    </sheetView>
  </sheetViews>
  <sheetFormatPr defaultColWidth="9.140625" defaultRowHeight="15" x14ac:dyDescent="0.25"/>
  <cols>
    <col min="1" max="1" width="35.7109375" style="1" customWidth="1"/>
    <col min="2" max="2" width="50.28515625" style="1" customWidth="1"/>
    <col min="3" max="3" width="15.85546875" style="12"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6" width="21.85546875" style="6" customWidth="1"/>
    <col min="37" max="40" width="21.7109375" style="6" customWidth="1"/>
    <col min="41" max="41" width="21.85546875" style="6" customWidth="1"/>
    <col min="42" max="48" width="25.140625" style="6" customWidth="1"/>
    <col min="49" max="49" width="21.85546875" style="6" customWidth="1"/>
    <col min="50" max="52" width="21.7109375" style="6" customWidth="1"/>
    <col min="53" max="53" width="21.85546875" style="6" customWidth="1"/>
    <col min="54" max="58" width="21.7109375" style="6" customWidth="1"/>
    <col min="59" max="60" width="25.140625" style="74" customWidth="1"/>
    <col min="61" max="61" width="1.7109375" style="6" customWidth="1"/>
    <col min="62" max="64" width="68.85546875" customWidth="1"/>
    <col min="65" max="65" width="74.140625" customWidth="1"/>
    <col min="66" max="66" width="79.28515625" customWidth="1"/>
    <col min="67" max="67" width="82.5703125" customWidth="1"/>
    <col min="68" max="68" width="75" customWidth="1"/>
    <col min="69" max="69" width="62.28515625" customWidth="1"/>
    <col min="70" max="70" width="59.140625" customWidth="1"/>
    <col min="71" max="71" width="62.85546875" customWidth="1"/>
    <col min="72" max="72" width="66.5703125" customWidth="1"/>
    <col min="73" max="73" width="83.42578125" customWidth="1"/>
    <col min="74" max="74" width="84.140625" customWidth="1"/>
    <col min="75" max="75" width="71.85546875" customWidth="1"/>
    <col min="76" max="76" width="76" customWidth="1"/>
    <col min="77" max="77" width="89.5703125" customWidth="1"/>
    <col min="78" max="78" width="79.140625" customWidth="1"/>
    <col min="79" max="79" width="66" customWidth="1"/>
    <col min="80" max="80" width="56.7109375" customWidth="1"/>
    <col min="81" max="81" width="69.7109375" customWidth="1"/>
    <col min="82" max="82" width="79.42578125" customWidth="1"/>
    <col min="83" max="83" width="75.7109375" customWidth="1"/>
    <col min="84" max="84" width="76" customWidth="1"/>
    <col min="85" max="85" width="26.7109375" customWidth="1"/>
    <col min="86" max="86" width="36.28515625" customWidth="1"/>
    <col min="87" max="87" width="42.85546875" customWidth="1"/>
    <col min="88" max="88" width="37.85546875" customWidth="1"/>
    <col min="89" max="89" width="36.140625" customWidth="1"/>
    <col min="90" max="90" width="53" customWidth="1"/>
    <col min="91" max="91" width="31.42578125" customWidth="1"/>
    <col min="92" max="92" width="28.28515625" customWidth="1"/>
    <col min="93" max="93" width="28.7109375" customWidth="1"/>
    <col min="94" max="94" width="39" customWidth="1"/>
    <col min="95" max="95" width="35.42578125" customWidth="1"/>
    <col min="96" max="96" width="47.5703125" customWidth="1"/>
    <col min="97" max="97" width="42.28515625" customWidth="1"/>
    <col min="98" max="98" width="42.140625" customWidth="1"/>
    <col min="99" max="100" width="35.28515625" customWidth="1"/>
    <col min="101" max="101" width="45.5703125" customWidth="1"/>
    <col min="102" max="102" width="31" customWidth="1"/>
    <col min="103" max="103" width="27.7109375" customWidth="1"/>
    <col min="104" max="104" width="44.7109375" customWidth="1"/>
    <col min="105" max="105" width="36.5703125" customWidth="1"/>
    <col min="106" max="106" width="51.7109375" customWidth="1"/>
    <col min="107" max="107" width="34.85546875" customWidth="1"/>
    <col min="108" max="108" width="50" customWidth="1"/>
    <col min="109" max="109" width="42.7109375" customWidth="1"/>
    <col min="110" max="110" width="38.140625" customWidth="1"/>
    <col min="111" max="112" width="37.28515625" customWidth="1"/>
    <col min="113" max="113" width="34.7109375" customWidth="1"/>
    <col min="114" max="114" width="44.28515625" customWidth="1"/>
    <col min="115" max="115" width="32.140625" customWidth="1"/>
    <col min="116" max="116" width="40" customWidth="1"/>
    <col min="117" max="117" width="37.85546875" customWidth="1"/>
    <col min="118" max="118" width="36.140625" customWidth="1"/>
    <col min="119" max="119" width="26.5703125" customWidth="1"/>
    <col min="120" max="120" width="43.42578125" customWidth="1"/>
    <col min="121" max="121" width="41.85546875" customWidth="1"/>
    <col min="122" max="122" width="41.7109375" customWidth="1"/>
    <col min="123" max="123" width="47.28515625" customWidth="1"/>
    <col min="124" max="124" width="44.28515625" customWidth="1"/>
    <col min="125" max="125" width="34.85546875" customWidth="1"/>
    <col min="126" max="126" width="45.85546875" customWidth="1"/>
    <col min="127" max="128" width="39.7109375" customWidth="1"/>
    <col min="129" max="129" width="40.28515625" customWidth="1"/>
    <col min="130" max="130" width="41.42578125" customWidth="1"/>
    <col min="131" max="131" width="34.28515625" customWidth="1"/>
    <col min="132" max="132" width="36" customWidth="1"/>
    <col min="133" max="133" width="49.5703125" customWidth="1"/>
    <col min="134" max="134" width="26.5703125" customWidth="1"/>
    <col min="135" max="135" width="44.28515625" customWidth="1"/>
    <col min="136" max="136" width="52.7109375" customWidth="1"/>
    <col min="137" max="137" width="35.140625" customWidth="1"/>
    <col min="138" max="138" width="32.5703125" customWidth="1"/>
    <col min="139" max="139" width="26" customWidth="1"/>
    <col min="140" max="140" width="42.28515625" customWidth="1"/>
    <col min="141" max="141" width="39.85546875" style="1" customWidth="1"/>
    <col min="142" max="142" width="40.7109375" style="1" customWidth="1"/>
    <col min="143" max="143" width="38.7109375" style="1" customWidth="1"/>
    <col min="144" max="144" width="43.28515625" style="1" customWidth="1"/>
    <col min="145" max="145" width="33.42578125" style="1" customWidth="1"/>
    <col min="146" max="146" width="36.28515625" style="1" customWidth="1"/>
    <col min="147" max="147" width="36.7109375" style="1" customWidth="1"/>
    <col min="148" max="148" width="77.28515625" style="1" customWidth="1"/>
    <col min="149" max="149" width="32" style="1" customWidth="1"/>
    <col min="150" max="150" width="33.140625" style="1" customWidth="1"/>
    <col min="151" max="151" width="37.5703125" style="1" customWidth="1"/>
    <col min="152" max="152" width="41.42578125" style="1" customWidth="1"/>
    <col min="153" max="153" width="42.28515625" style="1" customWidth="1"/>
    <col min="154" max="154" width="37.140625" style="1" customWidth="1"/>
    <col min="155" max="155" width="43.7109375" style="1" customWidth="1"/>
    <col min="156" max="156" width="39.85546875" style="1" customWidth="1"/>
    <col min="157" max="157" width="47.42578125" style="1" customWidth="1"/>
    <col min="158" max="158" width="48.28515625" style="1" customWidth="1"/>
    <col min="159" max="159" width="55.5703125" style="1" customWidth="1"/>
    <col min="160" max="160" width="43" style="1" customWidth="1"/>
    <col min="161" max="161" width="44.5703125" style="1" customWidth="1"/>
    <col min="162" max="162" width="38.5703125" style="1" customWidth="1"/>
    <col min="163" max="163" width="40.85546875" style="1" customWidth="1"/>
    <col min="164" max="164" width="72.140625" style="1" customWidth="1"/>
    <col min="165" max="165" width="56" style="1" customWidth="1"/>
    <col min="166" max="166" width="51.28515625" style="1" customWidth="1"/>
    <col min="167" max="167" width="46.85546875" style="1" customWidth="1"/>
    <col min="168" max="168" width="50.28515625" style="1" customWidth="1"/>
    <col min="169" max="169" width="26.28515625" style="1" customWidth="1"/>
    <col min="170" max="170" width="36.28515625" style="1" customWidth="1"/>
    <col min="171" max="171" width="45.42578125" style="1" customWidth="1"/>
    <col min="172" max="172" width="37.85546875" style="1" customWidth="1"/>
    <col min="173" max="173" width="24.28515625" style="1" customWidth="1"/>
    <col min="174" max="174" width="40.28515625" style="1" customWidth="1"/>
    <col min="175" max="175" width="54.5703125" style="1" customWidth="1"/>
    <col min="176" max="176" width="41.85546875" style="1" customWidth="1"/>
    <col min="177" max="177" width="46.140625" style="1" customWidth="1"/>
    <col min="178" max="178" width="43.5703125" style="1" customWidth="1"/>
    <col min="179" max="179" width="43.7109375" style="1" customWidth="1"/>
    <col min="180" max="180" width="47.28515625" style="1" customWidth="1"/>
    <col min="181" max="181" width="86.5703125" style="1" customWidth="1"/>
    <col min="182" max="182" width="50.7109375" style="1" customWidth="1"/>
    <col min="183" max="16384" width="9.140625" style="1"/>
  </cols>
  <sheetData>
    <row r="1" spans="1:182" ht="63" customHeight="1" thickTop="1" x14ac:dyDescent="0.25">
      <c r="A1" s="222" t="s">
        <v>2602</v>
      </c>
      <c r="B1" s="223" t="s">
        <v>2449</v>
      </c>
      <c r="C1" s="626" t="s">
        <v>3415</v>
      </c>
      <c r="D1" s="627"/>
      <c r="E1" s="627"/>
      <c r="F1" s="628"/>
      <c r="G1" s="628"/>
      <c r="H1" s="628"/>
      <c r="I1" s="629"/>
      <c r="J1" s="630"/>
      <c r="K1" s="631" t="s">
        <v>5</v>
      </c>
      <c r="L1" s="632"/>
      <c r="M1" s="633" t="s">
        <v>2638</v>
      </c>
      <c r="N1" s="634"/>
      <c r="O1" s="635"/>
      <c r="P1" s="635"/>
      <c r="Q1" s="635"/>
      <c r="R1" s="635"/>
      <c r="S1" s="635"/>
      <c r="T1" s="635"/>
      <c r="U1" s="636"/>
      <c r="V1" s="637" t="s">
        <v>43</v>
      </c>
      <c r="W1" s="638"/>
      <c r="X1" s="638"/>
      <c r="Y1" s="638"/>
      <c r="Z1" s="638"/>
      <c r="AA1" s="638"/>
      <c r="AB1" s="638"/>
      <c r="AC1" s="638"/>
      <c r="AD1" s="638"/>
      <c r="AE1" s="639"/>
      <c r="AF1" s="640" t="s">
        <v>42</v>
      </c>
      <c r="AG1" s="641"/>
      <c r="AH1" s="648" t="s">
        <v>3438</v>
      </c>
      <c r="AI1" s="649"/>
      <c r="AJ1" s="649"/>
      <c r="AK1" s="649"/>
      <c r="AL1" s="648" t="s">
        <v>3439</v>
      </c>
      <c r="AM1" s="650"/>
      <c r="AN1" s="650"/>
      <c r="AO1" s="651"/>
      <c r="AP1" s="655" t="s">
        <v>3431</v>
      </c>
      <c r="AQ1" s="656"/>
      <c r="AR1" s="656"/>
      <c r="AS1" s="656"/>
      <c r="AT1" s="656"/>
      <c r="AU1" s="656"/>
      <c r="AV1" s="657"/>
      <c r="AW1" s="620" t="s">
        <v>2659</v>
      </c>
      <c r="AX1" s="621"/>
      <c r="AY1" s="621"/>
      <c r="AZ1" s="622"/>
      <c r="BA1" s="623" t="s">
        <v>2663</v>
      </c>
      <c r="BB1" s="624"/>
      <c r="BC1" s="624"/>
      <c r="BD1" s="624"/>
      <c r="BE1" s="624"/>
      <c r="BF1" s="624"/>
      <c r="BG1" s="624"/>
      <c r="BH1" s="625"/>
      <c r="BI1" s="602"/>
    </row>
    <row r="2" spans="1:182" s="10" customFormat="1" ht="14.45" customHeight="1"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4"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55000000000000004">
      <c r="A4" s="357" t="s">
        <v>3390</v>
      </c>
      <c r="B4" s="344" t="s">
        <v>3399</v>
      </c>
      <c r="C4" s="344"/>
      <c r="D4" s="515" t="s">
        <v>3414</v>
      </c>
      <c r="E4" s="336" t="s">
        <v>52</v>
      </c>
      <c r="F4" s="337" t="s">
        <v>2617</v>
      </c>
      <c r="G4" s="663" t="s">
        <v>2618</v>
      </c>
      <c r="H4" s="664"/>
      <c r="I4" s="665" t="s">
        <v>2702</v>
      </c>
      <c r="J4" s="666"/>
      <c r="K4" s="667"/>
      <c r="L4" s="668"/>
      <c r="M4" s="338" t="s">
        <v>2619</v>
      </c>
      <c r="N4" s="221" t="s">
        <v>2615</v>
      </c>
      <c r="O4" s="669" t="s">
        <v>3416</v>
      </c>
      <c r="P4" s="670"/>
      <c r="Q4" s="670"/>
      <c r="R4" s="670"/>
      <c r="S4" s="670"/>
      <c r="T4" s="670"/>
      <c r="U4" s="671"/>
      <c r="V4" s="672" t="s">
        <v>3407</v>
      </c>
      <c r="W4" s="673"/>
      <c r="X4" s="673"/>
      <c r="Y4" s="642" t="s">
        <v>44</v>
      </c>
      <c r="Z4" s="643"/>
      <c r="AA4" s="339" t="s">
        <v>40</v>
      </c>
      <c r="AB4" s="644" t="s">
        <v>3394</v>
      </c>
      <c r="AC4" s="645"/>
      <c r="AD4" s="646" t="s">
        <v>3393</v>
      </c>
      <c r="AE4" s="647"/>
      <c r="AF4" s="378" t="s">
        <v>3403</v>
      </c>
      <c r="AG4" s="379" t="s">
        <v>3404</v>
      </c>
      <c r="AH4" s="340" t="s">
        <v>2673</v>
      </c>
      <c r="AI4" s="652" t="s">
        <v>7</v>
      </c>
      <c r="AJ4" s="616"/>
      <c r="AK4" s="617"/>
      <c r="AL4" s="615" t="s">
        <v>7</v>
      </c>
      <c r="AM4" s="653"/>
      <c r="AN4" s="653"/>
      <c r="AO4" s="654"/>
      <c r="AP4" s="658" t="s">
        <v>7</v>
      </c>
      <c r="AQ4" s="659"/>
      <c r="AR4" s="659"/>
      <c r="AS4" s="659"/>
      <c r="AT4" s="659"/>
      <c r="AU4" s="659"/>
      <c r="AV4" s="660"/>
      <c r="AW4" s="615" t="s">
        <v>7</v>
      </c>
      <c r="AX4" s="616"/>
      <c r="AY4" s="616"/>
      <c r="AZ4" s="617"/>
      <c r="BA4" s="615" t="s">
        <v>7</v>
      </c>
      <c r="BB4" s="618"/>
      <c r="BC4" s="618"/>
      <c r="BD4" s="618"/>
      <c r="BE4" s="618"/>
      <c r="BF4" s="618"/>
      <c r="BG4" s="618"/>
      <c r="BH4" s="619"/>
      <c r="BI4" s="605"/>
      <c r="CD4"/>
      <c r="CE4"/>
      <c r="CF4"/>
      <c r="CG4"/>
      <c r="CH4"/>
      <c r="CI4"/>
      <c r="CJ4"/>
      <c r="CK4"/>
      <c r="CL4"/>
    </row>
    <row r="5" spans="1:182" s="37" customFormat="1" ht="3" hidden="1" customHeight="1" thickTop="1" thickBot="1" x14ac:dyDescent="0.3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35">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5" hidden="1" customHeight="1" thickBot="1" x14ac:dyDescent="0.35">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45" hidden="1" customHeight="1" thickTop="1" thickBot="1" x14ac:dyDescent="0.35">
      <c r="A8" s="201"/>
      <c r="B8" s="202"/>
      <c r="C8" s="457" t="s">
        <v>54</v>
      </c>
      <c r="D8" s="382" t="s">
        <v>3405</v>
      </c>
      <c r="E8" s="516" t="s">
        <v>51</v>
      </c>
      <c r="F8" s="516"/>
      <c r="G8" s="116">
        <v>40931</v>
      </c>
      <c r="H8" s="63">
        <v>40956</v>
      </c>
      <c r="I8" s="517" t="s">
        <v>0</v>
      </c>
      <c r="J8" s="518" t="s">
        <v>0</v>
      </c>
      <c r="K8" s="75" t="s">
        <v>0</v>
      </c>
      <c r="L8" s="104" t="s">
        <v>0</v>
      </c>
      <c r="M8" s="519">
        <v>41046</v>
      </c>
      <c r="N8" s="520">
        <f t="shared" si="1"/>
        <v>84</v>
      </c>
      <c r="O8" s="521"/>
      <c r="P8" s="79"/>
      <c r="Q8" s="79" t="s">
        <v>0</v>
      </c>
      <c r="R8" s="79"/>
      <c r="S8" s="79"/>
      <c r="T8" s="84"/>
      <c r="U8" s="85" t="s">
        <v>0</v>
      </c>
      <c r="V8" s="92">
        <v>95</v>
      </c>
      <c r="W8" s="93">
        <v>20.5</v>
      </c>
      <c r="X8" s="93">
        <v>15.5</v>
      </c>
      <c r="Y8" s="390">
        <f>V8+W8+X8</f>
        <v>131</v>
      </c>
      <c r="Z8" s="391">
        <f>(V8*10)+(W8*20)</f>
        <v>1360</v>
      </c>
      <c r="AA8" s="100">
        <v>5000</v>
      </c>
      <c r="AB8" s="522">
        <f t="shared" si="2"/>
        <v>0</v>
      </c>
      <c r="AC8" s="383" t="s">
        <v>0</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75" customHeight="1" thickTop="1" thickBot="1" x14ac:dyDescent="0.3">
      <c r="A9" s="674" t="s">
        <v>3420</v>
      </c>
      <c r="B9" s="675"/>
      <c r="C9" s="564" t="s">
        <v>3397</v>
      </c>
      <c r="D9" s="565" t="s">
        <v>3398</v>
      </c>
      <c r="E9" s="566"/>
      <c r="F9" s="566" t="s">
        <v>2594</v>
      </c>
      <c r="G9" s="566" t="s">
        <v>2595</v>
      </c>
      <c r="H9" s="567" t="s">
        <v>2687</v>
      </c>
      <c r="I9" s="566" t="s">
        <v>2688</v>
      </c>
      <c r="J9" s="568" t="s">
        <v>2621</v>
      </c>
      <c r="K9" s="564" t="s">
        <v>2596</v>
      </c>
      <c r="L9" s="567" t="s">
        <v>2627</v>
      </c>
      <c r="M9" s="564" t="s">
        <v>2597</v>
      </c>
      <c r="N9" s="566" t="s">
        <v>2645</v>
      </c>
      <c r="O9" s="566" t="s">
        <v>2598</v>
      </c>
      <c r="P9" s="566" t="s">
        <v>2689</v>
      </c>
      <c r="Q9" s="566" t="s">
        <v>2690</v>
      </c>
      <c r="R9" s="566" t="s">
        <v>2691</v>
      </c>
      <c r="S9" s="566" t="s">
        <v>2692</v>
      </c>
      <c r="T9" s="567" t="s">
        <v>2698</v>
      </c>
      <c r="U9" s="569" t="s">
        <v>2599</v>
      </c>
      <c r="V9" s="564" t="s">
        <v>2600</v>
      </c>
      <c r="W9" s="566" t="s">
        <v>2672</v>
      </c>
      <c r="X9" s="566" t="s">
        <v>2700</v>
      </c>
      <c r="Y9" s="566" t="s">
        <v>2601</v>
      </c>
      <c r="Z9" s="566" t="s">
        <v>2625</v>
      </c>
      <c r="AA9" s="566" t="s">
        <v>2611</v>
      </c>
      <c r="AB9" s="566" t="s">
        <v>3396</v>
      </c>
      <c r="AC9" s="566" t="s">
        <v>3395</v>
      </c>
      <c r="AD9" s="567" t="s">
        <v>2699</v>
      </c>
      <c r="AE9" s="569" t="s">
        <v>2701</v>
      </c>
      <c r="AF9" s="564" t="s">
        <v>2622</v>
      </c>
      <c r="AG9" s="569" t="s">
        <v>2623</v>
      </c>
      <c r="AH9" s="570" t="s">
        <v>2641</v>
      </c>
      <c r="AI9" s="566" t="s">
        <v>3400</v>
      </c>
      <c r="AJ9" s="567" t="s">
        <v>3401</v>
      </c>
      <c r="AK9" s="567" t="s">
        <v>2642</v>
      </c>
      <c r="AL9" s="564" t="s">
        <v>2639</v>
      </c>
      <c r="AM9" s="567" t="s">
        <v>2640</v>
      </c>
      <c r="AN9" s="567" t="s">
        <v>2643</v>
      </c>
      <c r="AO9" s="569" t="s">
        <v>2644</v>
      </c>
      <c r="AP9" s="597" t="s">
        <v>3440</v>
      </c>
      <c r="AQ9" s="598" t="s">
        <v>3440</v>
      </c>
      <c r="AR9" s="598" t="s">
        <v>3440</v>
      </c>
      <c r="AS9" s="598" t="s">
        <v>3440</v>
      </c>
      <c r="AT9" s="598" t="s">
        <v>3440</v>
      </c>
      <c r="AU9" s="598" t="s">
        <v>3440</v>
      </c>
      <c r="AV9" s="599" t="s">
        <v>3440</v>
      </c>
      <c r="AW9" s="594" t="s">
        <v>2646</v>
      </c>
      <c r="AX9" s="567" t="s">
        <v>2647</v>
      </c>
      <c r="AY9" s="567" t="s">
        <v>2648</v>
      </c>
      <c r="AZ9" s="569" t="s">
        <v>2654</v>
      </c>
      <c r="BA9" s="564" t="s">
        <v>2649</v>
      </c>
      <c r="BB9" s="567" t="s">
        <v>2650</v>
      </c>
      <c r="BC9" s="567" t="s">
        <v>2662</v>
      </c>
      <c r="BD9" s="571" t="s">
        <v>2656</v>
      </c>
      <c r="BE9" s="572" t="s">
        <v>2651</v>
      </c>
      <c r="BF9" s="567" t="s">
        <v>2652</v>
      </c>
      <c r="BG9" s="566" t="s">
        <v>2660</v>
      </c>
      <c r="BH9" s="573" t="s">
        <v>2658</v>
      </c>
      <c r="BI9" s="611"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 customHeight="1" thickBot="1" x14ac:dyDescent="0.3">
      <c r="A10" s="612">
        <f>A3</f>
        <v>0</v>
      </c>
      <c r="B10" s="613">
        <f>B3</f>
        <v>0</v>
      </c>
      <c r="C10" s="534">
        <f>COUNTA(D12:D1011)</f>
        <v>13</v>
      </c>
      <c r="D10" s="535">
        <f>COUNTIF(D12:D1011,"*~**")</f>
        <v>0</v>
      </c>
      <c r="E10" s="536"/>
      <c r="F10" s="537">
        <f>COUNTIF(F12:F1011,"x")</f>
        <v>0</v>
      </c>
      <c r="G10" s="538">
        <f>COUNTA(G12:G1011)-(COUNTA(G12:G1011)-COUNT(G12:G1011))</f>
        <v>13</v>
      </c>
      <c r="H10" s="538">
        <f>COUNTA(H12:H1011)-(COUNTA(H12:H1011)-COUNT(H12:H1011))</f>
        <v>0</v>
      </c>
      <c r="I10" s="539">
        <f>COUNTIF(I12:I1011,"x")</f>
        <v>0</v>
      </c>
      <c r="J10" s="540">
        <f>COUNTIF(J12:J1011,"x")</f>
        <v>0</v>
      </c>
      <c r="K10" s="541">
        <f>COUNTIF(K12:K1011,"x")</f>
        <v>0</v>
      </c>
      <c r="L10" s="542">
        <f>COUNTIF(L12:L1011,"x")</f>
        <v>0</v>
      </c>
      <c r="M10" s="541">
        <f>COUNTA(M12:M1011)</f>
        <v>13</v>
      </c>
      <c r="N10" s="543">
        <f>SUM(AW12:AW1011)</f>
        <v>103</v>
      </c>
      <c r="O10" s="544">
        <f t="shared" ref="O10:U10" si="10">COUNTIF(O12:O1011,"x")</f>
        <v>12</v>
      </c>
      <c r="P10" s="544">
        <f t="shared" si="10"/>
        <v>0</v>
      </c>
      <c r="Q10" s="544">
        <f t="shared" si="10"/>
        <v>0</v>
      </c>
      <c r="R10" s="544">
        <f t="shared" si="10"/>
        <v>1</v>
      </c>
      <c r="S10" s="544">
        <f>COUNTIF(S12:S1011,"x")</f>
        <v>0</v>
      </c>
      <c r="T10" s="544">
        <f t="shared" si="10"/>
        <v>0</v>
      </c>
      <c r="U10" s="545">
        <f t="shared" si="10"/>
        <v>0</v>
      </c>
      <c r="V10" s="546">
        <f>SUM(V12:V1011)</f>
        <v>13</v>
      </c>
      <c r="W10" s="547">
        <f t="shared" ref="W10:AA10" si="11">SUM(W12:W1011)</f>
        <v>0</v>
      </c>
      <c r="X10" s="548">
        <f t="shared" si="11"/>
        <v>0</v>
      </c>
      <c r="Y10" s="548">
        <f>SUM(Y12:Y1011)</f>
        <v>13</v>
      </c>
      <c r="Z10" s="549">
        <f t="shared" si="11"/>
        <v>130</v>
      </c>
      <c r="AA10" s="550">
        <f t="shared" si="11"/>
        <v>0</v>
      </c>
      <c r="AB10" s="551">
        <f>COUNTIFS(AB12:AB1011,-30,Z12:Z1011,"&gt;0")</f>
        <v>11</v>
      </c>
      <c r="AC10" s="552">
        <f>COUNTIFS(AC12:AC1011,"x",Z12:Z1011,"&gt;0")</f>
        <v>0</v>
      </c>
      <c r="AD10" s="549">
        <f>SUMIF(AD12:AD1011,"&lt;0")</f>
        <v>0</v>
      </c>
      <c r="AE10" s="553">
        <f>SUMIFS(AE12:AE1011,AE12:AE1011,"&gt;0",Z12:Z1011,"&gt;0")</f>
        <v>0</v>
      </c>
      <c r="AF10" s="554">
        <f t="shared" ref="AF10:BH10" si="12">SUMIF(AF12:AF1011,"&gt;0")</f>
        <v>0</v>
      </c>
      <c r="AG10" s="555">
        <f t="shared" si="12"/>
        <v>0</v>
      </c>
      <c r="AH10" s="554">
        <f t="shared" si="12"/>
        <v>0</v>
      </c>
      <c r="AI10" s="556">
        <f t="shared" si="12"/>
        <v>0</v>
      </c>
      <c r="AJ10" s="556">
        <f t="shared" si="12"/>
        <v>130</v>
      </c>
      <c r="AK10" s="555">
        <f t="shared" si="12"/>
        <v>130</v>
      </c>
      <c r="AL10" s="554">
        <f t="shared" si="12"/>
        <v>0</v>
      </c>
      <c r="AM10" s="556">
        <f t="shared" si="12"/>
        <v>0</v>
      </c>
      <c r="AN10" s="556">
        <f t="shared" si="12"/>
        <v>0</v>
      </c>
      <c r="AO10" s="555">
        <f t="shared" si="12"/>
        <v>0</v>
      </c>
      <c r="AP10" s="557">
        <f>COUNT(AP12:AP1011)</f>
        <v>0</v>
      </c>
      <c r="AQ10" s="558">
        <f t="shared" ref="AQ10:AV10" si="13">COUNT(AQ12:AQ1011)</f>
        <v>0</v>
      </c>
      <c r="AR10" s="558">
        <f t="shared" si="13"/>
        <v>0</v>
      </c>
      <c r="AS10" s="558">
        <f t="shared" si="13"/>
        <v>0</v>
      </c>
      <c r="AT10" s="558">
        <f>COUNT(AT12:AT1011)</f>
        <v>0</v>
      </c>
      <c r="AU10" s="558">
        <f t="shared" si="13"/>
        <v>0</v>
      </c>
      <c r="AV10" s="559">
        <f t="shared" si="13"/>
        <v>0</v>
      </c>
      <c r="AW10" s="557">
        <f t="shared" si="12"/>
        <v>103</v>
      </c>
      <c r="AX10" s="558">
        <f t="shared" si="12"/>
        <v>0</v>
      </c>
      <c r="AY10" s="558">
        <f t="shared" si="12"/>
        <v>103</v>
      </c>
      <c r="AZ10" s="559">
        <f t="shared" si="12"/>
        <v>0</v>
      </c>
      <c r="BA10" s="560">
        <f t="shared" si="12"/>
        <v>13</v>
      </c>
      <c r="BB10" s="561">
        <f>SUMIF(BB12:BB1011,"&gt;0")</f>
        <v>0</v>
      </c>
      <c r="BC10" s="561">
        <f t="shared" si="12"/>
        <v>13</v>
      </c>
      <c r="BD10" s="562">
        <f t="shared" si="12"/>
        <v>0</v>
      </c>
      <c r="BE10" s="563">
        <f t="shared" si="12"/>
        <v>0</v>
      </c>
      <c r="BF10" s="561">
        <f t="shared" si="12"/>
        <v>0</v>
      </c>
      <c r="BG10" s="561">
        <f t="shared" si="12"/>
        <v>0</v>
      </c>
      <c r="BH10" s="562">
        <f t="shared" si="12"/>
        <v>0</v>
      </c>
      <c r="BI10" s="607"/>
      <c r="BN10" s="220"/>
      <c r="BP10" s="220"/>
      <c r="BQ10" s="220"/>
      <c r="BR10" s="220"/>
      <c r="BU10" s="220"/>
      <c r="BW10" s="220"/>
      <c r="BX10" s="220"/>
      <c r="BY10" s="220"/>
      <c r="BZ10" s="220"/>
      <c r="CB10" s="220"/>
      <c r="CC10" s="220"/>
      <c r="CD10" s="220"/>
      <c r="CE10" s="220"/>
    </row>
    <row r="11" spans="1:182" customFormat="1" ht="24" customHeight="1" thickTop="1" thickBot="1" x14ac:dyDescent="0.3">
      <c r="A11" s="661" t="s">
        <v>3391</v>
      </c>
      <c r="B11" s="662"/>
      <c r="C11" s="359"/>
      <c r="D11" s="354"/>
      <c r="E11" s="211"/>
      <c r="F11" s="360"/>
      <c r="G11" s="360"/>
      <c r="H11" s="360"/>
      <c r="I11" s="360"/>
      <c r="J11" s="361"/>
      <c r="K11" s="362"/>
      <c r="L11" s="213"/>
      <c r="M11" s="363"/>
      <c r="N11" s="212">
        <f>N10/M10</f>
        <v>7.9230769230769234</v>
      </c>
      <c r="O11" s="212"/>
      <c r="P11" s="212"/>
      <c r="Q11" s="212"/>
      <c r="R11" s="212"/>
      <c r="S11" s="212"/>
      <c r="T11" s="212"/>
      <c r="U11" s="213"/>
      <c r="V11" s="364">
        <f t="shared" ref="V11:AA11" si="14">AVERAGEIF(V12:V1011,"&lt;&gt;0")</f>
        <v>1</v>
      </c>
      <c r="W11" s="364" t="e">
        <f t="shared" si="14"/>
        <v>#DIV/0!</v>
      </c>
      <c r="X11" s="364" t="e">
        <f t="shared" si="14"/>
        <v>#DIV/0!</v>
      </c>
      <c r="Y11" s="364">
        <f t="shared" si="14"/>
        <v>1</v>
      </c>
      <c r="Z11" s="358">
        <f>AVERAGEIF(Z12:Z1011,"&lt;&gt;0")</f>
        <v>10</v>
      </c>
      <c r="AA11" s="358" t="e">
        <f t="shared" si="14"/>
        <v>#DIV/0!</v>
      </c>
      <c r="AB11" s="365"/>
      <c r="AC11" s="364"/>
      <c r="AD11" s="356" t="e">
        <f>AVERAGEIF(AD12:AD1011,"&lt;0")</f>
        <v>#DIV/0!</v>
      </c>
      <c r="AE11" s="404" t="e">
        <f>AVERAGEIFS(AE12:AE1011,AE12:AE1011,"&gt;0",Z12:Z1011,"&gt;0")</f>
        <v>#DIV/0!</v>
      </c>
      <c r="AF11" s="214" t="e">
        <f t="shared" ref="AF11:BH11" si="15">AVERAGEIF(AF12:AF1011,"&gt;0")</f>
        <v>#DIV/0!</v>
      </c>
      <c r="AG11" s="215" t="e">
        <f t="shared" si="15"/>
        <v>#DIV/0!</v>
      </c>
      <c r="AH11" s="216" t="e">
        <f t="shared" si="15"/>
        <v>#DIV/0!</v>
      </c>
      <c r="AI11" s="217" t="e">
        <f t="shared" si="15"/>
        <v>#DIV/0!</v>
      </c>
      <c r="AJ11" s="217">
        <f t="shared" si="15"/>
        <v>10</v>
      </c>
      <c r="AK11" s="218">
        <f t="shared" si="15"/>
        <v>10</v>
      </c>
      <c r="AL11" s="216" t="e">
        <f t="shared" si="15"/>
        <v>#DIV/0!</v>
      </c>
      <c r="AM11" s="217" t="e">
        <f t="shared" si="15"/>
        <v>#DIV/0!</v>
      </c>
      <c r="AN11" s="217" t="e">
        <f t="shared" si="15"/>
        <v>#DIV/0!</v>
      </c>
      <c r="AO11" s="218" t="e">
        <f t="shared" si="15"/>
        <v>#DIV/0!</v>
      </c>
      <c r="AP11" s="584">
        <f>SUM(AP12:AP1011)</f>
        <v>0</v>
      </c>
      <c r="AQ11" s="600">
        <f t="shared" ref="AQ11:AV11" si="16">SUM(AQ12:AQ1011)</f>
        <v>0</v>
      </c>
      <c r="AR11" s="600">
        <f t="shared" si="16"/>
        <v>0</v>
      </c>
      <c r="AS11" s="600">
        <f t="shared" si="16"/>
        <v>0</v>
      </c>
      <c r="AT11" s="600">
        <f t="shared" si="16"/>
        <v>0</v>
      </c>
      <c r="AU11" s="600">
        <f t="shared" si="16"/>
        <v>0</v>
      </c>
      <c r="AV11" s="601">
        <f t="shared" si="16"/>
        <v>0</v>
      </c>
      <c r="AW11" s="366">
        <f t="shared" si="15"/>
        <v>7.9230769230769234</v>
      </c>
      <c r="AX11" s="219" t="e">
        <f t="shared" si="15"/>
        <v>#DIV/0!</v>
      </c>
      <c r="AY11" s="219">
        <f t="shared" si="15"/>
        <v>7.9230769230769234</v>
      </c>
      <c r="AZ11" s="367" t="e">
        <f t="shared" si="15"/>
        <v>#DIV/0!</v>
      </c>
      <c r="BA11" s="366">
        <f t="shared" si="15"/>
        <v>1</v>
      </c>
      <c r="BB11" s="219" t="e">
        <f t="shared" si="15"/>
        <v>#DIV/0!</v>
      </c>
      <c r="BC11" s="219">
        <f t="shared" si="15"/>
        <v>1</v>
      </c>
      <c r="BD11" s="367" t="e">
        <f t="shared" si="15"/>
        <v>#DIV/0!</v>
      </c>
      <c r="BE11" s="366" t="e">
        <f t="shared" si="15"/>
        <v>#DIV/0!</v>
      </c>
      <c r="BF11" s="219" t="e">
        <f t="shared" si="15"/>
        <v>#DIV/0!</v>
      </c>
      <c r="BG11" s="368" t="e">
        <f t="shared" si="15"/>
        <v>#DIV/0!</v>
      </c>
      <c r="BH11" s="369" t="e">
        <f t="shared" si="15"/>
        <v>#DIV/0!</v>
      </c>
      <c r="BI11" s="608"/>
      <c r="BN11" s="209"/>
      <c r="BP11" s="209"/>
      <c r="BQ11" s="209"/>
      <c r="BR11" s="209"/>
      <c r="BU11" s="209"/>
      <c r="BW11" s="209"/>
      <c r="BX11" s="209"/>
      <c r="BY11" s="209"/>
      <c r="BZ11" s="209"/>
      <c r="CB11" s="209"/>
      <c r="CC11" s="209"/>
      <c r="CD11" s="209"/>
      <c r="CE11" s="209"/>
    </row>
    <row r="12" spans="1:182" s="11" customFormat="1" ht="18" customHeight="1" thickTop="1" x14ac:dyDescent="0.3">
      <c r="A12" s="203"/>
      <c r="B12" s="204"/>
      <c r="C12" s="196">
        <v>1</v>
      </c>
      <c r="D12" s="187" t="s">
        <v>3466</v>
      </c>
      <c r="E12" s="166" t="s">
        <v>3470</v>
      </c>
      <c r="F12" s="30"/>
      <c r="G12" s="120">
        <v>44404</v>
      </c>
      <c r="H12" s="125"/>
      <c r="I12" s="129"/>
      <c r="J12" s="67"/>
      <c r="K12" s="133"/>
      <c r="L12" s="108"/>
      <c r="M12" s="371">
        <v>44405</v>
      </c>
      <c r="N12" s="147">
        <f>IF((NETWORKDAYS(G12,M12)&gt;0),(NETWORKDAYS(G12,M12)),"")</f>
        <v>2</v>
      </c>
      <c r="O12" s="295" t="s">
        <v>0</v>
      </c>
      <c r="P12" s="295"/>
      <c r="Q12" s="295"/>
      <c r="R12" s="295"/>
      <c r="S12" s="295"/>
      <c r="T12" s="295"/>
      <c r="U12" s="108"/>
      <c r="V12" s="167">
        <v>0.5</v>
      </c>
      <c r="W12" s="296"/>
      <c r="X12" s="296"/>
      <c r="Y12" s="149">
        <f t="shared" ref="Y12:Y75" si="17">V12+W12+X12</f>
        <v>0.5</v>
      </c>
      <c r="Z12" s="148">
        <f t="shared" ref="Z12:Z76" si="18">IF((F12="x"),0,((V12*10)+(W12*20)))</f>
        <v>5</v>
      </c>
      <c r="AA12" s="305"/>
      <c r="AB12" s="376">
        <f>IF(AND(Z12&gt;=0,F12="x"),0,IF(AND(Z12&gt;0,AC12="x"),0,IF(Z12&gt;0,0-30,0)))</f>
        <v>-30</v>
      </c>
      <c r="AC12" s="346"/>
      <c r="AD12" s="210" t="str">
        <f t="shared" ref="AD12:AD75" si="19">IF(F12="x",(0-((V12*10)+(W12*20))),"")</f>
        <v/>
      </c>
      <c r="AE12" s="345">
        <f>IF(AND(Z12&gt;0,F12="x"),0,IF(AND(Z12&gt;0,AC12="x"),Z12-60,IF(AND(Z12&gt;0,AB12=-30),Z12+AB12,0)))</f>
        <v>-25</v>
      </c>
      <c r="AF12" s="310"/>
      <c r="AG12" s="311"/>
      <c r="AH12" s="310"/>
      <c r="AI12" s="150">
        <f t="shared" ref="AI12:AI76" si="20">IF(AE12&lt;=0,AG12,AE12+AG12)</f>
        <v>0</v>
      </c>
      <c r="AJ12" s="151">
        <f t="shared" ref="AJ12:AJ75" si="21">(X12*20)+Z12+AA12+AF12</f>
        <v>5</v>
      </c>
      <c r="AK12" s="152">
        <f>AJ12-AH12</f>
        <v>5</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f t="shared" ref="AW12:AW75" si="22">IF(N12&gt;0,N12,"")</f>
        <v>2</v>
      </c>
      <c r="AX12" s="154" t="str">
        <f t="shared" ref="AX12:AX75" si="23">IF(AND(K12="x",AW12&gt;0),AW12,"")</f>
        <v/>
      </c>
      <c r="AY12" s="177">
        <f t="shared" ref="AY12:AY75" si="24">IF(OR(K12="x",F12="x",AW12&lt;=0),"",AW12)</f>
        <v>2</v>
      </c>
      <c r="AZ12" s="168" t="str">
        <f t="shared" ref="AZ12:AZ75" si="25">IF(AND(F12="x",AW12&gt;0),AW12,"")</f>
        <v/>
      </c>
      <c r="BA12" s="164">
        <f t="shared" ref="BA12:BA75" si="26">IF(V12&gt;0,V12,"")</f>
        <v>0.5</v>
      </c>
      <c r="BB12" s="165" t="str">
        <f t="shared" ref="BB12:BB75" si="27">IF(AND(K12="x",BA12&gt;0),BA12,"")</f>
        <v/>
      </c>
      <c r="BC12" s="172">
        <f>IF(OR(K12="x",F12="x",BA12&lt;=0),"",BA12)</f>
        <v>0.5</v>
      </c>
      <c r="BD12" s="183" t="str">
        <f t="shared" ref="BD12:BD75" si="28">IF(AND(F12="x",BA12&gt;0),BA12,"")</f>
        <v/>
      </c>
      <c r="BE12" s="185" t="str">
        <f t="shared" ref="BE12:BE75" si="29">IF(W12&gt;0,W12,"")</f>
        <v/>
      </c>
      <c r="BF12" s="165" t="str">
        <f t="shared" ref="BF12:BF75" si="30">IF(AND(K12="x",BE12&gt;0),BE12,"")</f>
        <v/>
      </c>
      <c r="BG12" s="172" t="str">
        <f t="shared" ref="BG12:BG75" si="31">IF(OR(K12="x",F12="x",BE12&lt;=0),"",BE12)</f>
        <v/>
      </c>
      <c r="BH12" s="174" t="str">
        <f t="shared" ref="BH12:BH75" si="32">IF(AND(F12="x",BE12&gt;0),BE12,"")</f>
        <v/>
      </c>
      <c r="BI12" s="609"/>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3447</v>
      </c>
      <c r="DY12" s="330" t="s">
        <v>3177</v>
      </c>
      <c r="DZ12" s="330" t="s">
        <v>3179</v>
      </c>
      <c r="EA12" s="330" t="s">
        <v>3181</v>
      </c>
      <c r="EB12" s="330" t="s">
        <v>3183</v>
      </c>
      <c r="EC12" s="330" t="s">
        <v>3185</v>
      </c>
      <c r="ED12" s="330" t="s">
        <v>3187</v>
      </c>
      <c r="EE12" s="330" t="s">
        <v>3189</v>
      </c>
      <c r="EF12" s="330" t="s">
        <v>3191</v>
      </c>
      <c r="EG12" s="330" t="s">
        <v>3193</v>
      </c>
      <c r="EH12" s="330" t="s">
        <v>3195</v>
      </c>
      <c r="EI12" s="330" t="s">
        <v>3197</v>
      </c>
      <c r="EJ12" s="330" t="s">
        <v>3199</v>
      </c>
      <c r="EK12" s="330" t="s">
        <v>3201</v>
      </c>
      <c r="EL12" s="330" t="s">
        <v>3207</v>
      </c>
      <c r="EM12" s="330" t="s">
        <v>3206</v>
      </c>
      <c r="EN12" s="330" t="s">
        <v>3205</v>
      </c>
      <c r="EO12" s="330" t="s">
        <v>3208</v>
      </c>
      <c r="EP12" s="330" t="s">
        <v>3210</v>
      </c>
      <c r="EQ12" s="330" t="s">
        <v>3212</v>
      </c>
      <c r="ER12" s="330" t="s">
        <v>3214</v>
      </c>
      <c r="ES12" s="330" t="s">
        <v>3216</v>
      </c>
      <c r="ET12" s="330" t="s">
        <v>3218</v>
      </c>
      <c r="EU12" s="330" t="s">
        <v>3220</v>
      </c>
      <c r="EV12" s="330" t="s">
        <v>3222</v>
      </c>
      <c r="EW12" s="330" t="s">
        <v>3224</v>
      </c>
      <c r="EX12" s="330" t="s">
        <v>3226</v>
      </c>
      <c r="EY12" s="330" t="s">
        <v>3228</v>
      </c>
      <c r="EZ12" s="330" t="s">
        <v>3230</v>
      </c>
      <c r="FA12" s="330" t="s">
        <v>3232</v>
      </c>
      <c r="FB12" s="330" t="s">
        <v>3234</v>
      </c>
      <c r="FC12" s="330" t="s">
        <v>3236</v>
      </c>
      <c r="FD12" s="330" t="s">
        <v>3239</v>
      </c>
      <c r="FE12" s="330" t="s">
        <v>3240</v>
      </c>
      <c r="FF12" s="330" t="s">
        <v>3242</v>
      </c>
      <c r="FG12" s="330" t="s">
        <v>3244</v>
      </c>
      <c r="FH12" s="330" t="s">
        <v>3246</v>
      </c>
      <c r="FI12" s="330" t="s">
        <v>3248</v>
      </c>
      <c r="FJ12" s="330" t="s">
        <v>3250</v>
      </c>
      <c r="FK12" s="330" t="s">
        <v>3252</v>
      </c>
      <c r="FL12" s="330" t="s">
        <v>3254</v>
      </c>
      <c r="FM12" s="330" t="s">
        <v>3256</v>
      </c>
      <c r="FN12" s="330" t="s">
        <v>3258</v>
      </c>
      <c r="FO12" s="330" t="s">
        <v>3260</v>
      </c>
      <c r="FP12" s="330" t="s">
        <v>3262</v>
      </c>
      <c r="FQ12" s="330" t="s">
        <v>3264</v>
      </c>
      <c r="FR12" s="330" t="s">
        <v>3266</v>
      </c>
      <c r="FS12" s="330" t="s">
        <v>3268</v>
      </c>
      <c r="FT12" s="330" t="s">
        <v>3270</v>
      </c>
      <c r="FU12" s="330" t="s">
        <v>3272</v>
      </c>
      <c r="FV12" s="330" t="s">
        <v>3274</v>
      </c>
      <c r="FW12" s="330" t="s">
        <v>3276</v>
      </c>
      <c r="FX12" s="330" t="s">
        <v>3278</v>
      </c>
      <c r="FY12" s="330" t="s">
        <v>3280</v>
      </c>
      <c r="FZ12" s="342" t="s">
        <v>3373</v>
      </c>
    </row>
    <row r="13" spans="1:182" s="11" customFormat="1" ht="18" customHeight="1" x14ac:dyDescent="0.4">
      <c r="A13" s="503"/>
      <c r="B13" s="204"/>
      <c r="C13" s="197">
        <v>2</v>
      </c>
      <c r="D13" s="188" t="s">
        <v>3467</v>
      </c>
      <c r="E13" s="70" t="s">
        <v>3471</v>
      </c>
      <c r="F13" s="30"/>
      <c r="G13" s="120">
        <v>44405</v>
      </c>
      <c r="H13" s="121"/>
      <c r="I13" s="129"/>
      <c r="J13" s="67"/>
      <c r="K13" s="133"/>
      <c r="L13" s="108"/>
      <c r="M13" s="372">
        <v>44406</v>
      </c>
      <c r="N13" s="147">
        <f t="shared" ref="N13:N76" si="33">IF((NETWORKDAYS(G13,M13)&gt;0),(NETWORKDAYS(G13,M13)),"")</f>
        <v>2</v>
      </c>
      <c r="O13" s="295" t="s">
        <v>27</v>
      </c>
      <c r="P13" s="295"/>
      <c r="Q13" s="295"/>
      <c r="R13" s="295"/>
      <c r="S13" s="295"/>
      <c r="T13" s="108"/>
      <c r="U13" s="297"/>
      <c r="V13" s="28">
        <v>1</v>
      </c>
      <c r="W13" s="296"/>
      <c r="X13" s="296"/>
      <c r="Y13" s="149">
        <f t="shared" si="17"/>
        <v>1</v>
      </c>
      <c r="Z13" s="148">
        <f t="shared" si="18"/>
        <v>10</v>
      </c>
      <c r="AA13" s="305"/>
      <c r="AB13" s="377">
        <v>0</v>
      </c>
      <c r="AC13" s="347"/>
      <c r="AD13" s="210" t="str">
        <f t="shared" si="19"/>
        <v/>
      </c>
      <c r="AE13" s="345">
        <f t="shared" ref="AE13:AE76" si="34">IF(AND(Z13&gt;0,F13="x"),0,IF(AND(Z13&gt;0,AC13="x"),Z13-60,IF(AND(Z13&gt;0,AB13=-30),Z13+AB13,0)))</f>
        <v>0</v>
      </c>
      <c r="AF13" s="310"/>
      <c r="AG13" s="312"/>
      <c r="AH13" s="313"/>
      <c r="AI13" s="150">
        <f t="shared" si="20"/>
        <v>0</v>
      </c>
      <c r="AJ13" s="151">
        <f t="shared" si="21"/>
        <v>10</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586" t="str">
        <f>IF(AND(AH13&gt;0,AH13&lt;5),AH13," ")</f>
        <v xml:space="preserve"> </v>
      </c>
      <c r="AQ13" s="590" t="str">
        <f t="shared" ref="AQ13:AQ76" si="40">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f t="shared" si="22"/>
        <v>2</v>
      </c>
      <c r="AX13" s="154" t="str">
        <f t="shared" si="23"/>
        <v/>
      </c>
      <c r="AY13" s="178">
        <f t="shared" si="24"/>
        <v>2</v>
      </c>
      <c r="AZ13" s="169" t="str">
        <f t="shared" si="25"/>
        <v/>
      </c>
      <c r="BA13" s="159">
        <f t="shared" si="26"/>
        <v>1</v>
      </c>
      <c r="BB13" s="160" t="str">
        <f t="shared" si="27"/>
        <v/>
      </c>
      <c r="BC13" s="171">
        <f>IF(OR(K13="x",F13="X",BA13&lt;=0),"",BA13)</f>
        <v>1</v>
      </c>
      <c r="BD13" s="160" t="str">
        <f t="shared" si="28"/>
        <v/>
      </c>
      <c r="BE13" s="186" t="str">
        <f t="shared" si="29"/>
        <v/>
      </c>
      <c r="BF13" s="160" t="str">
        <f t="shared" si="30"/>
        <v/>
      </c>
      <c r="BG13" s="171" t="str">
        <f t="shared" si="31"/>
        <v/>
      </c>
      <c r="BH13" s="161" t="str">
        <f t="shared" si="32"/>
        <v/>
      </c>
      <c r="BI13" s="609"/>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3448</v>
      </c>
      <c r="DY13" s="331" t="s">
        <v>3178</v>
      </c>
      <c r="DZ13" s="331" t="s">
        <v>3180</v>
      </c>
      <c r="EA13" s="331" t="s">
        <v>3182</v>
      </c>
      <c r="EB13" s="331" t="s">
        <v>3184</v>
      </c>
      <c r="EC13" s="331" t="s">
        <v>3186</v>
      </c>
      <c r="ED13" s="331" t="s">
        <v>3188</v>
      </c>
      <c r="EE13" s="331" t="s">
        <v>3190</v>
      </c>
      <c r="EF13" s="331" t="s">
        <v>3192</v>
      </c>
      <c r="EG13" s="331" t="s">
        <v>3194</v>
      </c>
      <c r="EH13" s="331" t="s">
        <v>3196</v>
      </c>
      <c r="EI13" s="331" t="s">
        <v>3198</v>
      </c>
      <c r="EJ13" s="331" t="s">
        <v>3200</v>
      </c>
      <c r="EK13" s="331" t="s">
        <v>3202</v>
      </c>
      <c r="EL13" s="331" t="s">
        <v>3203</v>
      </c>
      <c r="EM13" s="331" t="s">
        <v>3204</v>
      </c>
      <c r="EN13" s="331" t="s">
        <v>3204</v>
      </c>
      <c r="EO13" s="331" t="s">
        <v>3209</v>
      </c>
      <c r="EP13" s="331" t="s">
        <v>3211</v>
      </c>
      <c r="EQ13" s="331" t="s">
        <v>3213</v>
      </c>
      <c r="ER13" s="331" t="s">
        <v>3215</v>
      </c>
      <c r="ES13" s="331" t="s">
        <v>3217</v>
      </c>
      <c r="ET13" s="331" t="s">
        <v>3219</v>
      </c>
      <c r="EU13" s="331" t="s">
        <v>3221</v>
      </c>
      <c r="EV13" s="331" t="s">
        <v>3223</v>
      </c>
      <c r="EW13" s="331" t="s">
        <v>3225</v>
      </c>
      <c r="EX13" s="331" t="s">
        <v>3227</v>
      </c>
      <c r="EY13" s="331" t="s">
        <v>3229</v>
      </c>
      <c r="EZ13" s="331" t="s">
        <v>3231</v>
      </c>
      <c r="FA13" s="331" t="s">
        <v>3233</v>
      </c>
      <c r="FB13" s="331" t="s">
        <v>3235</v>
      </c>
      <c r="FC13" s="331" t="s">
        <v>3237</v>
      </c>
      <c r="FD13" s="331" t="s">
        <v>3238</v>
      </c>
      <c r="FE13" s="331" t="s">
        <v>3241</v>
      </c>
      <c r="FF13" s="331" t="s">
        <v>3243</v>
      </c>
      <c r="FG13" s="331" t="s">
        <v>3245</v>
      </c>
      <c r="FH13" s="331" t="s">
        <v>3247</v>
      </c>
      <c r="FI13" s="331" t="s">
        <v>3249</v>
      </c>
      <c r="FJ13" s="331" t="s">
        <v>3251</v>
      </c>
      <c r="FK13" s="331" t="s">
        <v>3253</v>
      </c>
      <c r="FL13" s="331" t="s">
        <v>3255</v>
      </c>
      <c r="FM13" s="331" t="s">
        <v>3257</v>
      </c>
      <c r="FN13" s="331" t="s">
        <v>3259</v>
      </c>
      <c r="FO13" s="331" t="s">
        <v>3261</v>
      </c>
      <c r="FP13" s="331" t="s">
        <v>3263</v>
      </c>
      <c r="FQ13" s="331" t="s">
        <v>3265</v>
      </c>
      <c r="FR13" s="331" t="s">
        <v>3267</v>
      </c>
      <c r="FS13" s="331" t="s">
        <v>3269</v>
      </c>
      <c r="FT13" s="331" t="s">
        <v>3271</v>
      </c>
      <c r="FU13" s="331" t="s">
        <v>3273</v>
      </c>
      <c r="FV13" s="331" t="s">
        <v>3275</v>
      </c>
      <c r="FW13" s="331" t="s">
        <v>3277</v>
      </c>
      <c r="FX13" s="331" t="s">
        <v>3279</v>
      </c>
      <c r="FY13" s="331" t="s">
        <v>3281</v>
      </c>
      <c r="FZ13" s="343" t="s">
        <v>3374</v>
      </c>
    </row>
    <row r="14" spans="1:182" s="11" customFormat="1" ht="18" customHeight="1" x14ac:dyDescent="0.3">
      <c r="A14" s="504" t="s">
        <v>3423</v>
      </c>
      <c r="B14" s="204"/>
      <c r="C14" s="197">
        <v>3</v>
      </c>
      <c r="D14" s="188" t="s">
        <v>3472</v>
      </c>
      <c r="E14" s="70" t="s">
        <v>3473</v>
      </c>
      <c r="F14" s="30"/>
      <c r="G14" s="123">
        <v>44418</v>
      </c>
      <c r="H14" s="124"/>
      <c r="I14" s="130"/>
      <c r="J14" s="158"/>
      <c r="K14" s="134"/>
      <c r="L14" s="24"/>
      <c r="M14" s="375">
        <v>44455</v>
      </c>
      <c r="N14" s="147">
        <f t="shared" si="33"/>
        <v>28</v>
      </c>
      <c r="O14" s="295" t="s">
        <v>27</v>
      </c>
      <c r="P14" s="295"/>
      <c r="Q14" s="295"/>
      <c r="R14" s="295"/>
      <c r="S14" s="295"/>
      <c r="T14" s="108"/>
      <c r="U14" s="297"/>
      <c r="V14" s="28">
        <v>1</v>
      </c>
      <c r="W14" s="296"/>
      <c r="X14" s="296"/>
      <c r="Y14" s="149">
        <f t="shared" si="17"/>
        <v>1</v>
      </c>
      <c r="Z14" s="148">
        <f t="shared" si="18"/>
        <v>10</v>
      </c>
      <c r="AA14" s="305"/>
      <c r="AB14" s="377">
        <v>37.5</v>
      </c>
      <c r="AC14" s="347"/>
      <c r="AD14" s="210" t="str">
        <f t="shared" si="19"/>
        <v/>
      </c>
      <c r="AE14" s="345">
        <f t="shared" si="34"/>
        <v>0</v>
      </c>
      <c r="AF14" s="310"/>
      <c r="AG14" s="312"/>
      <c r="AH14" s="313"/>
      <c r="AI14" s="150">
        <f t="shared" si="20"/>
        <v>0</v>
      </c>
      <c r="AJ14" s="151">
        <f t="shared" si="21"/>
        <v>10</v>
      </c>
      <c r="AK14" s="152">
        <f t="shared" si="35"/>
        <v>10</v>
      </c>
      <c r="AL14" s="153">
        <f t="shared" si="36"/>
        <v>0</v>
      </c>
      <c r="AM14" s="153">
        <f t="shared" si="37"/>
        <v>0</v>
      </c>
      <c r="AN14" s="153">
        <f t="shared" si="38"/>
        <v>0</v>
      </c>
      <c r="AO14" s="153">
        <f t="shared" si="39"/>
        <v>0</v>
      </c>
      <c r="AP14" s="586" t="str">
        <f t="shared" ref="AP14:AP77" si="41">IF(AND(AH14&gt;0,AH14&lt;5),AH14," ")</f>
        <v xml:space="preserve"> </v>
      </c>
      <c r="AQ14" s="590" t="str">
        <f t="shared" si="40"/>
        <v xml:space="preserve"> </v>
      </c>
      <c r="AR14" s="590" t="str">
        <f t="shared" ref="AR14:AR77" si="42">IF(AND(AH14&gt;49.99,AH14&lt;100),AH14," ")</f>
        <v xml:space="preserve"> </v>
      </c>
      <c r="AS14" s="590" t="str">
        <f t="shared" ref="AS14:AS77" si="43">IF(AND(AH14&gt;99.99,AH14&lt;500),AH14," ")</f>
        <v xml:space="preserve"> </v>
      </c>
      <c r="AT14" s="590" t="str">
        <f t="shared" ref="AT14:AT77" si="44">IF(AND(AH14&gt;499.99,AH14&lt;1000),AH14," ")</f>
        <v xml:space="preserve"> </v>
      </c>
      <c r="AU14" s="590" t="str">
        <f t="shared" ref="AU14:AU77" si="45">IF(AND(AH14&gt;999.99,AH14&lt;10000),AH14," ")</f>
        <v xml:space="preserve"> </v>
      </c>
      <c r="AV14" s="591" t="str">
        <f t="shared" ref="AV14:AV77" si="46">IF(AH14&gt;=10000,AH14," ")</f>
        <v xml:space="preserve"> </v>
      </c>
      <c r="AW14" s="181">
        <f t="shared" si="22"/>
        <v>28</v>
      </c>
      <c r="AX14" s="154" t="str">
        <f t="shared" si="23"/>
        <v/>
      </c>
      <c r="AY14" s="178">
        <f t="shared" si="24"/>
        <v>28</v>
      </c>
      <c r="AZ14" s="169" t="str">
        <f t="shared" si="25"/>
        <v/>
      </c>
      <c r="BA14" s="159">
        <f t="shared" si="26"/>
        <v>1</v>
      </c>
      <c r="BB14" s="160" t="str">
        <f t="shared" si="27"/>
        <v/>
      </c>
      <c r="BC14" s="171">
        <f>IF(OR(K14="x",F14="X",BA14&lt;=0),"",BA14)</f>
        <v>1</v>
      </c>
      <c r="BD14" s="160" t="str">
        <f t="shared" si="28"/>
        <v/>
      </c>
      <c r="BE14" s="186" t="str">
        <f t="shared" si="29"/>
        <v/>
      </c>
      <c r="BF14" s="160" t="str">
        <f t="shared" si="30"/>
        <v/>
      </c>
      <c r="BG14" s="171" t="str">
        <f t="shared" si="31"/>
        <v/>
      </c>
      <c r="BH14" s="161" t="str">
        <f t="shared" si="32"/>
        <v/>
      </c>
      <c r="BI14" s="609"/>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3362</v>
      </c>
      <c r="FZ14" s="343" t="s">
        <v>3375</v>
      </c>
    </row>
    <row r="15" spans="1:182" s="11" customFormat="1" ht="20.25" customHeight="1" x14ac:dyDescent="0.4">
      <c r="A15" s="503"/>
      <c r="B15" s="204"/>
      <c r="C15" s="197">
        <v>4</v>
      </c>
      <c r="D15" s="190" t="s">
        <v>3474</v>
      </c>
      <c r="E15" s="29" t="s">
        <v>3475</v>
      </c>
      <c r="F15" s="30"/>
      <c r="G15" s="123">
        <v>44442</v>
      </c>
      <c r="H15" s="124"/>
      <c r="I15" s="131"/>
      <c r="J15" s="68"/>
      <c r="K15" s="134"/>
      <c r="L15" s="24"/>
      <c r="M15" s="372">
        <v>44446</v>
      </c>
      <c r="N15" s="147">
        <f t="shared" si="33"/>
        <v>3</v>
      </c>
      <c r="O15" s="125" t="s">
        <v>27</v>
      </c>
      <c r="P15" s="125"/>
      <c r="Q15" s="125"/>
      <c r="R15" s="125"/>
      <c r="S15" s="125"/>
      <c r="T15" s="122"/>
      <c r="U15" s="298"/>
      <c r="V15" s="28">
        <v>1</v>
      </c>
      <c r="W15" s="296"/>
      <c r="X15" s="296"/>
      <c r="Y15" s="149">
        <f t="shared" si="17"/>
        <v>1</v>
      </c>
      <c r="Z15" s="148">
        <f t="shared" si="18"/>
        <v>10</v>
      </c>
      <c r="AA15" s="305"/>
      <c r="AB15" s="377">
        <f t="shared" ref="AB15:AB77" si="47">IF(AND(Z15&gt;=0,F15="x"),0,IF(AND(Z15&gt;0,AC15="x"),0,IF(Z15&gt;0,0-30,0)))</f>
        <v>-30</v>
      </c>
      <c r="AC15" s="347"/>
      <c r="AD15" s="210" t="str">
        <f t="shared" si="19"/>
        <v/>
      </c>
      <c r="AE15" s="345">
        <f t="shared" si="34"/>
        <v>-20</v>
      </c>
      <c r="AF15" s="310"/>
      <c r="AG15" s="312"/>
      <c r="AH15" s="313"/>
      <c r="AI15" s="150">
        <f t="shared" si="20"/>
        <v>0</v>
      </c>
      <c r="AJ15" s="151">
        <f t="shared" si="21"/>
        <v>10</v>
      </c>
      <c r="AK15" s="152">
        <f t="shared" si="35"/>
        <v>10</v>
      </c>
      <c r="AL15" s="153">
        <f t="shared" si="36"/>
        <v>0</v>
      </c>
      <c r="AM15" s="153">
        <f t="shared" si="37"/>
        <v>0</v>
      </c>
      <c r="AN15" s="153">
        <f t="shared" si="38"/>
        <v>0</v>
      </c>
      <c r="AO15" s="153">
        <f t="shared" si="39"/>
        <v>0</v>
      </c>
      <c r="AP15" s="587" t="str">
        <f t="shared" si="41"/>
        <v xml:space="preserve"> </v>
      </c>
      <c r="AQ15" s="590" t="str">
        <f t="shared" si="40"/>
        <v xml:space="preserve"> </v>
      </c>
      <c r="AR15" s="590" t="str">
        <f t="shared" si="42"/>
        <v xml:space="preserve"> </v>
      </c>
      <c r="AS15" s="590" t="str">
        <f t="shared" si="43"/>
        <v xml:space="preserve"> </v>
      </c>
      <c r="AT15" s="590" t="str">
        <f t="shared" si="44"/>
        <v xml:space="preserve"> </v>
      </c>
      <c r="AU15" s="590" t="str">
        <f t="shared" si="45"/>
        <v xml:space="preserve"> </v>
      </c>
      <c r="AV15" s="591" t="str">
        <f t="shared" si="46"/>
        <v xml:space="preserve"> </v>
      </c>
      <c r="AW15" s="181">
        <f t="shared" si="22"/>
        <v>3</v>
      </c>
      <c r="AX15" s="154" t="str">
        <f t="shared" si="23"/>
        <v/>
      </c>
      <c r="AY15" s="178">
        <f t="shared" si="24"/>
        <v>3</v>
      </c>
      <c r="AZ15" s="169" t="str">
        <f t="shared" si="25"/>
        <v/>
      </c>
      <c r="BA15" s="159">
        <f t="shared" si="26"/>
        <v>1</v>
      </c>
      <c r="BB15" s="160" t="str">
        <f t="shared" si="27"/>
        <v/>
      </c>
      <c r="BC15" s="171">
        <f>IF(OR(K15="x",F15="X",BA15&lt;=0),"",BA15)</f>
        <v>1</v>
      </c>
      <c r="BD15" s="160" t="str">
        <f t="shared" si="28"/>
        <v/>
      </c>
      <c r="BE15" s="186" t="str">
        <f t="shared" si="29"/>
        <v/>
      </c>
      <c r="BF15" s="160" t="str">
        <f t="shared" si="30"/>
        <v/>
      </c>
      <c r="BG15" s="171" t="str">
        <f t="shared" si="31"/>
        <v/>
      </c>
      <c r="BH15" s="161" t="str">
        <f t="shared" si="32"/>
        <v/>
      </c>
      <c r="BI15" s="609"/>
      <c r="BJ15" s="52" t="s">
        <v>2713</v>
      </c>
      <c r="BK15" s="52" t="s">
        <v>2714</v>
      </c>
      <c r="BL15" s="52" t="s">
        <v>2715</v>
      </c>
      <c r="BM15" s="52" t="s">
        <v>95</v>
      </c>
      <c r="BN15" s="59" t="s">
        <v>96</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3363</v>
      </c>
      <c r="FZ15" s="343" t="s">
        <v>3376</v>
      </c>
    </row>
    <row r="16" spans="1:182" s="9" customFormat="1" ht="18" customHeight="1" x14ac:dyDescent="0.3">
      <c r="A16" s="205"/>
      <c r="B16" s="206"/>
      <c r="C16" s="198">
        <v>5</v>
      </c>
      <c r="D16" s="192" t="s">
        <v>3468</v>
      </c>
      <c r="E16" s="13" t="s">
        <v>3475</v>
      </c>
      <c r="F16" s="14"/>
      <c r="G16" s="120">
        <v>44454</v>
      </c>
      <c r="H16" s="125"/>
      <c r="I16" s="129"/>
      <c r="J16" s="67"/>
      <c r="K16" s="135"/>
      <c r="L16" s="109"/>
      <c r="M16" s="371">
        <v>44456</v>
      </c>
      <c r="N16" s="147">
        <f t="shared" si="33"/>
        <v>3</v>
      </c>
      <c r="O16" s="23"/>
      <c r="P16" s="23"/>
      <c r="Q16" s="23"/>
      <c r="R16" s="23" t="s">
        <v>27</v>
      </c>
      <c r="S16" s="23"/>
      <c r="T16" s="24"/>
      <c r="U16" s="25"/>
      <c r="V16" s="28">
        <v>0.5</v>
      </c>
      <c r="W16" s="296"/>
      <c r="X16" s="296"/>
      <c r="Y16" s="149">
        <f t="shared" si="17"/>
        <v>0.5</v>
      </c>
      <c r="Z16" s="148">
        <f t="shared" si="18"/>
        <v>5</v>
      </c>
      <c r="AA16" s="306"/>
      <c r="AB16" s="377">
        <f t="shared" si="47"/>
        <v>-30</v>
      </c>
      <c r="AC16" s="348"/>
      <c r="AD16" s="210" t="str">
        <f t="shared" si="19"/>
        <v/>
      </c>
      <c r="AE16" s="345">
        <f t="shared" si="34"/>
        <v>-25</v>
      </c>
      <c r="AF16" s="314"/>
      <c r="AG16" s="312"/>
      <c r="AH16" s="315"/>
      <c r="AI16" s="150">
        <f t="shared" si="20"/>
        <v>0</v>
      </c>
      <c r="AJ16" s="151">
        <f t="shared" si="21"/>
        <v>5</v>
      </c>
      <c r="AK16" s="152">
        <f t="shared" si="35"/>
        <v>5</v>
      </c>
      <c r="AL16" s="153">
        <f t="shared" si="36"/>
        <v>0</v>
      </c>
      <c r="AM16" s="153">
        <f t="shared" si="37"/>
        <v>0</v>
      </c>
      <c r="AN16" s="153">
        <f t="shared" si="38"/>
        <v>0</v>
      </c>
      <c r="AO16" s="153">
        <f t="shared" si="39"/>
        <v>0</v>
      </c>
      <c r="AP16" s="587" t="str">
        <f t="shared" si="41"/>
        <v xml:space="preserve"> </v>
      </c>
      <c r="AQ16" s="590" t="str">
        <f t="shared" si="40"/>
        <v xml:space="preserve"> </v>
      </c>
      <c r="AR16" s="590" t="str">
        <f t="shared" si="42"/>
        <v xml:space="preserve"> </v>
      </c>
      <c r="AS16" s="590" t="str">
        <f t="shared" si="43"/>
        <v xml:space="preserve"> </v>
      </c>
      <c r="AT16" s="590" t="str">
        <f t="shared" si="44"/>
        <v xml:space="preserve"> </v>
      </c>
      <c r="AU16" s="590" t="str">
        <f t="shared" si="45"/>
        <v xml:space="preserve"> </v>
      </c>
      <c r="AV16" s="591" t="str">
        <f t="shared" si="46"/>
        <v xml:space="preserve"> </v>
      </c>
      <c r="AW16" s="181">
        <f t="shared" si="22"/>
        <v>3</v>
      </c>
      <c r="AX16" s="154" t="str">
        <f t="shared" si="23"/>
        <v/>
      </c>
      <c r="AY16" s="178">
        <f t="shared" si="24"/>
        <v>3</v>
      </c>
      <c r="AZ16" s="169" t="str">
        <f t="shared" si="25"/>
        <v/>
      </c>
      <c r="BA16" s="159">
        <f t="shared" si="26"/>
        <v>0.5</v>
      </c>
      <c r="BB16" s="160" t="str">
        <f t="shared" si="27"/>
        <v/>
      </c>
      <c r="BC16" s="171">
        <f>IF(OR(K16="x",F16="x",BA16&lt;=0),"",BA16)</f>
        <v>0.5</v>
      </c>
      <c r="BD16" s="160" t="str">
        <f t="shared" si="28"/>
        <v/>
      </c>
      <c r="BE16" s="186" t="str">
        <f t="shared" si="29"/>
        <v/>
      </c>
      <c r="BF16" s="160" t="str">
        <f t="shared" si="30"/>
        <v/>
      </c>
      <c r="BG16" s="171" t="str">
        <f t="shared" si="31"/>
        <v/>
      </c>
      <c r="BH16" s="161" t="str">
        <f t="shared" si="32"/>
        <v/>
      </c>
      <c r="BI16" s="609"/>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3364</v>
      </c>
      <c r="FZ16" s="343" t="s">
        <v>3377</v>
      </c>
    </row>
    <row r="17" spans="1:182" s="9" customFormat="1" ht="18" customHeight="1" x14ac:dyDescent="0.3">
      <c r="A17" s="205"/>
      <c r="B17" s="206"/>
      <c r="C17" s="197">
        <v>6</v>
      </c>
      <c r="D17" s="190" t="s">
        <v>3469</v>
      </c>
      <c r="E17" s="13" t="s">
        <v>3476</v>
      </c>
      <c r="F17" s="14"/>
      <c r="G17" s="120">
        <v>44477</v>
      </c>
      <c r="H17" s="122"/>
      <c r="I17" s="129"/>
      <c r="J17" s="67"/>
      <c r="K17" s="133"/>
      <c r="L17" s="108"/>
      <c r="M17" s="371">
        <v>44477</v>
      </c>
      <c r="N17" s="147">
        <f t="shared" si="33"/>
        <v>1</v>
      </c>
      <c r="O17" s="23" t="s">
        <v>27</v>
      </c>
      <c r="P17" s="23"/>
      <c r="Q17" s="23"/>
      <c r="R17" s="23"/>
      <c r="S17" s="23"/>
      <c r="T17" s="24"/>
      <c r="U17" s="25"/>
      <c r="V17" s="28">
        <v>0.5</v>
      </c>
      <c r="W17" s="299"/>
      <c r="X17" s="296"/>
      <c r="Y17" s="149">
        <f t="shared" si="17"/>
        <v>0.5</v>
      </c>
      <c r="Z17" s="148">
        <f t="shared" si="18"/>
        <v>5</v>
      </c>
      <c r="AA17" s="306"/>
      <c r="AB17" s="377">
        <f t="shared" si="47"/>
        <v>-30</v>
      </c>
      <c r="AC17" s="348"/>
      <c r="AD17" s="210" t="str">
        <f t="shared" si="19"/>
        <v/>
      </c>
      <c r="AE17" s="345">
        <f t="shared" si="34"/>
        <v>-25</v>
      </c>
      <c r="AF17" s="314"/>
      <c r="AG17" s="312"/>
      <c r="AH17" s="315"/>
      <c r="AI17" s="150">
        <f t="shared" si="20"/>
        <v>0</v>
      </c>
      <c r="AJ17" s="151">
        <f t="shared" si="21"/>
        <v>5</v>
      </c>
      <c r="AK17" s="152">
        <f t="shared" si="35"/>
        <v>5</v>
      </c>
      <c r="AL17" s="153">
        <f t="shared" si="36"/>
        <v>0</v>
      </c>
      <c r="AM17" s="153">
        <f t="shared" si="37"/>
        <v>0</v>
      </c>
      <c r="AN17" s="153">
        <f t="shared" si="38"/>
        <v>0</v>
      </c>
      <c r="AO17" s="153">
        <f t="shared" si="39"/>
        <v>0</v>
      </c>
      <c r="AP17" s="587" t="str">
        <f t="shared" si="41"/>
        <v xml:space="preserve"> </v>
      </c>
      <c r="AQ17" s="590" t="str">
        <f t="shared" si="40"/>
        <v xml:space="preserve"> </v>
      </c>
      <c r="AR17" s="590" t="str">
        <f t="shared" si="42"/>
        <v xml:space="preserve"> </v>
      </c>
      <c r="AS17" s="590" t="str">
        <f t="shared" si="43"/>
        <v xml:space="preserve"> </v>
      </c>
      <c r="AT17" s="590" t="str">
        <f t="shared" si="44"/>
        <v xml:space="preserve"> </v>
      </c>
      <c r="AU17" s="590" t="str">
        <f t="shared" si="45"/>
        <v xml:space="preserve"> </v>
      </c>
      <c r="AV17" s="591" t="str">
        <f t="shared" si="46"/>
        <v xml:space="preserve"> </v>
      </c>
      <c r="AW17" s="181">
        <f t="shared" si="22"/>
        <v>1</v>
      </c>
      <c r="AX17" s="154" t="str">
        <f t="shared" si="23"/>
        <v/>
      </c>
      <c r="AY17" s="178">
        <f t="shared" si="24"/>
        <v>1</v>
      </c>
      <c r="AZ17" s="169" t="str">
        <f t="shared" si="25"/>
        <v/>
      </c>
      <c r="BA17" s="159">
        <f t="shared" si="26"/>
        <v>0.5</v>
      </c>
      <c r="BB17" s="160" t="str">
        <f t="shared" si="27"/>
        <v/>
      </c>
      <c r="BC17" s="171">
        <f>IF(OR(K17="x",F17="x",BA17&lt;=0),"",BA17)</f>
        <v>0.5</v>
      </c>
      <c r="BD17" s="160" t="str">
        <f t="shared" si="28"/>
        <v/>
      </c>
      <c r="BE17" s="186" t="str">
        <f t="shared" si="29"/>
        <v/>
      </c>
      <c r="BF17" s="160" t="str">
        <f t="shared" si="30"/>
        <v/>
      </c>
      <c r="BG17" s="171" t="str">
        <f t="shared" si="31"/>
        <v/>
      </c>
      <c r="BH17" s="161" t="str">
        <f t="shared" si="32"/>
        <v/>
      </c>
      <c r="BI17" s="609"/>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3365</v>
      </c>
      <c r="FZ17" s="343" t="s">
        <v>3378</v>
      </c>
    </row>
    <row r="18" spans="1:182" s="9" customFormat="1" ht="18.75" x14ac:dyDescent="0.3">
      <c r="A18" s="205"/>
      <c r="B18" s="206"/>
      <c r="C18" s="198">
        <v>7</v>
      </c>
      <c r="D18" s="57" t="s">
        <v>3477</v>
      </c>
      <c r="E18" s="13" t="s">
        <v>3473</v>
      </c>
      <c r="F18" s="14"/>
      <c r="G18" s="123">
        <v>44568</v>
      </c>
      <c r="H18" s="124"/>
      <c r="I18" s="130"/>
      <c r="J18" s="21">
        <v>44572</v>
      </c>
      <c r="K18" s="134"/>
      <c r="L18" s="24"/>
      <c r="M18" s="372">
        <v>44582</v>
      </c>
      <c r="N18" s="147">
        <f t="shared" si="33"/>
        <v>11</v>
      </c>
      <c r="O18" s="23" t="s">
        <v>27</v>
      </c>
      <c r="P18" s="23"/>
      <c r="Q18" s="23"/>
      <c r="R18" s="23"/>
      <c r="S18" s="23"/>
      <c r="T18" s="24"/>
      <c r="U18" s="25"/>
      <c r="V18" s="28">
        <v>1</v>
      </c>
      <c r="W18" s="299"/>
      <c r="X18" s="296"/>
      <c r="Y18" s="149">
        <f t="shared" si="17"/>
        <v>1</v>
      </c>
      <c r="Z18" s="148">
        <f t="shared" si="18"/>
        <v>10</v>
      </c>
      <c r="AA18" s="306"/>
      <c r="AB18" s="377">
        <f t="shared" si="47"/>
        <v>-30</v>
      </c>
      <c r="AC18" s="348"/>
      <c r="AD18" s="210" t="str">
        <f t="shared" si="19"/>
        <v/>
      </c>
      <c r="AE18" s="345">
        <f t="shared" si="34"/>
        <v>-20</v>
      </c>
      <c r="AF18" s="314"/>
      <c r="AG18" s="312"/>
      <c r="AH18" s="315"/>
      <c r="AI18" s="150">
        <f t="shared" si="20"/>
        <v>0</v>
      </c>
      <c r="AJ18" s="151">
        <f t="shared" si="21"/>
        <v>10</v>
      </c>
      <c r="AK18" s="152">
        <f t="shared" si="35"/>
        <v>10</v>
      </c>
      <c r="AL18" s="153">
        <f t="shared" si="36"/>
        <v>0</v>
      </c>
      <c r="AM18" s="153">
        <f t="shared" si="37"/>
        <v>0</v>
      </c>
      <c r="AN18" s="153">
        <f t="shared" si="38"/>
        <v>0</v>
      </c>
      <c r="AO18" s="153">
        <f t="shared" si="39"/>
        <v>0</v>
      </c>
      <c r="AP18" s="587" t="str">
        <f t="shared" si="41"/>
        <v xml:space="preserve"> </v>
      </c>
      <c r="AQ18" s="590" t="str">
        <f t="shared" si="40"/>
        <v xml:space="preserve"> </v>
      </c>
      <c r="AR18" s="590" t="str">
        <f t="shared" si="42"/>
        <v xml:space="preserve"> </v>
      </c>
      <c r="AS18" s="590" t="str">
        <f t="shared" si="43"/>
        <v xml:space="preserve"> </v>
      </c>
      <c r="AT18" s="590" t="str">
        <f t="shared" si="44"/>
        <v xml:space="preserve"> </v>
      </c>
      <c r="AU18" s="590" t="str">
        <f t="shared" si="45"/>
        <v xml:space="preserve"> </v>
      </c>
      <c r="AV18" s="591" t="str">
        <f t="shared" si="46"/>
        <v xml:space="preserve"> </v>
      </c>
      <c r="AW18" s="181">
        <f t="shared" si="22"/>
        <v>11</v>
      </c>
      <c r="AX18" s="154" t="str">
        <f t="shared" si="23"/>
        <v/>
      </c>
      <c r="AY18" s="178">
        <f t="shared" si="24"/>
        <v>11</v>
      </c>
      <c r="AZ18" s="169" t="str">
        <f t="shared" si="25"/>
        <v/>
      </c>
      <c r="BA18" s="159">
        <f t="shared" si="26"/>
        <v>1</v>
      </c>
      <c r="BB18" s="160" t="str">
        <f t="shared" si="27"/>
        <v/>
      </c>
      <c r="BC18" s="171">
        <f t="shared" ref="BC18:BC81" si="48">IF(OR(K18="x",F18="X",BA18&lt;=0),"",BA18)</f>
        <v>1</v>
      </c>
      <c r="BD18" s="160" t="str">
        <f t="shared" si="28"/>
        <v/>
      </c>
      <c r="BE18" s="186" t="str">
        <f t="shared" si="29"/>
        <v/>
      </c>
      <c r="BF18" s="160" t="str">
        <f t="shared" si="30"/>
        <v/>
      </c>
      <c r="BG18" s="171" t="str">
        <f t="shared" si="31"/>
        <v/>
      </c>
      <c r="BH18" s="161" t="str">
        <f t="shared" si="32"/>
        <v/>
      </c>
      <c r="BI18" s="609"/>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3366</v>
      </c>
      <c r="FZ18" s="343" t="s">
        <v>3379</v>
      </c>
    </row>
    <row r="19" spans="1:182" s="9" customFormat="1" ht="18.75" x14ac:dyDescent="0.3">
      <c r="A19" s="205"/>
      <c r="B19" s="206"/>
      <c r="C19" s="198">
        <v>8</v>
      </c>
      <c r="D19" s="193" t="s">
        <v>3478</v>
      </c>
      <c r="E19" s="15" t="s">
        <v>3479</v>
      </c>
      <c r="F19" s="14"/>
      <c r="G19" s="123">
        <v>44565</v>
      </c>
      <c r="H19" s="124"/>
      <c r="I19" s="130"/>
      <c r="J19" s="21"/>
      <c r="K19" s="134"/>
      <c r="L19" s="24"/>
      <c r="M19" s="372">
        <v>44574</v>
      </c>
      <c r="N19" s="147">
        <f t="shared" si="33"/>
        <v>8</v>
      </c>
      <c r="O19" s="23" t="s">
        <v>0</v>
      </c>
      <c r="P19" s="23"/>
      <c r="Q19" s="23"/>
      <c r="R19" s="23"/>
      <c r="S19" s="23"/>
      <c r="T19" s="24"/>
      <c r="U19" s="25"/>
      <c r="V19" s="28">
        <v>3</v>
      </c>
      <c r="W19" s="299"/>
      <c r="X19" s="296"/>
      <c r="Y19" s="149">
        <f t="shared" si="17"/>
        <v>3</v>
      </c>
      <c r="Z19" s="148">
        <f t="shared" si="18"/>
        <v>30</v>
      </c>
      <c r="AA19" s="306"/>
      <c r="AB19" s="377">
        <f t="shared" si="47"/>
        <v>-30</v>
      </c>
      <c r="AC19" s="348"/>
      <c r="AD19" s="210" t="str">
        <f t="shared" si="19"/>
        <v/>
      </c>
      <c r="AE19" s="345">
        <f t="shared" si="34"/>
        <v>0</v>
      </c>
      <c r="AF19" s="314"/>
      <c r="AG19" s="312"/>
      <c r="AH19" s="315"/>
      <c r="AI19" s="150">
        <f t="shared" si="20"/>
        <v>0</v>
      </c>
      <c r="AJ19" s="151">
        <f t="shared" si="21"/>
        <v>30</v>
      </c>
      <c r="AK19" s="152">
        <f t="shared" si="35"/>
        <v>30</v>
      </c>
      <c r="AL19" s="153">
        <f t="shared" si="36"/>
        <v>0</v>
      </c>
      <c r="AM19" s="153">
        <f t="shared" si="37"/>
        <v>0</v>
      </c>
      <c r="AN19" s="153">
        <f t="shared" si="38"/>
        <v>0</v>
      </c>
      <c r="AO19" s="153">
        <f t="shared" si="39"/>
        <v>0</v>
      </c>
      <c r="AP19" s="587" t="str">
        <f t="shared" si="41"/>
        <v xml:space="preserve"> </v>
      </c>
      <c r="AQ19" s="590" t="str">
        <f t="shared" si="40"/>
        <v xml:space="preserve"> </v>
      </c>
      <c r="AR19" s="590" t="str">
        <f t="shared" si="42"/>
        <v xml:space="preserve"> </v>
      </c>
      <c r="AS19" s="590" t="str">
        <f t="shared" si="43"/>
        <v xml:space="preserve"> </v>
      </c>
      <c r="AT19" s="590" t="str">
        <f t="shared" si="44"/>
        <v xml:space="preserve"> </v>
      </c>
      <c r="AU19" s="590" t="str">
        <f t="shared" si="45"/>
        <v xml:space="preserve"> </v>
      </c>
      <c r="AV19" s="591" t="str">
        <f t="shared" si="46"/>
        <v xml:space="preserve"> </v>
      </c>
      <c r="AW19" s="181">
        <f t="shared" si="22"/>
        <v>8</v>
      </c>
      <c r="AX19" s="154" t="str">
        <f t="shared" si="23"/>
        <v/>
      </c>
      <c r="AY19" s="178">
        <f t="shared" si="24"/>
        <v>8</v>
      </c>
      <c r="AZ19" s="169" t="str">
        <f t="shared" si="25"/>
        <v/>
      </c>
      <c r="BA19" s="159">
        <f t="shared" si="26"/>
        <v>3</v>
      </c>
      <c r="BB19" s="160" t="str">
        <f t="shared" si="27"/>
        <v/>
      </c>
      <c r="BC19" s="171">
        <f t="shared" si="48"/>
        <v>3</v>
      </c>
      <c r="BD19" s="160" t="str">
        <f t="shared" si="28"/>
        <v/>
      </c>
      <c r="BE19" s="186" t="str">
        <f t="shared" si="29"/>
        <v/>
      </c>
      <c r="BF19" s="160" t="str">
        <f t="shared" si="30"/>
        <v/>
      </c>
      <c r="BG19" s="171" t="str">
        <f t="shared" si="31"/>
        <v/>
      </c>
      <c r="BH19" s="161" t="str">
        <f t="shared" si="32"/>
        <v/>
      </c>
      <c r="BI19" s="609"/>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3367</v>
      </c>
    </row>
    <row r="20" spans="1:182" s="9" customFormat="1" ht="18.75" x14ac:dyDescent="0.3">
      <c r="A20" s="205"/>
      <c r="B20" s="206"/>
      <c r="C20" s="197">
        <v>9</v>
      </c>
      <c r="D20" s="188" t="s">
        <v>3480</v>
      </c>
      <c r="E20" s="13" t="s">
        <v>3479</v>
      </c>
      <c r="F20" s="14"/>
      <c r="G20" s="120">
        <v>44406</v>
      </c>
      <c r="H20" s="122"/>
      <c r="I20" s="129"/>
      <c r="J20" s="67"/>
      <c r="K20" s="133"/>
      <c r="L20" s="108"/>
      <c r="M20" s="371">
        <v>44411</v>
      </c>
      <c r="N20" s="147">
        <f t="shared" si="33"/>
        <v>4</v>
      </c>
      <c r="O20" s="23" t="s">
        <v>0</v>
      </c>
      <c r="P20" s="23"/>
      <c r="Q20" s="23"/>
      <c r="R20" s="23"/>
      <c r="S20" s="23"/>
      <c r="T20" s="24"/>
      <c r="U20" s="25"/>
      <c r="V20" s="28">
        <v>1</v>
      </c>
      <c r="W20" s="299"/>
      <c r="X20" s="296"/>
      <c r="Y20" s="149">
        <f t="shared" si="17"/>
        <v>1</v>
      </c>
      <c r="Z20" s="148">
        <f t="shared" si="18"/>
        <v>10</v>
      </c>
      <c r="AA20" s="306"/>
      <c r="AB20" s="377">
        <f t="shared" si="47"/>
        <v>-30</v>
      </c>
      <c r="AC20" s="348"/>
      <c r="AD20" s="210" t="str">
        <f t="shared" si="19"/>
        <v/>
      </c>
      <c r="AE20" s="345">
        <f t="shared" si="34"/>
        <v>-20</v>
      </c>
      <c r="AF20" s="314"/>
      <c r="AG20" s="312"/>
      <c r="AH20" s="315"/>
      <c r="AI20" s="150">
        <f t="shared" si="20"/>
        <v>0</v>
      </c>
      <c r="AJ20" s="151">
        <f t="shared" si="21"/>
        <v>10</v>
      </c>
      <c r="AK20" s="152">
        <f t="shared" si="35"/>
        <v>10</v>
      </c>
      <c r="AL20" s="153">
        <f t="shared" si="36"/>
        <v>0</v>
      </c>
      <c r="AM20" s="153">
        <f t="shared" si="37"/>
        <v>0</v>
      </c>
      <c r="AN20" s="153">
        <f t="shared" si="38"/>
        <v>0</v>
      </c>
      <c r="AO20" s="153">
        <f t="shared" si="39"/>
        <v>0</v>
      </c>
      <c r="AP20" s="587" t="str">
        <f t="shared" si="41"/>
        <v xml:space="preserve"> </v>
      </c>
      <c r="AQ20" s="590" t="str">
        <f t="shared" si="40"/>
        <v xml:space="preserve"> </v>
      </c>
      <c r="AR20" s="590" t="str">
        <f t="shared" si="42"/>
        <v xml:space="preserve"> </v>
      </c>
      <c r="AS20" s="590" t="str">
        <f t="shared" si="43"/>
        <v xml:space="preserve"> </v>
      </c>
      <c r="AT20" s="590" t="str">
        <f t="shared" si="44"/>
        <v xml:space="preserve"> </v>
      </c>
      <c r="AU20" s="590" t="str">
        <f t="shared" si="45"/>
        <v xml:space="preserve"> </v>
      </c>
      <c r="AV20" s="591" t="str">
        <f t="shared" si="46"/>
        <v xml:space="preserve"> </v>
      </c>
      <c r="AW20" s="181">
        <f t="shared" si="22"/>
        <v>4</v>
      </c>
      <c r="AX20" s="154" t="str">
        <f t="shared" si="23"/>
        <v/>
      </c>
      <c r="AY20" s="178">
        <f t="shared" si="24"/>
        <v>4</v>
      </c>
      <c r="AZ20" s="169" t="str">
        <f t="shared" si="25"/>
        <v/>
      </c>
      <c r="BA20" s="159">
        <f t="shared" si="26"/>
        <v>1</v>
      </c>
      <c r="BB20" s="160" t="str">
        <f t="shared" si="27"/>
        <v/>
      </c>
      <c r="BC20" s="171">
        <f t="shared" si="48"/>
        <v>1</v>
      </c>
      <c r="BD20" s="160" t="str">
        <f t="shared" si="28"/>
        <v/>
      </c>
      <c r="BE20" s="186" t="str">
        <f t="shared" si="29"/>
        <v/>
      </c>
      <c r="BF20" s="160" t="str">
        <f t="shared" si="30"/>
        <v/>
      </c>
      <c r="BG20" s="171" t="str">
        <f t="shared" si="31"/>
        <v/>
      </c>
      <c r="BH20" s="161" t="str">
        <f t="shared" si="32"/>
        <v/>
      </c>
      <c r="BI20" s="609"/>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3368</v>
      </c>
    </row>
    <row r="21" spans="1:182" s="9" customFormat="1" ht="18.75" x14ac:dyDescent="0.3">
      <c r="A21" s="205"/>
      <c r="B21" s="206"/>
      <c r="C21" s="198">
        <v>10</v>
      </c>
      <c r="D21" s="188" t="s">
        <v>3481</v>
      </c>
      <c r="E21" s="70" t="s">
        <v>3471</v>
      </c>
      <c r="F21" s="30"/>
      <c r="G21" s="120">
        <v>44566</v>
      </c>
      <c r="H21" s="121"/>
      <c r="I21" s="129"/>
      <c r="J21" s="67"/>
      <c r="K21" s="133"/>
      <c r="L21" s="108"/>
      <c r="M21" s="371">
        <v>44579</v>
      </c>
      <c r="N21" s="147">
        <f t="shared" si="33"/>
        <v>10</v>
      </c>
      <c r="O21" s="295" t="s">
        <v>0</v>
      </c>
      <c r="P21" s="295"/>
      <c r="Q21" s="295"/>
      <c r="R21" s="295"/>
      <c r="S21" s="295"/>
      <c r="T21" s="108"/>
      <c r="U21" s="297"/>
      <c r="V21" s="28">
        <v>1</v>
      </c>
      <c r="W21" s="296"/>
      <c r="X21" s="296"/>
      <c r="Y21" s="149">
        <f t="shared" si="17"/>
        <v>1</v>
      </c>
      <c r="Z21" s="148">
        <f t="shared" si="18"/>
        <v>10</v>
      </c>
      <c r="AA21" s="305"/>
      <c r="AB21" s="377">
        <f t="shared" si="47"/>
        <v>-30</v>
      </c>
      <c r="AC21" s="347"/>
      <c r="AD21" s="210" t="str">
        <f t="shared" si="19"/>
        <v/>
      </c>
      <c r="AE21" s="345">
        <f t="shared" si="34"/>
        <v>-20</v>
      </c>
      <c r="AF21" s="310"/>
      <c r="AG21" s="312"/>
      <c r="AH21" s="313"/>
      <c r="AI21" s="150">
        <f t="shared" si="20"/>
        <v>0</v>
      </c>
      <c r="AJ21" s="151">
        <f t="shared" si="21"/>
        <v>10</v>
      </c>
      <c r="AK21" s="152">
        <f t="shared" si="35"/>
        <v>10</v>
      </c>
      <c r="AL21" s="153">
        <f t="shared" si="36"/>
        <v>0</v>
      </c>
      <c r="AM21" s="153">
        <f t="shared" si="37"/>
        <v>0</v>
      </c>
      <c r="AN21" s="153">
        <f t="shared" si="38"/>
        <v>0</v>
      </c>
      <c r="AO21" s="153">
        <f t="shared" si="39"/>
        <v>0</v>
      </c>
      <c r="AP21" s="587" t="str">
        <f t="shared" si="41"/>
        <v xml:space="preserve"> </v>
      </c>
      <c r="AQ21" s="590" t="str">
        <f t="shared" si="40"/>
        <v xml:space="preserve"> </v>
      </c>
      <c r="AR21" s="590" t="str">
        <f t="shared" si="42"/>
        <v xml:space="preserve"> </v>
      </c>
      <c r="AS21" s="590" t="str">
        <f t="shared" si="43"/>
        <v xml:space="preserve"> </v>
      </c>
      <c r="AT21" s="590" t="str">
        <f t="shared" si="44"/>
        <v xml:space="preserve"> </v>
      </c>
      <c r="AU21" s="590" t="str">
        <f t="shared" si="45"/>
        <v xml:space="preserve"> </v>
      </c>
      <c r="AV21" s="591" t="str">
        <f t="shared" si="46"/>
        <v xml:space="preserve"> </v>
      </c>
      <c r="AW21" s="181">
        <f t="shared" si="22"/>
        <v>10</v>
      </c>
      <c r="AX21" s="154" t="str">
        <f t="shared" si="23"/>
        <v/>
      </c>
      <c r="AY21" s="178">
        <f t="shared" si="24"/>
        <v>10</v>
      </c>
      <c r="AZ21" s="169" t="str">
        <f t="shared" si="25"/>
        <v/>
      </c>
      <c r="BA21" s="159">
        <f t="shared" si="26"/>
        <v>1</v>
      </c>
      <c r="BB21" s="160" t="str">
        <f t="shared" si="27"/>
        <v/>
      </c>
      <c r="BC21" s="171">
        <f t="shared" si="48"/>
        <v>1</v>
      </c>
      <c r="BD21" s="160" t="str">
        <f t="shared" si="28"/>
        <v/>
      </c>
      <c r="BE21" s="186" t="str">
        <f t="shared" si="29"/>
        <v/>
      </c>
      <c r="BF21" s="160" t="str">
        <f t="shared" si="30"/>
        <v/>
      </c>
      <c r="BG21" s="171" t="str">
        <f t="shared" si="31"/>
        <v/>
      </c>
      <c r="BH21" s="161" t="str">
        <f t="shared" si="32"/>
        <v/>
      </c>
      <c r="BI21" s="609"/>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3369</v>
      </c>
    </row>
    <row r="22" spans="1:182" s="9" customFormat="1" ht="18.75" x14ac:dyDescent="0.3">
      <c r="A22" s="205"/>
      <c r="B22" s="206"/>
      <c r="C22" s="197">
        <v>11</v>
      </c>
      <c r="D22" s="190" t="s">
        <v>3486</v>
      </c>
      <c r="E22" s="13" t="s">
        <v>3482</v>
      </c>
      <c r="F22" s="14"/>
      <c r="G22" s="123">
        <v>44697</v>
      </c>
      <c r="H22" s="124"/>
      <c r="I22" s="130"/>
      <c r="J22" s="21"/>
      <c r="K22" s="134"/>
      <c r="L22" s="24"/>
      <c r="M22" s="372">
        <v>44698</v>
      </c>
      <c r="N22" s="147">
        <f t="shared" si="33"/>
        <v>2</v>
      </c>
      <c r="O22" s="23" t="s">
        <v>0</v>
      </c>
      <c r="P22" s="23"/>
      <c r="Q22" s="23"/>
      <c r="R22" s="23"/>
      <c r="S22" s="23"/>
      <c r="T22" s="24"/>
      <c r="U22" s="25"/>
      <c r="V22" s="28">
        <v>0.5</v>
      </c>
      <c r="W22" s="299"/>
      <c r="X22" s="296"/>
      <c r="Y22" s="149">
        <f t="shared" si="17"/>
        <v>0.5</v>
      </c>
      <c r="Z22" s="148">
        <f t="shared" si="18"/>
        <v>5</v>
      </c>
      <c r="AA22" s="306"/>
      <c r="AB22" s="377">
        <f t="shared" si="47"/>
        <v>-30</v>
      </c>
      <c r="AC22" s="348"/>
      <c r="AD22" s="210" t="str">
        <f t="shared" si="19"/>
        <v/>
      </c>
      <c r="AE22" s="345">
        <f t="shared" si="34"/>
        <v>-25</v>
      </c>
      <c r="AF22" s="314"/>
      <c r="AG22" s="312"/>
      <c r="AH22" s="315"/>
      <c r="AI22" s="150">
        <f t="shared" si="20"/>
        <v>0</v>
      </c>
      <c r="AJ22" s="151">
        <f t="shared" si="21"/>
        <v>5</v>
      </c>
      <c r="AK22" s="152">
        <f t="shared" si="35"/>
        <v>5</v>
      </c>
      <c r="AL22" s="153">
        <f t="shared" si="36"/>
        <v>0</v>
      </c>
      <c r="AM22" s="153">
        <f t="shared" si="37"/>
        <v>0</v>
      </c>
      <c r="AN22" s="153">
        <f t="shared" si="38"/>
        <v>0</v>
      </c>
      <c r="AO22" s="153">
        <f t="shared" si="39"/>
        <v>0</v>
      </c>
      <c r="AP22" s="587" t="str">
        <f t="shared" si="41"/>
        <v xml:space="preserve"> </v>
      </c>
      <c r="AQ22" s="590" t="str">
        <f t="shared" si="40"/>
        <v xml:space="preserve"> </v>
      </c>
      <c r="AR22" s="590" t="str">
        <f t="shared" si="42"/>
        <v xml:space="preserve"> </v>
      </c>
      <c r="AS22" s="590" t="str">
        <f t="shared" si="43"/>
        <v xml:space="preserve"> </v>
      </c>
      <c r="AT22" s="590" t="str">
        <f t="shared" si="44"/>
        <v xml:space="preserve"> </v>
      </c>
      <c r="AU22" s="590" t="str">
        <f t="shared" si="45"/>
        <v xml:space="preserve"> </v>
      </c>
      <c r="AV22" s="591" t="str">
        <f t="shared" si="46"/>
        <v xml:space="preserve"> </v>
      </c>
      <c r="AW22" s="181">
        <f t="shared" si="22"/>
        <v>2</v>
      </c>
      <c r="AX22" s="154" t="str">
        <f t="shared" si="23"/>
        <v/>
      </c>
      <c r="AY22" s="178">
        <f t="shared" si="24"/>
        <v>2</v>
      </c>
      <c r="AZ22" s="169" t="str">
        <f t="shared" si="25"/>
        <v/>
      </c>
      <c r="BA22" s="159">
        <f t="shared" si="26"/>
        <v>0.5</v>
      </c>
      <c r="BB22" s="160" t="str">
        <f t="shared" si="27"/>
        <v/>
      </c>
      <c r="BC22" s="171">
        <f t="shared" si="48"/>
        <v>0.5</v>
      </c>
      <c r="BD22" s="160" t="str">
        <f t="shared" si="28"/>
        <v/>
      </c>
      <c r="BE22" s="186" t="str">
        <f t="shared" si="29"/>
        <v/>
      </c>
      <c r="BF22" s="160" t="str">
        <f t="shared" si="30"/>
        <v/>
      </c>
      <c r="BG22" s="171" t="str">
        <f t="shared" si="31"/>
        <v/>
      </c>
      <c r="BH22" s="161" t="str">
        <f t="shared" si="32"/>
        <v/>
      </c>
      <c r="BI22" s="609"/>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3370</v>
      </c>
    </row>
    <row r="23" spans="1:182" s="9" customFormat="1" ht="18.75" x14ac:dyDescent="0.3">
      <c r="A23" s="205"/>
      <c r="B23" s="206"/>
      <c r="C23" s="198">
        <v>1</v>
      </c>
      <c r="D23" s="192" t="s">
        <v>3484</v>
      </c>
      <c r="E23" s="15" t="s">
        <v>3483</v>
      </c>
      <c r="F23" s="14"/>
      <c r="G23" s="120">
        <v>44595</v>
      </c>
      <c r="H23" s="125"/>
      <c r="I23" s="129"/>
      <c r="J23" s="67"/>
      <c r="K23" s="133"/>
      <c r="L23" s="108"/>
      <c r="M23" s="371">
        <v>44608</v>
      </c>
      <c r="N23" s="147">
        <f t="shared" si="33"/>
        <v>10</v>
      </c>
      <c r="O23" s="23" t="s">
        <v>27</v>
      </c>
      <c r="P23" s="23"/>
      <c r="Q23" s="23"/>
      <c r="R23" s="23"/>
      <c r="S23" s="23"/>
      <c r="T23" s="24"/>
      <c r="U23" s="25"/>
      <c r="V23" s="28">
        <v>1</v>
      </c>
      <c r="W23" s="299"/>
      <c r="X23" s="296"/>
      <c r="Y23" s="149">
        <f t="shared" si="17"/>
        <v>1</v>
      </c>
      <c r="Z23" s="148">
        <f t="shared" si="18"/>
        <v>10</v>
      </c>
      <c r="AA23" s="306"/>
      <c r="AB23" s="377">
        <f t="shared" si="47"/>
        <v>-30</v>
      </c>
      <c r="AC23" s="348"/>
      <c r="AD23" s="210" t="str">
        <f t="shared" si="19"/>
        <v/>
      </c>
      <c r="AE23" s="345">
        <f t="shared" si="34"/>
        <v>-20</v>
      </c>
      <c r="AF23" s="314"/>
      <c r="AG23" s="312"/>
      <c r="AH23" s="315"/>
      <c r="AI23" s="150">
        <f t="shared" si="20"/>
        <v>0</v>
      </c>
      <c r="AJ23" s="151">
        <f t="shared" si="21"/>
        <v>10</v>
      </c>
      <c r="AK23" s="152">
        <f t="shared" si="35"/>
        <v>10</v>
      </c>
      <c r="AL23" s="153">
        <f t="shared" si="36"/>
        <v>0</v>
      </c>
      <c r="AM23" s="153">
        <f t="shared" si="37"/>
        <v>0</v>
      </c>
      <c r="AN23" s="153">
        <f t="shared" si="38"/>
        <v>0</v>
      </c>
      <c r="AO23" s="153">
        <f t="shared" si="39"/>
        <v>0</v>
      </c>
      <c r="AP23" s="587" t="str">
        <f t="shared" si="41"/>
        <v xml:space="preserve"> </v>
      </c>
      <c r="AQ23" s="590" t="str">
        <f t="shared" si="40"/>
        <v xml:space="preserve"> </v>
      </c>
      <c r="AR23" s="590" t="str">
        <f t="shared" si="42"/>
        <v xml:space="preserve"> </v>
      </c>
      <c r="AS23" s="590" t="str">
        <f t="shared" si="43"/>
        <v xml:space="preserve"> </v>
      </c>
      <c r="AT23" s="590" t="str">
        <f t="shared" si="44"/>
        <v xml:space="preserve"> </v>
      </c>
      <c r="AU23" s="590" t="str">
        <f t="shared" si="45"/>
        <v xml:space="preserve"> </v>
      </c>
      <c r="AV23" s="591" t="str">
        <f t="shared" si="46"/>
        <v xml:space="preserve"> </v>
      </c>
      <c r="AW23" s="181">
        <f t="shared" si="22"/>
        <v>10</v>
      </c>
      <c r="AX23" s="154" t="str">
        <f t="shared" si="23"/>
        <v/>
      </c>
      <c r="AY23" s="178">
        <f t="shared" si="24"/>
        <v>10</v>
      </c>
      <c r="AZ23" s="169" t="str">
        <f t="shared" si="25"/>
        <v/>
      </c>
      <c r="BA23" s="159">
        <f t="shared" si="26"/>
        <v>1</v>
      </c>
      <c r="BB23" s="160" t="str">
        <f t="shared" si="27"/>
        <v/>
      </c>
      <c r="BC23" s="171">
        <f t="shared" si="48"/>
        <v>1</v>
      </c>
      <c r="BD23" s="160" t="str">
        <f t="shared" si="28"/>
        <v/>
      </c>
      <c r="BE23" s="186" t="str">
        <f t="shared" si="29"/>
        <v/>
      </c>
      <c r="BF23" s="160" t="str">
        <f t="shared" si="30"/>
        <v/>
      </c>
      <c r="BG23" s="171" t="str">
        <f t="shared" si="31"/>
        <v/>
      </c>
      <c r="BH23" s="161" t="str">
        <f t="shared" si="32"/>
        <v/>
      </c>
      <c r="BI23" s="609"/>
      <c r="BJ23" s="52" t="s">
        <v>2737</v>
      </c>
      <c r="BK23" s="52" t="s">
        <v>2738</v>
      </c>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75" x14ac:dyDescent="0.3">
      <c r="A24" s="205"/>
      <c r="B24" s="206"/>
      <c r="C24" s="198">
        <v>13</v>
      </c>
      <c r="D24" s="190" t="s">
        <v>3485</v>
      </c>
      <c r="E24" s="13" t="s">
        <v>3483</v>
      </c>
      <c r="F24" s="14"/>
      <c r="G24" s="120">
        <v>44705</v>
      </c>
      <c r="H24" s="122"/>
      <c r="I24" s="129"/>
      <c r="J24" s="67">
        <v>44728</v>
      </c>
      <c r="K24" s="133"/>
      <c r="L24" s="108"/>
      <c r="M24" s="371">
        <v>44729</v>
      </c>
      <c r="N24" s="147">
        <f t="shared" si="33"/>
        <v>19</v>
      </c>
      <c r="O24" s="23" t="s">
        <v>27</v>
      </c>
      <c r="P24" s="23"/>
      <c r="Q24" s="23"/>
      <c r="R24" s="23"/>
      <c r="S24" s="23"/>
      <c r="T24" s="24"/>
      <c r="U24" s="25"/>
      <c r="V24" s="28">
        <v>1</v>
      </c>
      <c r="W24" s="299"/>
      <c r="X24" s="296"/>
      <c r="Y24" s="149">
        <f t="shared" si="17"/>
        <v>1</v>
      </c>
      <c r="Z24" s="148">
        <f t="shared" si="18"/>
        <v>10</v>
      </c>
      <c r="AA24" s="306"/>
      <c r="AB24" s="377">
        <f t="shared" si="47"/>
        <v>-30</v>
      </c>
      <c r="AC24" s="348"/>
      <c r="AD24" s="210" t="str">
        <f t="shared" si="19"/>
        <v/>
      </c>
      <c r="AE24" s="345">
        <f t="shared" si="34"/>
        <v>-20</v>
      </c>
      <c r="AF24" s="314"/>
      <c r="AG24" s="312"/>
      <c r="AH24" s="315"/>
      <c r="AI24" s="150">
        <f t="shared" si="20"/>
        <v>0</v>
      </c>
      <c r="AJ24" s="151">
        <f t="shared" si="21"/>
        <v>10</v>
      </c>
      <c r="AK24" s="152">
        <f t="shared" si="35"/>
        <v>10</v>
      </c>
      <c r="AL24" s="153">
        <f t="shared" si="36"/>
        <v>0</v>
      </c>
      <c r="AM24" s="153">
        <f t="shared" si="37"/>
        <v>0</v>
      </c>
      <c r="AN24" s="153">
        <f t="shared" si="38"/>
        <v>0</v>
      </c>
      <c r="AO24" s="153">
        <f t="shared" si="39"/>
        <v>0</v>
      </c>
      <c r="AP24" s="587" t="str">
        <f t="shared" si="41"/>
        <v xml:space="preserve"> </v>
      </c>
      <c r="AQ24" s="590" t="str">
        <f t="shared" si="40"/>
        <v xml:space="preserve"> </v>
      </c>
      <c r="AR24" s="590" t="str">
        <f t="shared" si="42"/>
        <v xml:space="preserve"> </v>
      </c>
      <c r="AS24" s="590" t="str">
        <f t="shared" si="43"/>
        <v xml:space="preserve"> </v>
      </c>
      <c r="AT24" s="590" t="str">
        <f t="shared" si="44"/>
        <v xml:space="preserve"> </v>
      </c>
      <c r="AU24" s="590" t="str">
        <f t="shared" si="45"/>
        <v xml:space="preserve"> </v>
      </c>
      <c r="AV24" s="591" t="str">
        <f t="shared" si="46"/>
        <v xml:space="preserve"> </v>
      </c>
      <c r="AW24" s="181">
        <f t="shared" si="22"/>
        <v>19</v>
      </c>
      <c r="AX24" s="154" t="str">
        <f t="shared" si="23"/>
        <v/>
      </c>
      <c r="AY24" s="178">
        <f t="shared" si="24"/>
        <v>19</v>
      </c>
      <c r="AZ24" s="169" t="str">
        <f t="shared" si="25"/>
        <v/>
      </c>
      <c r="BA24" s="159">
        <f t="shared" si="26"/>
        <v>1</v>
      </c>
      <c r="BB24" s="160" t="str">
        <f t="shared" si="27"/>
        <v/>
      </c>
      <c r="BC24" s="171">
        <f t="shared" si="48"/>
        <v>1</v>
      </c>
      <c r="BD24" s="160" t="str">
        <f t="shared" si="28"/>
        <v/>
      </c>
      <c r="BE24" s="186" t="str">
        <f t="shared" si="29"/>
        <v/>
      </c>
      <c r="BF24" s="160" t="str">
        <f t="shared" si="30"/>
        <v/>
      </c>
      <c r="BG24" s="171" t="str">
        <f t="shared" si="31"/>
        <v/>
      </c>
      <c r="BH24" s="161" t="str">
        <f t="shared" si="32"/>
        <v/>
      </c>
      <c r="BI24" s="609"/>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75" x14ac:dyDescent="0.3">
      <c r="A25" s="205"/>
      <c r="B25" s="206"/>
      <c r="C25" s="197">
        <v>14</v>
      </c>
      <c r="D25" s="190"/>
      <c r="E25" s="13"/>
      <c r="F25" s="14"/>
      <c r="G25" s="123"/>
      <c r="H25" s="124"/>
      <c r="I25" s="130"/>
      <c r="J25" s="21"/>
      <c r="K25" s="134"/>
      <c r="L25" s="24"/>
      <c r="M25" s="372"/>
      <c r="N25" s="147"/>
      <c r="O25" s="23"/>
      <c r="P25" s="23"/>
      <c r="Q25" s="23"/>
      <c r="R25" s="23"/>
      <c r="S25" s="23"/>
      <c r="T25" s="24"/>
      <c r="U25" s="25"/>
      <c r="V25" s="28"/>
      <c r="W25" s="299"/>
      <c r="X25" s="296"/>
      <c r="Y25" s="149">
        <f t="shared" si="17"/>
        <v>0</v>
      </c>
      <c r="Z25" s="148">
        <f t="shared" si="18"/>
        <v>0</v>
      </c>
      <c r="AA25" s="306"/>
      <c r="AB25" s="377">
        <f t="shared" si="47"/>
        <v>0</v>
      </c>
      <c r="AC25" s="348"/>
      <c r="AD25" s="210" t="str">
        <f t="shared" si="19"/>
        <v/>
      </c>
      <c r="AE25" s="345">
        <f t="shared" si="34"/>
        <v>0</v>
      </c>
      <c r="AF25" s="314"/>
      <c r="AG25" s="312"/>
      <c r="AH25" s="315"/>
      <c r="AI25" s="150">
        <f t="shared" si="20"/>
        <v>0</v>
      </c>
      <c r="AJ25" s="151">
        <f t="shared" si="21"/>
        <v>0</v>
      </c>
      <c r="AK25" s="152">
        <f t="shared" si="35"/>
        <v>0</v>
      </c>
      <c r="AL25" s="153">
        <f t="shared" si="36"/>
        <v>0</v>
      </c>
      <c r="AM25" s="153">
        <f t="shared" si="37"/>
        <v>0</v>
      </c>
      <c r="AN25" s="153">
        <f t="shared" si="38"/>
        <v>0</v>
      </c>
      <c r="AO25" s="153">
        <f t="shared" si="39"/>
        <v>0</v>
      </c>
      <c r="AP25" s="587" t="str">
        <f t="shared" si="41"/>
        <v xml:space="preserve"> </v>
      </c>
      <c r="AQ25" s="590" t="str">
        <f t="shared" si="40"/>
        <v xml:space="preserve"> </v>
      </c>
      <c r="AR25" s="590" t="str">
        <f t="shared" si="42"/>
        <v xml:space="preserve"> </v>
      </c>
      <c r="AS25" s="590" t="str">
        <f t="shared" si="43"/>
        <v xml:space="preserve"> </v>
      </c>
      <c r="AT25" s="590" t="str">
        <f t="shared" si="44"/>
        <v xml:space="preserve"> </v>
      </c>
      <c r="AU25" s="590" t="str">
        <f t="shared" si="45"/>
        <v xml:space="preserve"> </v>
      </c>
      <c r="AV25" s="591" t="str">
        <f t="shared" si="46"/>
        <v xml:space="preserve"> </v>
      </c>
      <c r="AW25" s="181" t="str">
        <f t="shared" si="22"/>
        <v/>
      </c>
      <c r="AX25" s="154" t="str">
        <f t="shared" si="23"/>
        <v/>
      </c>
      <c r="AY25" s="178" t="str">
        <f t="shared" si="24"/>
        <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9"/>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75" x14ac:dyDescent="0.3">
      <c r="A26" s="205"/>
      <c r="B26" s="206"/>
      <c r="C26" s="198">
        <v>15</v>
      </c>
      <c r="D26" s="190"/>
      <c r="E26" s="13"/>
      <c r="F26" s="14"/>
      <c r="G26" s="123"/>
      <c r="H26" s="124"/>
      <c r="I26" s="130"/>
      <c r="J26" s="21"/>
      <c r="K26" s="134"/>
      <c r="L26" s="24"/>
      <c r="M26" s="372"/>
      <c r="N26" s="147"/>
      <c r="O26" s="23"/>
      <c r="P26" s="23"/>
      <c r="Q26" s="23"/>
      <c r="R26" s="23"/>
      <c r="S26" s="23"/>
      <c r="T26" s="24"/>
      <c r="U26" s="25"/>
      <c r="V26" s="28"/>
      <c r="W26" s="299"/>
      <c r="X26" s="296"/>
      <c r="Y26" s="149">
        <f t="shared" si="17"/>
        <v>0</v>
      </c>
      <c r="Z26" s="148">
        <f t="shared" si="18"/>
        <v>0</v>
      </c>
      <c r="AA26" s="306"/>
      <c r="AB26" s="377">
        <f t="shared" si="47"/>
        <v>0</v>
      </c>
      <c r="AC26" s="348"/>
      <c r="AD26" s="210" t="str">
        <f t="shared" si="19"/>
        <v/>
      </c>
      <c r="AE26" s="345">
        <f t="shared" si="34"/>
        <v>0</v>
      </c>
      <c r="AF26" s="314"/>
      <c r="AG26" s="312"/>
      <c r="AH26" s="315"/>
      <c r="AI26" s="150">
        <f t="shared" si="20"/>
        <v>0</v>
      </c>
      <c r="AJ26" s="151">
        <f t="shared" si="21"/>
        <v>0</v>
      </c>
      <c r="AK26" s="152">
        <f t="shared" si="35"/>
        <v>0</v>
      </c>
      <c r="AL26" s="153">
        <f t="shared" si="36"/>
        <v>0</v>
      </c>
      <c r="AM26" s="153">
        <f t="shared" si="37"/>
        <v>0</v>
      </c>
      <c r="AN26" s="153">
        <f t="shared" si="38"/>
        <v>0</v>
      </c>
      <c r="AO26" s="153">
        <f t="shared" si="39"/>
        <v>0</v>
      </c>
      <c r="AP26" s="587" t="str">
        <f t="shared" si="41"/>
        <v xml:space="preserve"> </v>
      </c>
      <c r="AQ26" s="590" t="str">
        <f t="shared" si="40"/>
        <v xml:space="preserve"> </v>
      </c>
      <c r="AR26" s="590" t="str">
        <f t="shared" si="42"/>
        <v xml:space="preserve"> </v>
      </c>
      <c r="AS26" s="590" t="str">
        <f t="shared" si="43"/>
        <v xml:space="preserve"> </v>
      </c>
      <c r="AT26" s="590" t="str">
        <f t="shared" si="44"/>
        <v xml:space="preserve"> </v>
      </c>
      <c r="AU26" s="590" t="str">
        <f t="shared" si="45"/>
        <v xml:space="preserve"> </v>
      </c>
      <c r="AV26" s="591" t="str">
        <f t="shared" si="46"/>
        <v xml:space="preserve"> </v>
      </c>
      <c r="AW26" s="181" t="str">
        <f t="shared" si="22"/>
        <v/>
      </c>
      <c r="AX26" s="154" t="str">
        <f t="shared" si="23"/>
        <v/>
      </c>
      <c r="AY26" s="178" t="str">
        <f t="shared" si="24"/>
        <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9"/>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75" x14ac:dyDescent="0.3">
      <c r="A27" s="205"/>
      <c r="B27" s="206"/>
      <c r="C27" s="197">
        <v>16</v>
      </c>
      <c r="D27" s="192"/>
      <c r="E27" s="15"/>
      <c r="F27" s="14"/>
      <c r="G27" s="120"/>
      <c r="H27" s="125"/>
      <c r="I27" s="129"/>
      <c r="J27" s="67"/>
      <c r="K27" s="133"/>
      <c r="L27" s="108"/>
      <c r="M27" s="371"/>
      <c r="N27" s="147"/>
      <c r="O27" s="23"/>
      <c r="P27" s="23"/>
      <c r="Q27" s="23"/>
      <c r="R27" s="23"/>
      <c r="S27" s="23"/>
      <c r="T27" s="24"/>
      <c r="U27" s="25"/>
      <c r="V27" s="28"/>
      <c r="W27" s="299"/>
      <c r="X27" s="296"/>
      <c r="Y27" s="149">
        <f t="shared" si="17"/>
        <v>0</v>
      </c>
      <c r="Z27" s="148">
        <f t="shared" si="18"/>
        <v>0</v>
      </c>
      <c r="AA27" s="306"/>
      <c r="AB27" s="377">
        <f t="shared" si="47"/>
        <v>0</v>
      </c>
      <c r="AC27" s="348"/>
      <c r="AD27" s="210" t="str">
        <f t="shared" si="19"/>
        <v/>
      </c>
      <c r="AE27" s="345">
        <f t="shared" si="34"/>
        <v>0</v>
      </c>
      <c r="AF27" s="316"/>
      <c r="AG27" s="317"/>
      <c r="AH27" s="315"/>
      <c r="AI27" s="150">
        <f t="shared" si="20"/>
        <v>0</v>
      </c>
      <c r="AJ27" s="151">
        <f t="shared" si="21"/>
        <v>0</v>
      </c>
      <c r="AK27" s="152">
        <f t="shared" si="35"/>
        <v>0</v>
      </c>
      <c r="AL27" s="153">
        <f t="shared" si="36"/>
        <v>0</v>
      </c>
      <c r="AM27" s="153">
        <f t="shared" si="37"/>
        <v>0</v>
      </c>
      <c r="AN27" s="153">
        <f t="shared" si="38"/>
        <v>0</v>
      </c>
      <c r="AO27" s="153">
        <f t="shared" si="39"/>
        <v>0</v>
      </c>
      <c r="AP27" s="587" t="str">
        <f t="shared" si="41"/>
        <v xml:space="preserve"> </v>
      </c>
      <c r="AQ27" s="590" t="str">
        <f t="shared" si="40"/>
        <v xml:space="preserve"> </v>
      </c>
      <c r="AR27" s="590" t="str">
        <f t="shared" si="42"/>
        <v xml:space="preserve"> </v>
      </c>
      <c r="AS27" s="590" t="str">
        <f t="shared" si="43"/>
        <v xml:space="preserve"> </v>
      </c>
      <c r="AT27" s="590" t="str">
        <f t="shared" si="44"/>
        <v xml:space="preserve"> </v>
      </c>
      <c r="AU27" s="590" t="str">
        <f t="shared" si="45"/>
        <v xml:space="preserve"> </v>
      </c>
      <c r="AV27" s="591" t="str">
        <f t="shared" si="46"/>
        <v xml:space="preserve"> </v>
      </c>
      <c r="AW27" s="181" t="str">
        <f t="shared" si="22"/>
        <v/>
      </c>
      <c r="AX27" s="154" t="str">
        <f t="shared" si="23"/>
        <v/>
      </c>
      <c r="AY27" s="178" t="str">
        <f t="shared" si="24"/>
        <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9"/>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75" x14ac:dyDescent="0.3">
      <c r="A28" s="205"/>
      <c r="B28" s="206"/>
      <c r="C28" s="198">
        <v>17</v>
      </c>
      <c r="D28" s="190"/>
      <c r="E28" s="13"/>
      <c r="F28" s="14"/>
      <c r="G28" s="120"/>
      <c r="H28" s="122"/>
      <c r="I28" s="129"/>
      <c r="J28" s="67"/>
      <c r="K28" s="133"/>
      <c r="L28" s="108"/>
      <c r="M28" s="371"/>
      <c r="N28" s="147"/>
      <c r="O28" s="23"/>
      <c r="P28" s="23"/>
      <c r="Q28" s="23"/>
      <c r="R28" s="23"/>
      <c r="S28" s="23"/>
      <c r="T28" s="24"/>
      <c r="U28" s="25"/>
      <c r="V28" s="28"/>
      <c r="W28" s="299"/>
      <c r="X28" s="296"/>
      <c r="Y28" s="149">
        <f t="shared" si="17"/>
        <v>0</v>
      </c>
      <c r="Z28" s="148">
        <f t="shared" si="18"/>
        <v>0</v>
      </c>
      <c r="AA28" s="306"/>
      <c r="AB28" s="377">
        <f t="shared" si="47"/>
        <v>0</v>
      </c>
      <c r="AC28" s="348"/>
      <c r="AD28" s="210" t="str">
        <f t="shared" si="19"/>
        <v/>
      </c>
      <c r="AE28" s="345">
        <f t="shared" si="34"/>
        <v>0</v>
      </c>
      <c r="AF28" s="316"/>
      <c r="AG28" s="317"/>
      <c r="AH28" s="315"/>
      <c r="AI28" s="150">
        <f t="shared" si="20"/>
        <v>0</v>
      </c>
      <c r="AJ28" s="151">
        <f t="shared" si="21"/>
        <v>0</v>
      </c>
      <c r="AK28" s="152">
        <f t="shared" si="35"/>
        <v>0</v>
      </c>
      <c r="AL28" s="153">
        <f t="shared" si="36"/>
        <v>0</v>
      </c>
      <c r="AM28" s="153">
        <f t="shared" si="37"/>
        <v>0</v>
      </c>
      <c r="AN28" s="153">
        <f t="shared" si="38"/>
        <v>0</v>
      </c>
      <c r="AO28" s="153">
        <f t="shared" si="39"/>
        <v>0</v>
      </c>
      <c r="AP28" s="587" t="str">
        <f t="shared" si="41"/>
        <v xml:space="preserve"> </v>
      </c>
      <c r="AQ28" s="590" t="str">
        <f t="shared" si="40"/>
        <v xml:space="preserve"> </v>
      </c>
      <c r="AR28" s="590" t="str">
        <f t="shared" si="42"/>
        <v xml:space="preserve"> </v>
      </c>
      <c r="AS28" s="590" t="str">
        <f t="shared" si="43"/>
        <v xml:space="preserve"> </v>
      </c>
      <c r="AT28" s="590" t="str">
        <f t="shared" si="44"/>
        <v xml:space="preserve"> </v>
      </c>
      <c r="AU28" s="590" t="str">
        <f t="shared" si="45"/>
        <v xml:space="preserve"> </v>
      </c>
      <c r="AV28" s="591" t="str">
        <f t="shared" si="46"/>
        <v xml:space="preserve"> </v>
      </c>
      <c r="AW28" s="181" t="str">
        <f t="shared" si="22"/>
        <v/>
      </c>
      <c r="AX28" s="154" t="str">
        <f t="shared" si="23"/>
        <v/>
      </c>
      <c r="AY28" s="178" t="str">
        <f t="shared" si="24"/>
        <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9"/>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8.75" x14ac:dyDescent="0.3">
      <c r="A29" s="205"/>
      <c r="B29" s="206"/>
      <c r="C29" s="198">
        <v>18</v>
      </c>
      <c r="D29" s="190"/>
      <c r="E29" s="13"/>
      <c r="F29" s="14"/>
      <c r="G29" s="123"/>
      <c r="H29" s="124"/>
      <c r="I29" s="130"/>
      <c r="J29" s="21"/>
      <c r="K29" s="134"/>
      <c r="L29" s="24"/>
      <c r="M29" s="372"/>
      <c r="N29" s="147"/>
      <c r="O29" s="23"/>
      <c r="P29" s="23"/>
      <c r="Q29" s="23"/>
      <c r="R29" s="23"/>
      <c r="S29" s="23"/>
      <c r="T29" s="24"/>
      <c r="U29" s="25"/>
      <c r="V29" s="28"/>
      <c r="W29" s="299"/>
      <c r="X29" s="296"/>
      <c r="Y29" s="149">
        <f t="shared" si="17"/>
        <v>0</v>
      </c>
      <c r="Z29" s="148">
        <f t="shared" si="18"/>
        <v>0</v>
      </c>
      <c r="AA29" s="306"/>
      <c r="AB29" s="377">
        <f t="shared" si="47"/>
        <v>0</v>
      </c>
      <c r="AC29" s="348"/>
      <c r="AD29" s="210" t="str">
        <f t="shared" si="19"/>
        <v/>
      </c>
      <c r="AE29" s="345">
        <f t="shared" si="34"/>
        <v>0</v>
      </c>
      <c r="AF29" s="316"/>
      <c r="AG29" s="317"/>
      <c r="AH29" s="315"/>
      <c r="AI29" s="150">
        <f t="shared" si="20"/>
        <v>0</v>
      </c>
      <c r="AJ29" s="151">
        <f t="shared" si="21"/>
        <v>0</v>
      </c>
      <c r="AK29" s="152">
        <f t="shared" si="35"/>
        <v>0</v>
      </c>
      <c r="AL29" s="153">
        <f t="shared" si="36"/>
        <v>0</v>
      </c>
      <c r="AM29" s="153">
        <f t="shared" si="37"/>
        <v>0</v>
      </c>
      <c r="AN29" s="153">
        <f t="shared" si="38"/>
        <v>0</v>
      </c>
      <c r="AO29" s="153">
        <f t="shared" si="39"/>
        <v>0</v>
      </c>
      <c r="AP29" s="587" t="str">
        <f t="shared" si="41"/>
        <v xml:space="preserve"> </v>
      </c>
      <c r="AQ29" s="590" t="str">
        <f t="shared" si="40"/>
        <v xml:space="preserve"> </v>
      </c>
      <c r="AR29" s="590" t="str">
        <f t="shared" si="42"/>
        <v xml:space="preserve"> </v>
      </c>
      <c r="AS29" s="590" t="str">
        <f t="shared" si="43"/>
        <v xml:space="preserve"> </v>
      </c>
      <c r="AT29" s="590" t="str">
        <f t="shared" si="44"/>
        <v xml:space="preserve"> </v>
      </c>
      <c r="AU29" s="590" t="str">
        <f t="shared" si="45"/>
        <v xml:space="preserve"> </v>
      </c>
      <c r="AV29" s="591" t="str">
        <f t="shared" si="46"/>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9"/>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75" x14ac:dyDescent="0.3">
      <c r="A30" s="205"/>
      <c r="B30" s="206"/>
      <c r="C30" s="197">
        <v>19</v>
      </c>
      <c r="D30" s="190"/>
      <c r="E30" s="13"/>
      <c r="F30" s="14"/>
      <c r="G30" s="123"/>
      <c r="H30" s="124"/>
      <c r="I30" s="130"/>
      <c r="J30" s="21"/>
      <c r="K30" s="134"/>
      <c r="L30" s="24"/>
      <c r="M30" s="372"/>
      <c r="N30" s="147" t="str">
        <f t="shared" si="33"/>
        <v/>
      </c>
      <c r="O30" s="23"/>
      <c r="P30" s="23"/>
      <c r="Q30" s="23"/>
      <c r="R30" s="23"/>
      <c r="S30" s="23"/>
      <c r="T30" s="24"/>
      <c r="U30" s="25"/>
      <c r="V30" s="28"/>
      <c r="W30" s="299"/>
      <c r="X30" s="296"/>
      <c r="Y30" s="149">
        <f t="shared" si="17"/>
        <v>0</v>
      </c>
      <c r="Z30" s="148">
        <f t="shared" si="18"/>
        <v>0</v>
      </c>
      <c r="AA30" s="306"/>
      <c r="AB30" s="377">
        <f t="shared" si="47"/>
        <v>0</v>
      </c>
      <c r="AC30" s="348"/>
      <c r="AD30" s="210" t="str">
        <f t="shared" si="19"/>
        <v/>
      </c>
      <c r="AE30" s="345">
        <f t="shared" si="34"/>
        <v>0</v>
      </c>
      <c r="AF30" s="316"/>
      <c r="AG30" s="317"/>
      <c r="AH30" s="315"/>
      <c r="AI30" s="150">
        <f t="shared" si="20"/>
        <v>0</v>
      </c>
      <c r="AJ30" s="151">
        <f t="shared" si="21"/>
        <v>0</v>
      </c>
      <c r="AK30" s="152">
        <f t="shared" si="35"/>
        <v>0</v>
      </c>
      <c r="AL30" s="153">
        <f t="shared" si="36"/>
        <v>0</v>
      </c>
      <c r="AM30" s="153">
        <f t="shared" si="37"/>
        <v>0</v>
      </c>
      <c r="AN30" s="153">
        <f t="shared" si="38"/>
        <v>0</v>
      </c>
      <c r="AO30" s="153">
        <f t="shared" si="39"/>
        <v>0</v>
      </c>
      <c r="AP30" s="587" t="str">
        <f t="shared" si="41"/>
        <v xml:space="preserve"> </v>
      </c>
      <c r="AQ30" s="590" t="str">
        <f t="shared" si="40"/>
        <v xml:space="preserve"> </v>
      </c>
      <c r="AR30" s="590" t="str">
        <f t="shared" si="42"/>
        <v xml:space="preserve"> </v>
      </c>
      <c r="AS30" s="590" t="str">
        <f t="shared" si="43"/>
        <v xml:space="preserve"> </v>
      </c>
      <c r="AT30" s="590" t="str">
        <f t="shared" si="44"/>
        <v xml:space="preserve"> </v>
      </c>
      <c r="AU30" s="590" t="str">
        <f t="shared" si="45"/>
        <v xml:space="preserve"> </v>
      </c>
      <c r="AV30" s="591" t="str">
        <f t="shared" si="46"/>
        <v xml:space="preserve"> </v>
      </c>
      <c r="AW30" s="181" t="str">
        <f t="shared" si="22"/>
        <v/>
      </c>
      <c r="AX30" s="154" t="str">
        <f t="shared" si="23"/>
        <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9"/>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75" x14ac:dyDescent="0.3">
      <c r="A31" s="205"/>
      <c r="B31" s="206"/>
      <c r="C31" s="198">
        <v>20</v>
      </c>
      <c r="D31" s="192"/>
      <c r="E31" s="15"/>
      <c r="F31" s="14"/>
      <c r="G31" s="120"/>
      <c r="H31" s="122"/>
      <c r="I31" s="129"/>
      <c r="J31" s="67"/>
      <c r="K31" s="133"/>
      <c r="L31" s="108"/>
      <c r="M31" s="371"/>
      <c r="N31" s="147" t="str">
        <f t="shared" si="33"/>
        <v/>
      </c>
      <c r="O31" s="614"/>
      <c r="P31" s="23"/>
      <c r="Q31" s="23"/>
      <c r="R31" s="23"/>
      <c r="S31" s="23"/>
      <c r="T31" s="24"/>
      <c r="U31" s="25"/>
      <c r="V31" s="28"/>
      <c r="W31" s="299"/>
      <c r="X31" s="296"/>
      <c r="Y31" s="149">
        <f t="shared" si="17"/>
        <v>0</v>
      </c>
      <c r="Z31" s="148">
        <f t="shared" si="18"/>
        <v>0</v>
      </c>
      <c r="AA31" s="306"/>
      <c r="AB31" s="377">
        <f t="shared" si="47"/>
        <v>0</v>
      </c>
      <c r="AC31" s="348"/>
      <c r="AD31" s="210" t="str">
        <f t="shared" si="19"/>
        <v/>
      </c>
      <c r="AE31" s="345">
        <f t="shared" si="34"/>
        <v>0</v>
      </c>
      <c r="AF31" s="318"/>
      <c r="AG31" s="317"/>
      <c r="AH31" s="315"/>
      <c r="AI31" s="150">
        <f t="shared" si="20"/>
        <v>0</v>
      </c>
      <c r="AJ31" s="151">
        <f t="shared" si="21"/>
        <v>0</v>
      </c>
      <c r="AK31" s="152">
        <f t="shared" si="35"/>
        <v>0</v>
      </c>
      <c r="AL31" s="153">
        <f t="shared" si="36"/>
        <v>0</v>
      </c>
      <c r="AM31" s="153">
        <f t="shared" si="37"/>
        <v>0</v>
      </c>
      <c r="AN31" s="153">
        <f t="shared" si="38"/>
        <v>0</v>
      </c>
      <c r="AO31" s="153">
        <f t="shared" si="39"/>
        <v>0</v>
      </c>
      <c r="AP31" s="587" t="str">
        <f t="shared" si="41"/>
        <v xml:space="preserve"> </v>
      </c>
      <c r="AQ31" s="590" t="str">
        <f t="shared" si="40"/>
        <v xml:space="preserve"> </v>
      </c>
      <c r="AR31" s="590" t="str">
        <f t="shared" si="42"/>
        <v xml:space="preserve"> </v>
      </c>
      <c r="AS31" s="590" t="str">
        <f t="shared" si="43"/>
        <v xml:space="preserve"> </v>
      </c>
      <c r="AT31" s="590" t="str">
        <f t="shared" si="44"/>
        <v xml:space="preserve"> </v>
      </c>
      <c r="AU31" s="590" t="str">
        <f t="shared" si="45"/>
        <v xml:space="preserve"> </v>
      </c>
      <c r="AV31" s="591" t="str">
        <f t="shared" si="46"/>
        <v xml:space="preserve"> </v>
      </c>
      <c r="AW31" s="181" t="str">
        <f t="shared" si="22"/>
        <v/>
      </c>
      <c r="AX31" s="154" t="str">
        <f t="shared" si="23"/>
        <v/>
      </c>
      <c r="AY31" s="178" t="str">
        <f t="shared" si="24"/>
        <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9"/>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75" x14ac:dyDescent="0.3">
      <c r="A32" s="205"/>
      <c r="B32" s="206"/>
      <c r="C32" s="197">
        <v>21</v>
      </c>
      <c r="D32" s="190"/>
      <c r="E32" s="13"/>
      <c r="F32" s="14"/>
      <c r="G32" s="123"/>
      <c r="H32" s="124"/>
      <c r="I32" s="130"/>
      <c r="J32" s="21"/>
      <c r="K32" s="134"/>
      <c r="L32" s="24"/>
      <c r="M32" s="372"/>
      <c r="N32" s="147" t="str">
        <f t="shared" si="33"/>
        <v/>
      </c>
      <c r="O32" s="23"/>
      <c r="P32" s="23"/>
      <c r="Q32" s="23"/>
      <c r="R32" s="23"/>
      <c r="S32" s="23"/>
      <c r="T32" s="24"/>
      <c r="U32" s="25"/>
      <c r="V32" s="28"/>
      <c r="W32" s="299"/>
      <c r="X32" s="296"/>
      <c r="Y32" s="149">
        <f t="shared" si="17"/>
        <v>0</v>
      </c>
      <c r="Z32" s="148">
        <f t="shared" si="18"/>
        <v>0</v>
      </c>
      <c r="AA32" s="306"/>
      <c r="AB32" s="377">
        <f t="shared" si="47"/>
        <v>0</v>
      </c>
      <c r="AC32" s="348"/>
      <c r="AD32" s="210" t="str">
        <f t="shared" si="19"/>
        <v/>
      </c>
      <c r="AE32" s="345">
        <f t="shared" si="34"/>
        <v>0</v>
      </c>
      <c r="AF32" s="318"/>
      <c r="AG32" s="317"/>
      <c r="AH32" s="315"/>
      <c r="AI32" s="150">
        <f t="shared" si="20"/>
        <v>0</v>
      </c>
      <c r="AJ32" s="151">
        <f t="shared" si="21"/>
        <v>0</v>
      </c>
      <c r="AK32" s="152">
        <f t="shared" si="35"/>
        <v>0</v>
      </c>
      <c r="AL32" s="153">
        <f t="shared" si="36"/>
        <v>0</v>
      </c>
      <c r="AM32" s="153">
        <f t="shared" si="37"/>
        <v>0</v>
      </c>
      <c r="AN32" s="153">
        <f t="shared" si="38"/>
        <v>0</v>
      </c>
      <c r="AO32" s="153">
        <f t="shared" si="39"/>
        <v>0</v>
      </c>
      <c r="AP32" s="587" t="str">
        <f t="shared" si="41"/>
        <v xml:space="preserve"> </v>
      </c>
      <c r="AQ32" s="590" t="str">
        <f t="shared" si="40"/>
        <v xml:space="preserve"> </v>
      </c>
      <c r="AR32" s="590" t="str">
        <f t="shared" si="42"/>
        <v xml:space="preserve"> </v>
      </c>
      <c r="AS32" s="590" t="str">
        <f t="shared" si="43"/>
        <v xml:space="preserve"> </v>
      </c>
      <c r="AT32" s="590" t="str">
        <f t="shared" si="44"/>
        <v xml:space="preserve"> </v>
      </c>
      <c r="AU32" s="590" t="str">
        <f t="shared" si="45"/>
        <v xml:space="preserve"> </v>
      </c>
      <c r="AV32" s="591" t="str">
        <f t="shared" si="46"/>
        <v xml:space="preserve"> </v>
      </c>
      <c r="AW32" s="181" t="str">
        <f t="shared" si="22"/>
        <v/>
      </c>
      <c r="AX32" s="154" t="str">
        <f t="shared" si="23"/>
        <v/>
      </c>
      <c r="AY32" s="178" t="str">
        <f t="shared" si="24"/>
        <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9"/>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75" x14ac:dyDescent="0.3">
      <c r="A33" s="205"/>
      <c r="B33" s="206"/>
      <c r="C33" s="198">
        <v>22</v>
      </c>
      <c r="D33" s="190"/>
      <c r="E33" s="13"/>
      <c r="F33" s="14"/>
      <c r="G33" s="123"/>
      <c r="H33" s="124"/>
      <c r="I33" s="130"/>
      <c r="J33" s="21"/>
      <c r="K33" s="134"/>
      <c r="L33" s="24"/>
      <c r="M33" s="372"/>
      <c r="N33" s="147" t="str">
        <f t="shared" si="33"/>
        <v/>
      </c>
      <c r="O33" s="23"/>
      <c r="P33" s="23"/>
      <c r="Q33" s="23"/>
      <c r="R33" s="23"/>
      <c r="S33" s="23"/>
      <c r="T33" s="24"/>
      <c r="U33" s="25"/>
      <c r="V33" s="28"/>
      <c r="W33" s="299"/>
      <c r="X33" s="296"/>
      <c r="Y33" s="149">
        <f t="shared" si="17"/>
        <v>0</v>
      </c>
      <c r="Z33" s="148">
        <f t="shared" si="18"/>
        <v>0</v>
      </c>
      <c r="AA33" s="306"/>
      <c r="AB33" s="377">
        <f t="shared" si="47"/>
        <v>0</v>
      </c>
      <c r="AC33" s="348"/>
      <c r="AD33" s="210" t="str">
        <f t="shared" si="19"/>
        <v/>
      </c>
      <c r="AE33" s="345">
        <f t="shared" si="34"/>
        <v>0</v>
      </c>
      <c r="AF33" s="318"/>
      <c r="AG33" s="317"/>
      <c r="AH33" s="315"/>
      <c r="AI33" s="150">
        <f t="shared" si="20"/>
        <v>0</v>
      </c>
      <c r="AJ33" s="151">
        <f t="shared" si="21"/>
        <v>0</v>
      </c>
      <c r="AK33" s="152">
        <f t="shared" si="35"/>
        <v>0</v>
      </c>
      <c r="AL33" s="153">
        <f t="shared" si="36"/>
        <v>0</v>
      </c>
      <c r="AM33" s="153">
        <f t="shared" si="37"/>
        <v>0</v>
      </c>
      <c r="AN33" s="153">
        <f t="shared" si="38"/>
        <v>0</v>
      </c>
      <c r="AO33" s="153">
        <f t="shared" si="39"/>
        <v>0</v>
      </c>
      <c r="AP33" s="587" t="str">
        <f t="shared" si="41"/>
        <v xml:space="preserve"> </v>
      </c>
      <c r="AQ33" s="590" t="str">
        <f t="shared" si="40"/>
        <v xml:space="preserve"> </v>
      </c>
      <c r="AR33" s="590" t="str">
        <f t="shared" si="42"/>
        <v xml:space="preserve"> </v>
      </c>
      <c r="AS33" s="590" t="str">
        <f t="shared" si="43"/>
        <v xml:space="preserve"> </v>
      </c>
      <c r="AT33" s="590" t="str">
        <f t="shared" si="44"/>
        <v xml:space="preserve"> </v>
      </c>
      <c r="AU33" s="590" t="str">
        <f t="shared" si="45"/>
        <v xml:space="preserve"> </v>
      </c>
      <c r="AV33" s="591" t="str">
        <f t="shared" si="46"/>
        <v xml:space="preserve"> </v>
      </c>
      <c r="AW33" s="181" t="str">
        <f t="shared" si="22"/>
        <v/>
      </c>
      <c r="AX33" s="154" t="str">
        <f t="shared" si="23"/>
        <v/>
      </c>
      <c r="AY33" s="178" t="str">
        <f t="shared" si="24"/>
        <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9"/>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75" x14ac:dyDescent="0.3">
      <c r="A34" s="205"/>
      <c r="B34" s="206"/>
      <c r="C34" s="198">
        <v>23</v>
      </c>
      <c r="D34" s="190"/>
      <c r="E34" s="13"/>
      <c r="F34" s="14"/>
      <c r="G34" s="120"/>
      <c r="H34" s="125"/>
      <c r="I34" s="129"/>
      <c r="J34" s="67"/>
      <c r="K34" s="133"/>
      <c r="L34" s="108"/>
      <c r="M34" s="371"/>
      <c r="N34" s="147" t="str">
        <f t="shared" si="33"/>
        <v/>
      </c>
      <c r="O34" s="23"/>
      <c r="P34" s="23"/>
      <c r="Q34" s="23"/>
      <c r="R34" s="23"/>
      <c r="S34" s="23"/>
      <c r="T34" s="24"/>
      <c r="U34" s="25"/>
      <c r="V34" s="28"/>
      <c r="W34" s="299"/>
      <c r="X34" s="296"/>
      <c r="Y34" s="149">
        <f t="shared" si="17"/>
        <v>0</v>
      </c>
      <c r="Z34" s="148">
        <f t="shared" si="18"/>
        <v>0</v>
      </c>
      <c r="AA34" s="306"/>
      <c r="AB34" s="377">
        <f t="shared" si="47"/>
        <v>0</v>
      </c>
      <c r="AC34" s="348"/>
      <c r="AD34" s="210" t="str">
        <f t="shared" si="19"/>
        <v/>
      </c>
      <c r="AE34" s="345">
        <f t="shared" si="34"/>
        <v>0</v>
      </c>
      <c r="AF34" s="318"/>
      <c r="AG34" s="317"/>
      <c r="AH34" s="315"/>
      <c r="AI34" s="150">
        <f t="shared" si="20"/>
        <v>0</v>
      </c>
      <c r="AJ34" s="151">
        <f t="shared" si="21"/>
        <v>0</v>
      </c>
      <c r="AK34" s="152">
        <f t="shared" si="35"/>
        <v>0</v>
      </c>
      <c r="AL34" s="153">
        <f t="shared" si="36"/>
        <v>0</v>
      </c>
      <c r="AM34" s="153">
        <f t="shared" si="37"/>
        <v>0</v>
      </c>
      <c r="AN34" s="153">
        <f t="shared" si="38"/>
        <v>0</v>
      </c>
      <c r="AO34" s="153">
        <f t="shared" si="39"/>
        <v>0</v>
      </c>
      <c r="AP34" s="587" t="str">
        <f t="shared" si="41"/>
        <v xml:space="preserve"> </v>
      </c>
      <c r="AQ34" s="590" t="str">
        <f t="shared" si="40"/>
        <v xml:space="preserve"> </v>
      </c>
      <c r="AR34" s="590" t="str">
        <f t="shared" si="42"/>
        <v xml:space="preserve"> </v>
      </c>
      <c r="AS34" s="590" t="str">
        <f t="shared" si="43"/>
        <v xml:space="preserve"> </v>
      </c>
      <c r="AT34" s="590" t="str">
        <f t="shared" si="44"/>
        <v xml:space="preserve"> </v>
      </c>
      <c r="AU34" s="590" t="str">
        <f t="shared" si="45"/>
        <v xml:space="preserve"> </v>
      </c>
      <c r="AV34" s="591" t="str">
        <f t="shared" si="46"/>
        <v xml:space="preserve"> </v>
      </c>
      <c r="AW34" s="181" t="str">
        <f t="shared" si="22"/>
        <v/>
      </c>
      <c r="AX34" s="154" t="str">
        <f t="shared" si="23"/>
        <v/>
      </c>
      <c r="AY34" s="178" t="str">
        <f t="shared" si="24"/>
        <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9"/>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75" x14ac:dyDescent="0.3">
      <c r="A35" s="205"/>
      <c r="B35" s="206"/>
      <c r="C35" s="197">
        <v>24</v>
      </c>
      <c r="D35" s="192"/>
      <c r="E35" s="15"/>
      <c r="F35" s="14"/>
      <c r="G35" s="120"/>
      <c r="H35" s="122"/>
      <c r="I35" s="129"/>
      <c r="J35" s="67"/>
      <c r="K35" s="133"/>
      <c r="L35" s="108"/>
      <c r="M35" s="371"/>
      <c r="N35" s="147" t="str">
        <f t="shared" si="33"/>
        <v/>
      </c>
      <c r="O35" s="23"/>
      <c r="P35" s="23"/>
      <c r="Q35" s="23"/>
      <c r="R35" s="23"/>
      <c r="S35" s="23"/>
      <c r="T35" s="24"/>
      <c r="U35" s="25"/>
      <c r="V35" s="28"/>
      <c r="W35" s="299"/>
      <c r="X35" s="296"/>
      <c r="Y35" s="149">
        <f t="shared" si="17"/>
        <v>0</v>
      </c>
      <c r="Z35" s="148">
        <f t="shared" si="18"/>
        <v>0</v>
      </c>
      <c r="AA35" s="306"/>
      <c r="AB35" s="377">
        <f t="shared" si="47"/>
        <v>0</v>
      </c>
      <c r="AC35" s="348"/>
      <c r="AD35" s="210" t="str">
        <f t="shared" si="19"/>
        <v/>
      </c>
      <c r="AE35" s="345">
        <f t="shared" si="34"/>
        <v>0</v>
      </c>
      <c r="AF35" s="318"/>
      <c r="AG35" s="317"/>
      <c r="AH35" s="315"/>
      <c r="AI35" s="150">
        <f t="shared" si="20"/>
        <v>0</v>
      </c>
      <c r="AJ35" s="151">
        <f t="shared" si="21"/>
        <v>0</v>
      </c>
      <c r="AK35" s="152">
        <f t="shared" si="35"/>
        <v>0</v>
      </c>
      <c r="AL35" s="153">
        <f t="shared" si="36"/>
        <v>0</v>
      </c>
      <c r="AM35" s="153">
        <f t="shared" si="37"/>
        <v>0</v>
      </c>
      <c r="AN35" s="153">
        <f t="shared" si="38"/>
        <v>0</v>
      </c>
      <c r="AO35" s="153">
        <f t="shared" si="39"/>
        <v>0</v>
      </c>
      <c r="AP35" s="587" t="str">
        <f t="shared" si="41"/>
        <v xml:space="preserve"> </v>
      </c>
      <c r="AQ35" s="590" t="str">
        <f t="shared" si="40"/>
        <v xml:space="preserve"> </v>
      </c>
      <c r="AR35" s="590" t="str">
        <f t="shared" si="42"/>
        <v xml:space="preserve"> </v>
      </c>
      <c r="AS35" s="590" t="str">
        <f t="shared" si="43"/>
        <v xml:space="preserve"> </v>
      </c>
      <c r="AT35" s="590" t="str">
        <f t="shared" si="44"/>
        <v xml:space="preserve"> </v>
      </c>
      <c r="AU35" s="590" t="str">
        <f t="shared" si="45"/>
        <v xml:space="preserve"> </v>
      </c>
      <c r="AV35" s="591" t="str">
        <f t="shared" si="46"/>
        <v xml:space="preserve"> </v>
      </c>
      <c r="AW35" s="181" t="str">
        <f t="shared" si="22"/>
        <v/>
      </c>
      <c r="AX35" s="154" t="str">
        <f t="shared" si="23"/>
        <v/>
      </c>
      <c r="AY35" s="178" t="str">
        <f t="shared" si="24"/>
        <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9"/>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75" x14ac:dyDescent="0.3">
      <c r="A36" s="205"/>
      <c r="B36" s="206"/>
      <c r="C36" s="198">
        <v>25</v>
      </c>
      <c r="D36" s="190"/>
      <c r="E36" s="13"/>
      <c r="F36" s="14"/>
      <c r="G36" s="123"/>
      <c r="H36" s="124"/>
      <c r="I36" s="130"/>
      <c r="J36" s="21"/>
      <c r="K36" s="134"/>
      <c r="L36" s="24"/>
      <c r="M36" s="372"/>
      <c r="N36" s="147" t="str">
        <f t="shared" si="33"/>
        <v/>
      </c>
      <c r="O36" s="23"/>
      <c r="P36" s="23"/>
      <c r="Q36" s="23"/>
      <c r="R36" s="23"/>
      <c r="S36" s="23"/>
      <c r="T36" s="24"/>
      <c r="U36" s="25"/>
      <c r="V36" s="28"/>
      <c r="W36" s="299"/>
      <c r="X36" s="296"/>
      <c r="Y36" s="149">
        <f t="shared" si="17"/>
        <v>0</v>
      </c>
      <c r="Z36" s="148">
        <f t="shared" si="18"/>
        <v>0</v>
      </c>
      <c r="AA36" s="306"/>
      <c r="AB36" s="377">
        <f t="shared" si="47"/>
        <v>0</v>
      </c>
      <c r="AC36" s="348"/>
      <c r="AD36" s="210" t="str">
        <f t="shared" si="19"/>
        <v/>
      </c>
      <c r="AE36" s="345">
        <f t="shared" si="34"/>
        <v>0</v>
      </c>
      <c r="AF36" s="318"/>
      <c r="AG36" s="317"/>
      <c r="AH36" s="315"/>
      <c r="AI36" s="150">
        <f t="shared" si="20"/>
        <v>0</v>
      </c>
      <c r="AJ36" s="151">
        <f t="shared" si="21"/>
        <v>0</v>
      </c>
      <c r="AK36" s="152">
        <f t="shared" si="35"/>
        <v>0</v>
      </c>
      <c r="AL36" s="153">
        <f t="shared" si="36"/>
        <v>0</v>
      </c>
      <c r="AM36" s="153">
        <f t="shared" si="37"/>
        <v>0</v>
      </c>
      <c r="AN36" s="153">
        <f t="shared" si="38"/>
        <v>0</v>
      </c>
      <c r="AO36" s="153">
        <f t="shared" si="39"/>
        <v>0</v>
      </c>
      <c r="AP36" s="587" t="str">
        <f t="shared" si="41"/>
        <v xml:space="preserve"> </v>
      </c>
      <c r="AQ36" s="590" t="str">
        <f t="shared" si="40"/>
        <v xml:space="preserve"> </v>
      </c>
      <c r="AR36" s="590" t="str">
        <f t="shared" si="42"/>
        <v xml:space="preserve"> </v>
      </c>
      <c r="AS36" s="590" t="str">
        <f t="shared" si="43"/>
        <v xml:space="preserve"> </v>
      </c>
      <c r="AT36" s="590" t="str">
        <f t="shared" si="44"/>
        <v xml:space="preserve"> </v>
      </c>
      <c r="AU36" s="590" t="str">
        <f t="shared" si="45"/>
        <v xml:space="preserve"> </v>
      </c>
      <c r="AV36" s="591" t="str">
        <f t="shared" si="46"/>
        <v xml:space="preserve"> </v>
      </c>
      <c r="AW36" s="181" t="str">
        <f t="shared" si="22"/>
        <v/>
      </c>
      <c r="AX36" s="154" t="str">
        <f t="shared" si="23"/>
        <v/>
      </c>
      <c r="AY36" s="178" t="str">
        <f t="shared" si="24"/>
        <v/>
      </c>
      <c r="AZ36" s="169" t="str">
        <f t="shared" si="25"/>
        <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9"/>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
      <c r="A37" s="205"/>
      <c r="B37" s="206"/>
      <c r="C37" s="197">
        <v>26</v>
      </c>
      <c r="D37" s="190"/>
      <c r="E37" s="13"/>
      <c r="F37" s="14"/>
      <c r="G37" s="123"/>
      <c r="H37" s="124"/>
      <c r="I37" s="130"/>
      <c r="J37" s="21"/>
      <c r="K37" s="134"/>
      <c r="L37" s="24"/>
      <c r="M37" s="372"/>
      <c r="N37" s="147" t="str">
        <f t="shared" si="33"/>
        <v/>
      </c>
      <c r="O37" s="23"/>
      <c r="P37" s="23"/>
      <c r="Q37" s="23"/>
      <c r="R37" s="23"/>
      <c r="S37" s="23"/>
      <c r="T37" s="24"/>
      <c r="U37" s="25"/>
      <c r="V37" s="28"/>
      <c r="W37" s="299"/>
      <c r="X37" s="296"/>
      <c r="Y37" s="149">
        <f t="shared" si="17"/>
        <v>0</v>
      </c>
      <c r="Z37" s="148">
        <f t="shared" si="18"/>
        <v>0</v>
      </c>
      <c r="AA37" s="306"/>
      <c r="AB37" s="377">
        <f t="shared" si="47"/>
        <v>0</v>
      </c>
      <c r="AC37" s="348"/>
      <c r="AD37" s="210" t="str">
        <f t="shared" si="19"/>
        <v/>
      </c>
      <c r="AE37" s="345">
        <f t="shared" si="34"/>
        <v>0</v>
      </c>
      <c r="AF37" s="318"/>
      <c r="AG37" s="317"/>
      <c r="AH37" s="315"/>
      <c r="AI37" s="150">
        <f t="shared" si="20"/>
        <v>0</v>
      </c>
      <c r="AJ37" s="151">
        <f t="shared" si="21"/>
        <v>0</v>
      </c>
      <c r="AK37" s="152">
        <f t="shared" si="35"/>
        <v>0</v>
      </c>
      <c r="AL37" s="153">
        <f t="shared" si="36"/>
        <v>0</v>
      </c>
      <c r="AM37" s="153">
        <f t="shared" si="37"/>
        <v>0</v>
      </c>
      <c r="AN37" s="153">
        <f t="shared" si="38"/>
        <v>0</v>
      </c>
      <c r="AO37" s="153">
        <f t="shared" si="39"/>
        <v>0</v>
      </c>
      <c r="AP37" s="587" t="str">
        <f t="shared" si="41"/>
        <v xml:space="preserve"> </v>
      </c>
      <c r="AQ37" s="590" t="str">
        <f t="shared" si="40"/>
        <v xml:space="preserve"> </v>
      </c>
      <c r="AR37" s="590" t="str">
        <f t="shared" si="42"/>
        <v xml:space="preserve"> </v>
      </c>
      <c r="AS37" s="590" t="str">
        <f t="shared" si="43"/>
        <v xml:space="preserve"> </v>
      </c>
      <c r="AT37" s="590" t="str">
        <f t="shared" si="44"/>
        <v xml:space="preserve"> </v>
      </c>
      <c r="AU37" s="590" t="str">
        <f t="shared" si="45"/>
        <v xml:space="preserve"> </v>
      </c>
      <c r="AV37" s="591" t="str">
        <f t="shared" si="46"/>
        <v xml:space="preserve"> </v>
      </c>
      <c r="AW37" s="181" t="str">
        <f t="shared" si="22"/>
        <v/>
      </c>
      <c r="AX37" s="154" t="str">
        <f t="shared" si="23"/>
        <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9"/>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75" x14ac:dyDescent="0.3">
      <c r="A38" s="205"/>
      <c r="B38" s="206"/>
      <c r="C38" s="198">
        <v>27</v>
      </c>
      <c r="D38" s="190"/>
      <c r="E38" s="13"/>
      <c r="F38" s="14"/>
      <c r="G38" s="123"/>
      <c r="H38" s="124"/>
      <c r="I38" s="130"/>
      <c r="J38" s="21"/>
      <c r="K38" s="134"/>
      <c r="L38" s="24"/>
      <c r="M38" s="372"/>
      <c r="N38" s="147" t="str">
        <f t="shared" si="33"/>
        <v/>
      </c>
      <c r="O38" s="23"/>
      <c r="P38" s="23"/>
      <c r="Q38" s="23"/>
      <c r="R38" s="23"/>
      <c r="S38" s="23"/>
      <c r="T38" s="24"/>
      <c r="U38" s="25"/>
      <c r="V38" s="28"/>
      <c r="W38" s="299"/>
      <c r="X38" s="296"/>
      <c r="Y38" s="149">
        <f t="shared" si="17"/>
        <v>0</v>
      </c>
      <c r="Z38" s="148">
        <f t="shared" si="18"/>
        <v>0</v>
      </c>
      <c r="AA38" s="306"/>
      <c r="AB38" s="377">
        <f t="shared" si="47"/>
        <v>0</v>
      </c>
      <c r="AC38" s="348"/>
      <c r="AD38" s="210" t="str">
        <f t="shared" si="19"/>
        <v/>
      </c>
      <c r="AE38" s="345">
        <f t="shared" si="34"/>
        <v>0</v>
      </c>
      <c r="AF38" s="318"/>
      <c r="AG38" s="317"/>
      <c r="AH38" s="315"/>
      <c r="AI38" s="150">
        <f t="shared" si="20"/>
        <v>0</v>
      </c>
      <c r="AJ38" s="151">
        <f t="shared" si="21"/>
        <v>0</v>
      </c>
      <c r="AK38" s="152">
        <f t="shared" si="35"/>
        <v>0</v>
      </c>
      <c r="AL38" s="153">
        <f t="shared" si="36"/>
        <v>0</v>
      </c>
      <c r="AM38" s="153">
        <f t="shared" si="37"/>
        <v>0</v>
      </c>
      <c r="AN38" s="153">
        <f t="shared" si="38"/>
        <v>0</v>
      </c>
      <c r="AO38" s="153">
        <f t="shared" si="39"/>
        <v>0</v>
      </c>
      <c r="AP38" s="587" t="str">
        <f t="shared" si="41"/>
        <v xml:space="preserve"> </v>
      </c>
      <c r="AQ38" s="590" t="str">
        <f t="shared" si="40"/>
        <v xml:space="preserve"> </v>
      </c>
      <c r="AR38" s="590" t="str">
        <f t="shared" si="42"/>
        <v xml:space="preserve"> </v>
      </c>
      <c r="AS38" s="590" t="str">
        <f t="shared" si="43"/>
        <v xml:space="preserve"> </v>
      </c>
      <c r="AT38" s="590" t="str">
        <f t="shared" si="44"/>
        <v xml:space="preserve"> </v>
      </c>
      <c r="AU38" s="590" t="str">
        <f t="shared" si="45"/>
        <v xml:space="preserve"> </v>
      </c>
      <c r="AV38" s="591" t="str">
        <f t="shared" si="46"/>
        <v xml:space="preserve"> </v>
      </c>
      <c r="AW38" s="181" t="str">
        <f t="shared" si="22"/>
        <v/>
      </c>
      <c r="AX38" s="154" t="str">
        <f t="shared" si="23"/>
        <v/>
      </c>
      <c r="AY38" s="178" t="str">
        <f t="shared" si="24"/>
        <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9"/>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75" x14ac:dyDescent="0.3">
      <c r="A39" s="205"/>
      <c r="B39" s="206"/>
      <c r="C39" s="198">
        <v>28</v>
      </c>
      <c r="D39" s="192"/>
      <c r="E39" s="15"/>
      <c r="F39" s="14"/>
      <c r="G39" s="123"/>
      <c r="H39" s="124"/>
      <c r="I39" s="130"/>
      <c r="J39" s="21"/>
      <c r="K39" s="134"/>
      <c r="L39" s="24"/>
      <c r="M39" s="372"/>
      <c r="N39" s="147" t="str">
        <f t="shared" si="33"/>
        <v/>
      </c>
      <c r="O39" s="23"/>
      <c r="P39" s="23"/>
      <c r="Q39" s="23"/>
      <c r="R39" s="23"/>
      <c r="S39" s="23"/>
      <c r="T39" s="24"/>
      <c r="U39" s="25"/>
      <c r="V39" s="28"/>
      <c r="W39" s="299"/>
      <c r="X39" s="296"/>
      <c r="Y39" s="149">
        <f t="shared" si="17"/>
        <v>0</v>
      </c>
      <c r="Z39" s="148">
        <f t="shared" si="18"/>
        <v>0</v>
      </c>
      <c r="AA39" s="306"/>
      <c r="AB39" s="377">
        <f t="shared" si="47"/>
        <v>0</v>
      </c>
      <c r="AC39" s="348"/>
      <c r="AD39" s="210" t="str">
        <f t="shared" si="19"/>
        <v/>
      </c>
      <c r="AE39" s="345">
        <f t="shared" si="34"/>
        <v>0</v>
      </c>
      <c r="AF39" s="318"/>
      <c r="AG39" s="317"/>
      <c r="AH39" s="315"/>
      <c r="AI39" s="150">
        <f t="shared" si="20"/>
        <v>0</v>
      </c>
      <c r="AJ39" s="151">
        <f t="shared" si="21"/>
        <v>0</v>
      </c>
      <c r="AK39" s="152">
        <f t="shared" si="35"/>
        <v>0</v>
      </c>
      <c r="AL39" s="153">
        <f t="shared" si="36"/>
        <v>0</v>
      </c>
      <c r="AM39" s="153">
        <f t="shared" si="37"/>
        <v>0</v>
      </c>
      <c r="AN39" s="153">
        <f t="shared" si="38"/>
        <v>0</v>
      </c>
      <c r="AO39" s="153">
        <f t="shared" si="39"/>
        <v>0</v>
      </c>
      <c r="AP39" s="587" t="str">
        <f t="shared" si="41"/>
        <v xml:space="preserve"> </v>
      </c>
      <c r="AQ39" s="590" t="str">
        <f t="shared" si="40"/>
        <v xml:space="preserve"> </v>
      </c>
      <c r="AR39" s="590" t="str">
        <f t="shared" si="42"/>
        <v xml:space="preserve"> </v>
      </c>
      <c r="AS39" s="590" t="str">
        <f t="shared" si="43"/>
        <v xml:space="preserve"> </v>
      </c>
      <c r="AT39" s="590" t="str">
        <f t="shared" si="44"/>
        <v xml:space="preserve"> </v>
      </c>
      <c r="AU39" s="590" t="str">
        <f t="shared" si="45"/>
        <v xml:space="preserve"> </v>
      </c>
      <c r="AV39" s="591" t="str">
        <f t="shared" si="46"/>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9"/>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75" x14ac:dyDescent="0.3">
      <c r="A40" s="205"/>
      <c r="B40" s="206"/>
      <c r="C40" s="197">
        <v>29</v>
      </c>
      <c r="D40" s="190"/>
      <c r="E40" s="13"/>
      <c r="F40" s="14"/>
      <c r="G40" s="123"/>
      <c r="H40" s="124"/>
      <c r="I40" s="130"/>
      <c r="J40" s="21"/>
      <c r="K40" s="134"/>
      <c r="L40" s="24"/>
      <c r="M40" s="372"/>
      <c r="N40" s="147" t="str">
        <f t="shared" si="33"/>
        <v/>
      </c>
      <c r="O40" s="23"/>
      <c r="P40" s="23"/>
      <c r="Q40" s="23"/>
      <c r="R40" s="23"/>
      <c r="S40" s="23"/>
      <c r="T40" s="24"/>
      <c r="U40" s="25"/>
      <c r="V40" s="28"/>
      <c r="W40" s="299"/>
      <c r="X40" s="296"/>
      <c r="Y40" s="149">
        <f t="shared" si="17"/>
        <v>0</v>
      </c>
      <c r="Z40" s="148">
        <f t="shared" si="18"/>
        <v>0</v>
      </c>
      <c r="AA40" s="306"/>
      <c r="AB40" s="377">
        <f t="shared" si="47"/>
        <v>0</v>
      </c>
      <c r="AC40" s="348"/>
      <c r="AD40" s="210" t="str">
        <f t="shared" si="19"/>
        <v/>
      </c>
      <c r="AE40" s="345">
        <f t="shared" si="34"/>
        <v>0</v>
      </c>
      <c r="AF40" s="318"/>
      <c r="AG40" s="317"/>
      <c r="AH40" s="315"/>
      <c r="AI40" s="150">
        <f t="shared" si="20"/>
        <v>0</v>
      </c>
      <c r="AJ40" s="151">
        <f t="shared" si="21"/>
        <v>0</v>
      </c>
      <c r="AK40" s="152">
        <f t="shared" si="35"/>
        <v>0</v>
      </c>
      <c r="AL40" s="153">
        <f t="shared" si="36"/>
        <v>0</v>
      </c>
      <c r="AM40" s="153">
        <f t="shared" si="37"/>
        <v>0</v>
      </c>
      <c r="AN40" s="153">
        <f t="shared" si="38"/>
        <v>0</v>
      </c>
      <c r="AO40" s="153">
        <f t="shared" si="39"/>
        <v>0</v>
      </c>
      <c r="AP40" s="587" t="str">
        <f t="shared" si="41"/>
        <v xml:space="preserve"> </v>
      </c>
      <c r="AQ40" s="590" t="str">
        <f t="shared" si="40"/>
        <v xml:space="preserve"> </v>
      </c>
      <c r="AR40" s="590" t="str">
        <f t="shared" si="42"/>
        <v xml:space="preserve"> </v>
      </c>
      <c r="AS40" s="590" t="str">
        <f t="shared" si="43"/>
        <v xml:space="preserve"> </v>
      </c>
      <c r="AT40" s="590" t="str">
        <f t="shared" si="44"/>
        <v xml:space="preserve"> </v>
      </c>
      <c r="AU40" s="590" t="str">
        <f t="shared" si="45"/>
        <v xml:space="preserve"> </v>
      </c>
      <c r="AV40" s="591" t="str">
        <f t="shared" si="46"/>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9"/>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75" x14ac:dyDescent="0.3">
      <c r="A41" s="205"/>
      <c r="B41" s="206"/>
      <c r="C41" s="198">
        <v>30</v>
      </c>
      <c r="D41" s="190"/>
      <c r="E41" s="13"/>
      <c r="F41" s="14"/>
      <c r="G41" s="123"/>
      <c r="H41" s="124"/>
      <c r="I41" s="130"/>
      <c r="J41" s="21"/>
      <c r="K41" s="134"/>
      <c r="L41" s="24"/>
      <c r="M41" s="372"/>
      <c r="N41" s="147" t="str">
        <f t="shared" si="33"/>
        <v/>
      </c>
      <c r="O41" s="23"/>
      <c r="P41" s="23"/>
      <c r="Q41" s="23"/>
      <c r="R41" s="23"/>
      <c r="S41" s="23"/>
      <c r="T41" s="24"/>
      <c r="U41" s="25"/>
      <c r="V41" s="28"/>
      <c r="W41" s="299"/>
      <c r="X41" s="296"/>
      <c r="Y41" s="149">
        <f t="shared" si="17"/>
        <v>0</v>
      </c>
      <c r="Z41" s="148">
        <f t="shared" si="18"/>
        <v>0</v>
      </c>
      <c r="AA41" s="306"/>
      <c r="AB41" s="377">
        <f t="shared" si="47"/>
        <v>0</v>
      </c>
      <c r="AC41" s="348"/>
      <c r="AD41" s="210" t="str">
        <f t="shared" si="19"/>
        <v/>
      </c>
      <c r="AE41" s="345">
        <f t="shared" si="34"/>
        <v>0</v>
      </c>
      <c r="AF41" s="318"/>
      <c r="AG41" s="317"/>
      <c r="AH41" s="315"/>
      <c r="AI41" s="150">
        <f t="shared" si="20"/>
        <v>0</v>
      </c>
      <c r="AJ41" s="151">
        <f t="shared" si="21"/>
        <v>0</v>
      </c>
      <c r="AK41" s="152">
        <f t="shared" si="35"/>
        <v>0</v>
      </c>
      <c r="AL41" s="153">
        <f t="shared" si="36"/>
        <v>0</v>
      </c>
      <c r="AM41" s="153">
        <f t="shared" si="37"/>
        <v>0</v>
      </c>
      <c r="AN41" s="153">
        <f t="shared" si="38"/>
        <v>0</v>
      </c>
      <c r="AO41" s="153">
        <f t="shared" si="39"/>
        <v>0</v>
      </c>
      <c r="AP41" s="587" t="str">
        <f t="shared" si="41"/>
        <v xml:space="preserve"> </v>
      </c>
      <c r="AQ41" s="590" t="str">
        <f t="shared" si="40"/>
        <v xml:space="preserve"> </v>
      </c>
      <c r="AR41" s="590" t="str">
        <f t="shared" si="42"/>
        <v xml:space="preserve"> </v>
      </c>
      <c r="AS41" s="590" t="str">
        <f t="shared" si="43"/>
        <v xml:space="preserve"> </v>
      </c>
      <c r="AT41" s="590" t="str">
        <f t="shared" si="44"/>
        <v xml:space="preserve"> </v>
      </c>
      <c r="AU41" s="590" t="str">
        <f t="shared" si="45"/>
        <v xml:space="preserve"> </v>
      </c>
      <c r="AV41" s="591" t="str">
        <f t="shared" si="46"/>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9"/>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75" x14ac:dyDescent="0.3">
      <c r="A42" s="205"/>
      <c r="B42" s="206"/>
      <c r="C42" s="197">
        <v>31</v>
      </c>
      <c r="D42" s="190"/>
      <c r="E42" s="13"/>
      <c r="F42" s="14"/>
      <c r="G42" s="123"/>
      <c r="H42" s="124"/>
      <c r="I42" s="130"/>
      <c r="J42" s="21"/>
      <c r="K42" s="134"/>
      <c r="L42" s="24"/>
      <c r="M42" s="372"/>
      <c r="N42" s="147" t="str">
        <f t="shared" si="33"/>
        <v/>
      </c>
      <c r="O42" s="23"/>
      <c r="P42" s="23"/>
      <c r="Q42" s="23"/>
      <c r="R42" s="23"/>
      <c r="S42" s="23"/>
      <c r="T42" s="24"/>
      <c r="U42" s="25"/>
      <c r="V42" s="28"/>
      <c r="W42" s="299"/>
      <c r="X42" s="296"/>
      <c r="Y42" s="149">
        <f t="shared" si="17"/>
        <v>0</v>
      </c>
      <c r="Z42" s="148">
        <f t="shared" si="18"/>
        <v>0</v>
      </c>
      <c r="AA42" s="306"/>
      <c r="AB42" s="377">
        <f t="shared" si="47"/>
        <v>0</v>
      </c>
      <c r="AC42" s="348"/>
      <c r="AD42" s="210" t="str">
        <f t="shared" si="19"/>
        <v/>
      </c>
      <c r="AE42" s="345">
        <f t="shared" si="34"/>
        <v>0</v>
      </c>
      <c r="AF42" s="318"/>
      <c r="AG42" s="317"/>
      <c r="AH42" s="315"/>
      <c r="AI42" s="150">
        <f t="shared" si="20"/>
        <v>0</v>
      </c>
      <c r="AJ42" s="151">
        <f t="shared" si="21"/>
        <v>0</v>
      </c>
      <c r="AK42" s="152">
        <f t="shared" si="35"/>
        <v>0</v>
      </c>
      <c r="AL42" s="153">
        <f t="shared" si="36"/>
        <v>0</v>
      </c>
      <c r="AM42" s="153">
        <f t="shared" si="37"/>
        <v>0</v>
      </c>
      <c r="AN42" s="153">
        <f t="shared" si="38"/>
        <v>0</v>
      </c>
      <c r="AO42" s="153">
        <f t="shared" si="39"/>
        <v>0</v>
      </c>
      <c r="AP42" s="587" t="str">
        <f t="shared" si="41"/>
        <v xml:space="preserve"> </v>
      </c>
      <c r="AQ42" s="590" t="str">
        <f t="shared" si="40"/>
        <v xml:space="preserve"> </v>
      </c>
      <c r="AR42" s="590" t="str">
        <f t="shared" si="42"/>
        <v xml:space="preserve"> </v>
      </c>
      <c r="AS42" s="590" t="str">
        <f t="shared" si="43"/>
        <v xml:space="preserve"> </v>
      </c>
      <c r="AT42" s="590" t="str">
        <f t="shared" si="44"/>
        <v xml:space="preserve"> </v>
      </c>
      <c r="AU42" s="590" t="str">
        <f t="shared" si="45"/>
        <v xml:space="preserve"> </v>
      </c>
      <c r="AV42" s="591" t="str">
        <f t="shared" si="46"/>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9"/>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75" x14ac:dyDescent="0.3">
      <c r="A43" s="205"/>
      <c r="B43" s="206"/>
      <c r="C43" s="198">
        <v>32</v>
      </c>
      <c r="D43" s="192"/>
      <c r="E43" s="15"/>
      <c r="F43" s="14"/>
      <c r="G43" s="123"/>
      <c r="H43" s="124"/>
      <c r="I43" s="130"/>
      <c r="J43" s="21"/>
      <c r="K43" s="134"/>
      <c r="L43" s="24"/>
      <c r="M43" s="372"/>
      <c r="N43" s="147" t="str">
        <f t="shared" si="33"/>
        <v/>
      </c>
      <c r="O43" s="23"/>
      <c r="P43" s="23"/>
      <c r="Q43" s="23"/>
      <c r="R43" s="23"/>
      <c r="S43" s="23"/>
      <c r="T43" s="24"/>
      <c r="U43" s="25"/>
      <c r="V43" s="28"/>
      <c r="W43" s="299"/>
      <c r="X43" s="296"/>
      <c r="Y43" s="149">
        <f t="shared" si="17"/>
        <v>0</v>
      </c>
      <c r="Z43" s="148">
        <f t="shared" si="18"/>
        <v>0</v>
      </c>
      <c r="AA43" s="306"/>
      <c r="AB43" s="377">
        <f t="shared" si="47"/>
        <v>0</v>
      </c>
      <c r="AC43" s="348"/>
      <c r="AD43" s="210" t="str">
        <f t="shared" si="19"/>
        <v/>
      </c>
      <c r="AE43" s="345">
        <f t="shared" si="34"/>
        <v>0</v>
      </c>
      <c r="AF43" s="318"/>
      <c r="AG43" s="317"/>
      <c r="AH43" s="315"/>
      <c r="AI43" s="150">
        <f t="shared" si="20"/>
        <v>0</v>
      </c>
      <c r="AJ43" s="151">
        <f t="shared" si="21"/>
        <v>0</v>
      </c>
      <c r="AK43" s="152">
        <f t="shared" si="35"/>
        <v>0</v>
      </c>
      <c r="AL43" s="153">
        <f t="shared" si="36"/>
        <v>0</v>
      </c>
      <c r="AM43" s="153">
        <f t="shared" si="37"/>
        <v>0</v>
      </c>
      <c r="AN43" s="153">
        <f t="shared" si="38"/>
        <v>0</v>
      </c>
      <c r="AO43" s="153">
        <f t="shared" si="39"/>
        <v>0</v>
      </c>
      <c r="AP43" s="587" t="str">
        <f t="shared" si="41"/>
        <v xml:space="preserve"> </v>
      </c>
      <c r="AQ43" s="590" t="str">
        <f t="shared" si="40"/>
        <v xml:space="preserve"> </v>
      </c>
      <c r="AR43" s="590" t="str">
        <f t="shared" si="42"/>
        <v xml:space="preserve"> </v>
      </c>
      <c r="AS43" s="590" t="str">
        <f t="shared" si="43"/>
        <v xml:space="preserve"> </v>
      </c>
      <c r="AT43" s="590" t="str">
        <f t="shared" si="44"/>
        <v xml:space="preserve"> </v>
      </c>
      <c r="AU43" s="590" t="str">
        <f t="shared" si="45"/>
        <v xml:space="preserve"> </v>
      </c>
      <c r="AV43" s="591" t="str">
        <f t="shared" si="46"/>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9"/>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75" x14ac:dyDescent="0.3">
      <c r="A44" s="205"/>
      <c r="B44" s="206"/>
      <c r="C44" s="198">
        <v>33</v>
      </c>
      <c r="D44" s="190"/>
      <c r="E44" s="13"/>
      <c r="F44" s="14"/>
      <c r="G44" s="123"/>
      <c r="H44" s="124"/>
      <c r="I44" s="130"/>
      <c r="J44" s="21"/>
      <c r="K44" s="134"/>
      <c r="L44" s="24"/>
      <c r="M44" s="372"/>
      <c r="N44" s="147" t="str">
        <f t="shared" si="33"/>
        <v/>
      </c>
      <c r="O44" s="23"/>
      <c r="P44" s="23"/>
      <c r="Q44" s="23"/>
      <c r="R44" s="23"/>
      <c r="S44" s="23"/>
      <c r="T44" s="24"/>
      <c r="U44" s="25"/>
      <c r="V44" s="28"/>
      <c r="W44" s="299"/>
      <c r="X44" s="296"/>
      <c r="Y44" s="149">
        <f t="shared" si="17"/>
        <v>0</v>
      </c>
      <c r="Z44" s="148">
        <f t="shared" si="18"/>
        <v>0</v>
      </c>
      <c r="AA44" s="306"/>
      <c r="AB44" s="377">
        <f t="shared" si="47"/>
        <v>0</v>
      </c>
      <c r="AC44" s="348"/>
      <c r="AD44" s="210" t="str">
        <f t="shared" si="19"/>
        <v/>
      </c>
      <c r="AE44" s="345">
        <f t="shared" si="34"/>
        <v>0</v>
      </c>
      <c r="AF44" s="318"/>
      <c r="AG44" s="317"/>
      <c r="AH44" s="315"/>
      <c r="AI44" s="150">
        <f t="shared" si="20"/>
        <v>0</v>
      </c>
      <c r="AJ44" s="151">
        <f t="shared" si="21"/>
        <v>0</v>
      </c>
      <c r="AK44" s="152">
        <f t="shared" si="35"/>
        <v>0</v>
      </c>
      <c r="AL44" s="153">
        <f t="shared" si="36"/>
        <v>0</v>
      </c>
      <c r="AM44" s="153">
        <f t="shared" si="37"/>
        <v>0</v>
      </c>
      <c r="AN44" s="153">
        <f t="shared" si="38"/>
        <v>0</v>
      </c>
      <c r="AO44" s="153">
        <f t="shared" si="39"/>
        <v>0</v>
      </c>
      <c r="AP44" s="587" t="str">
        <f t="shared" si="41"/>
        <v xml:space="preserve"> </v>
      </c>
      <c r="AQ44" s="590" t="str">
        <f t="shared" si="40"/>
        <v xml:space="preserve"> </v>
      </c>
      <c r="AR44" s="590" t="str">
        <f t="shared" si="42"/>
        <v xml:space="preserve"> </v>
      </c>
      <c r="AS44" s="590" t="str">
        <f t="shared" si="43"/>
        <v xml:space="preserve"> </v>
      </c>
      <c r="AT44" s="590" t="str">
        <f t="shared" si="44"/>
        <v xml:space="preserve"> </v>
      </c>
      <c r="AU44" s="590" t="str">
        <f t="shared" si="45"/>
        <v xml:space="preserve"> </v>
      </c>
      <c r="AV44" s="591" t="str">
        <f t="shared" si="46"/>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9"/>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75" x14ac:dyDescent="0.3">
      <c r="A45" s="205"/>
      <c r="B45" s="206"/>
      <c r="C45" s="197">
        <v>34</v>
      </c>
      <c r="D45" s="190"/>
      <c r="E45" s="13"/>
      <c r="F45" s="14"/>
      <c r="G45" s="123"/>
      <c r="H45" s="124"/>
      <c r="I45" s="130"/>
      <c r="J45" s="21"/>
      <c r="K45" s="134"/>
      <c r="L45" s="24"/>
      <c r="M45" s="372"/>
      <c r="N45" s="147" t="str">
        <f t="shared" si="33"/>
        <v/>
      </c>
      <c r="O45" s="23"/>
      <c r="P45" s="23"/>
      <c r="Q45" s="23"/>
      <c r="R45" s="23"/>
      <c r="S45" s="23"/>
      <c r="T45" s="24"/>
      <c r="U45" s="25"/>
      <c r="V45" s="28"/>
      <c r="W45" s="299"/>
      <c r="X45" s="296"/>
      <c r="Y45" s="149">
        <f t="shared" si="17"/>
        <v>0</v>
      </c>
      <c r="Z45" s="148">
        <f t="shared" si="18"/>
        <v>0</v>
      </c>
      <c r="AA45" s="306"/>
      <c r="AB45" s="377">
        <f t="shared" si="47"/>
        <v>0</v>
      </c>
      <c r="AC45" s="348"/>
      <c r="AD45" s="210" t="str">
        <f t="shared" si="19"/>
        <v/>
      </c>
      <c r="AE45" s="345">
        <f t="shared" si="34"/>
        <v>0</v>
      </c>
      <c r="AF45" s="318"/>
      <c r="AG45" s="317"/>
      <c r="AH45" s="315"/>
      <c r="AI45" s="150">
        <f t="shared" si="20"/>
        <v>0</v>
      </c>
      <c r="AJ45" s="151">
        <f t="shared" si="21"/>
        <v>0</v>
      </c>
      <c r="AK45" s="152">
        <f t="shared" si="35"/>
        <v>0</v>
      </c>
      <c r="AL45" s="153">
        <f t="shared" si="36"/>
        <v>0</v>
      </c>
      <c r="AM45" s="153">
        <f t="shared" si="37"/>
        <v>0</v>
      </c>
      <c r="AN45" s="153">
        <f t="shared" si="38"/>
        <v>0</v>
      </c>
      <c r="AO45" s="153">
        <f t="shared" si="39"/>
        <v>0</v>
      </c>
      <c r="AP45" s="587" t="str">
        <f t="shared" si="41"/>
        <v xml:space="preserve"> </v>
      </c>
      <c r="AQ45" s="590" t="str">
        <f t="shared" si="40"/>
        <v xml:space="preserve"> </v>
      </c>
      <c r="AR45" s="590" t="str">
        <f t="shared" si="42"/>
        <v xml:space="preserve"> </v>
      </c>
      <c r="AS45" s="590" t="str">
        <f t="shared" si="43"/>
        <v xml:space="preserve"> </v>
      </c>
      <c r="AT45" s="590" t="str">
        <f t="shared" si="44"/>
        <v xml:space="preserve"> </v>
      </c>
      <c r="AU45" s="590" t="str">
        <f t="shared" si="45"/>
        <v xml:space="preserve"> </v>
      </c>
      <c r="AV45" s="591" t="str">
        <f t="shared" si="46"/>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9"/>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75" x14ac:dyDescent="0.3">
      <c r="A46" s="205"/>
      <c r="B46" s="206"/>
      <c r="C46" s="198">
        <v>35</v>
      </c>
      <c r="D46" s="190"/>
      <c r="E46" s="13"/>
      <c r="F46" s="14"/>
      <c r="G46" s="123"/>
      <c r="H46" s="124"/>
      <c r="I46" s="130"/>
      <c r="J46" s="21"/>
      <c r="K46" s="134"/>
      <c r="L46" s="24"/>
      <c r="M46" s="372"/>
      <c r="N46" s="147" t="str">
        <f t="shared" si="33"/>
        <v/>
      </c>
      <c r="O46" s="23"/>
      <c r="P46" s="23"/>
      <c r="Q46" s="23"/>
      <c r="R46" s="23"/>
      <c r="S46" s="23"/>
      <c r="T46" s="24"/>
      <c r="U46" s="25"/>
      <c r="V46" s="28"/>
      <c r="W46" s="299"/>
      <c r="X46" s="296"/>
      <c r="Y46" s="149">
        <f t="shared" si="17"/>
        <v>0</v>
      </c>
      <c r="Z46" s="148">
        <f t="shared" si="18"/>
        <v>0</v>
      </c>
      <c r="AA46" s="306"/>
      <c r="AB46" s="377">
        <f t="shared" si="47"/>
        <v>0</v>
      </c>
      <c r="AC46" s="348"/>
      <c r="AD46" s="210" t="str">
        <f t="shared" si="19"/>
        <v/>
      </c>
      <c r="AE46" s="345">
        <f t="shared" si="34"/>
        <v>0</v>
      </c>
      <c r="AF46" s="318"/>
      <c r="AG46" s="317"/>
      <c r="AH46" s="315"/>
      <c r="AI46" s="150">
        <f t="shared" si="20"/>
        <v>0</v>
      </c>
      <c r="AJ46" s="151">
        <f t="shared" si="21"/>
        <v>0</v>
      </c>
      <c r="AK46" s="152">
        <f t="shared" si="35"/>
        <v>0</v>
      </c>
      <c r="AL46" s="153">
        <f t="shared" si="36"/>
        <v>0</v>
      </c>
      <c r="AM46" s="153">
        <f t="shared" si="37"/>
        <v>0</v>
      </c>
      <c r="AN46" s="153">
        <f t="shared" si="38"/>
        <v>0</v>
      </c>
      <c r="AO46" s="153">
        <f t="shared" si="39"/>
        <v>0</v>
      </c>
      <c r="AP46" s="587" t="str">
        <f t="shared" si="41"/>
        <v xml:space="preserve"> </v>
      </c>
      <c r="AQ46" s="590" t="str">
        <f t="shared" si="40"/>
        <v xml:space="preserve"> </v>
      </c>
      <c r="AR46" s="590" t="str">
        <f t="shared" si="42"/>
        <v xml:space="preserve"> </v>
      </c>
      <c r="AS46" s="590" t="str">
        <f t="shared" si="43"/>
        <v xml:space="preserve"> </v>
      </c>
      <c r="AT46" s="590" t="str">
        <f t="shared" si="44"/>
        <v xml:space="preserve"> </v>
      </c>
      <c r="AU46" s="590" t="str">
        <f t="shared" si="45"/>
        <v xml:space="preserve"> </v>
      </c>
      <c r="AV46" s="591" t="str">
        <f t="shared" si="46"/>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9"/>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75" x14ac:dyDescent="0.3">
      <c r="A47" s="205"/>
      <c r="B47" s="206"/>
      <c r="C47" s="197">
        <v>36</v>
      </c>
      <c r="D47" s="192"/>
      <c r="E47" s="15"/>
      <c r="F47" s="14"/>
      <c r="G47" s="123"/>
      <c r="H47" s="124"/>
      <c r="I47" s="130"/>
      <c r="J47" s="21"/>
      <c r="K47" s="134"/>
      <c r="L47" s="24"/>
      <c r="M47" s="372"/>
      <c r="N47" s="147" t="str">
        <f t="shared" si="33"/>
        <v/>
      </c>
      <c r="O47" s="23"/>
      <c r="P47" s="23"/>
      <c r="Q47" s="23"/>
      <c r="R47" s="23"/>
      <c r="S47" s="23"/>
      <c r="T47" s="24"/>
      <c r="U47" s="25"/>
      <c r="V47" s="28"/>
      <c r="W47" s="299"/>
      <c r="X47" s="296"/>
      <c r="Y47" s="149">
        <f t="shared" si="17"/>
        <v>0</v>
      </c>
      <c r="Z47" s="148">
        <f t="shared" si="18"/>
        <v>0</v>
      </c>
      <c r="AA47" s="306"/>
      <c r="AB47" s="377">
        <f t="shared" si="47"/>
        <v>0</v>
      </c>
      <c r="AC47" s="348"/>
      <c r="AD47" s="210" t="str">
        <f t="shared" si="19"/>
        <v/>
      </c>
      <c r="AE47" s="345">
        <f t="shared" si="34"/>
        <v>0</v>
      </c>
      <c r="AF47" s="318"/>
      <c r="AG47" s="317"/>
      <c r="AH47" s="315"/>
      <c r="AI47" s="150">
        <f t="shared" si="20"/>
        <v>0</v>
      </c>
      <c r="AJ47" s="151">
        <f t="shared" si="21"/>
        <v>0</v>
      </c>
      <c r="AK47" s="152">
        <f t="shared" si="35"/>
        <v>0</v>
      </c>
      <c r="AL47" s="153">
        <f t="shared" si="36"/>
        <v>0</v>
      </c>
      <c r="AM47" s="153">
        <f t="shared" si="37"/>
        <v>0</v>
      </c>
      <c r="AN47" s="153">
        <f t="shared" si="38"/>
        <v>0</v>
      </c>
      <c r="AO47" s="153">
        <f t="shared" si="39"/>
        <v>0</v>
      </c>
      <c r="AP47" s="587" t="str">
        <f t="shared" si="41"/>
        <v xml:space="preserve"> </v>
      </c>
      <c r="AQ47" s="590" t="str">
        <f t="shared" si="40"/>
        <v xml:space="preserve"> </v>
      </c>
      <c r="AR47" s="590" t="str">
        <f t="shared" si="42"/>
        <v xml:space="preserve"> </v>
      </c>
      <c r="AS47" s="590" t="str">
        <f t="shared" si="43"/>
        <v xml:space="preserve"> </v>
      </c>
      <c r="AT47" s="590" t="str">
        <f t="shared" si="44"/>
        <v xml:space="preserve"> </v>
      </c>
      <c r="AU47" s="590" t="str">
        <f t="shared" si="45"/>
        <v xml:space="preserve"> </v>
      </c>
      <c r="AV47" s="591" t="str">
        <f t="shared" si="46"/>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9"/>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75" x14ac:dyDescent="0.3">
      <c r="A48" s="205"/>
      <c r="B48" s="206"/>
      <c r="C48" s="198">
        <v>37</v>
      </c>
      <c r="D48" s="190"/>
      <c r="E48" s="13"/>
      <c r="F48" s="14"/>
      <c r="G48" s="123"/>
      <c r="H48" s="126"/>
      <c r="I48" s="132"/>
      <c r="J48" s="69"/>
      <c r="K48" s="136"/>
      <c r="L48" s="26"/>
      <c r="M48" s="372"/>
      <c r="N48" s="147" t="str">
        <f t="shared" si="33"/>
        <v/>
      </c>
      <c r="O48" s="23"/>
      <c r="P48" s="23"/>
      <c r="Q48" s="23"/>
      <c r="R48" s="23"/>
      <c r="S48" s="23"/>
      <c r="T48" s="24"/>
      <c r="U48" s="25"/>
      <c r="V48" s="28"/>
      <c r="W48" s="299"/>
      <c r="X48" s="296"/>
      <c r="Y48" s="149">
        <f t="shared" si="17"/>
        <v>0</v>
      </c>
      <c r="Z48" s="148">
        <f t="shared" si="18"/>
        <v>0</v>
      </c>
      <c r="AA48" s="306"/>
      <c r="AB48" s="377">
        <f t="shared" si="47"/>
        <v>0</v>
      </c>
      <c r="AC48" s="348"/>
      <c r="AD48" s="210" t="str">
        <f t="shared" si="19"/>
        <v/>
      </c>
      <c r="AE48" s="345">
        <f t="shared" si="34"/>
        <v>0</v>
      </c>
      <c r="AF48" s="318"/>
      <c r="AG48" s="317"/>
      <c r="AH48" s="315"/>
      <c r="AI48" s="150">
        <f t="shared" si="20"/>
        <v>0</v>
      </c>
      <c r="AJ48" s="151">
        <f t="shared" si="21"/>
        <v>0</v>
      </c>
      <c r="AK48" s="152">
        <f t="shared" si="35"/>
        <v>0</v>
      </c>
      <c r="AL48" s="153">
        <f t="shared" si="36"/>
        <v>0</v>
      </c>
      <c r="AM48" s="153">
        <f t="shared" si="37"/>
        <v>0</v>
      </c>
      <c r="AN48" s="153">
        <f t="shared" si="38"/>
        <v>0</v>
      </c>
      <c r="AO48" s="153">
        <f t="shared" si="39"/>
        <v>0</v>
      </c>
      <c r="AP48" s="587" t="str">
        <f t="shared" si="41"/>
        <v xml:space="preserve"> </v>
      </c>
      <c r="AQ48" s="590" t="str">
        <f t="shared" si="40"/>
        <v xml:space="preserve"> </v>
      </c>
      <c r="AR48" s="590" t="str">
        <f t="shared" si="42"/>
        <v xml:space="preserve"> </v>
      </c>
      <c r="AS48" s="590" t="str">
        <f t="shared" si="43"/>
        <v xml:space="preserve"> </v>
      </c>
      <c r="AT48" s="590" t="str">
        <f t="shared" si="44"/>
        <v xml:space="preserve"> </v>
      </c>
      <c r="AU48" s="590" t="str">
        <f t="shared" si="45"/>
        <v xml:space="preserve"> </v>
      </c>
      <c r="AV48" s="591" t="str">
        <f t="shared" si="46"/>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9"/>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75" x14ac:dyDescent="0.3">
      <c r="A49" s="205"/>
      <c r="B49" s="206"/>
      <c r="C49" s="198">
        <v>38</v>
      </c>
      <c r="D49" s="190"/>
      <c r="E49" s="13"/>
      <c r="F49" s="14"/>
      <c r="G49" s="123"/>
      <c r="H49" s="124"/>
      <c r="I49" s="130"/>
      <c r="J49" s="21"/>
      <c r="K49" s="134"/>
      <c r="L49" s="24"/>
      <c r="M49" s="372"/>
      <c r="N49" s="147" t="str">
        <f t="shared" si="33"/>
        <v/>
      </c>
      <c r="O49" s="23"/>
      <c r="P49" s="23"/>
      <c r="Q49" s="23"/>
      <c r="R49" s="23"/>
      <c r="S49" s="23"/>
      <c r="T49" s="24"/>
      <c r="U49" s="25"/>
      <c r="V49" s="28"/>
      <c r="W49" s="299"/>
      <c r="X49" s="296"/>
      <c r="Y49" s="149">
        <f t="shared" si="17"/>
        <v>0</v>
      </c>
      <c r="Z49" s="148">
        <f t="shared" si="18"/>
        <v>0</v>
      </c>
      <c r="AA49" s="306"/>
      <c r="AB49" s="377">
        <f t="shared" si="47"/>
        <v>0</v>
      </c>
      <c r="AC49" s="348"/>
      <c r="AD49" s="210" t="str">
        <f t="shared" si="19"/>
        <v/>
      </c>
      <c r="AE49" s="345">
        <f t="shared" si="34"/>
        <v>0</v>
      </c>
      <c r="AF49" s="318"/>
      <c r="AG49" s="317"/>
      <c r="AH49" s="315"/>
      <c r="AI49" s="150">
        <f t="shared" si="20"/>
        <v>0</v>
      </c>
      <c r="AJ49" s="151">
        <f t="shared" si="21"/>
        <v>0</v>
      </c>
      <c r="AK49" s="152">
        <f t="shared" si="35"/>
        <v>0</v>
      </c>
      <c r="AL49" s="153">
        <f t="shared" si="36"/>
        <v>0</v>
      </c>
      <c r="AM49" s="153">
        <f t="shared" si="37"/>
        <v>0</v>
      </c>
      <c r="AN49" s="153">
        <f t="shared" si="38"/>
        <v>0</v>
      </c>
      <c r="AO49" s="153">
        <f t="shared" si="39"/>
        <v>0</v>
      </c>
      <c r="AP49" s="587" t="str">
        <f t="shared" si="41"/>
        <v xml:space="preserve"> </v>
      </c>
      <c r="AQ49" s="590" t="str">
        <f t="shared" si="40"/>
        <v xml:space="preserve"> </v>
      </c>
      <c r="AR49" s="590" t="str">
        <f t="shared" si="42"/>
        <v xml:space="preserve"> </v>
      </c>
      <c r="AS49" s="590" t="str">
        <f t="shared" si="43"/>
        <v xml:space="preserve"> </v>
      </c>
      <c r="AT49" s="590" t="str">
        <f t="shared" si="44"/>
        <v xml:space="preserve"> </v>
      </c>
      <c r="AU49" s="590" t="str">
        <f t="shared" si="45"/>
        <v xml:space="preserve"> </v>
      </c>
      <c r="AV49" s="591" t="str">
        <f t="shared" si="46"/>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9"/>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
      <c r="A50" s="205"/>
      <c r="B50" s="206"/>
      <c r="C50" s="197">
        <v>39</v>
      </c>
      <c r="D50" s="190"/>
      <c r="E50" s="13"/>
      <c r="F50" s="14"/>
      <c r="G50" s="123"/>
      <c r="H50" s="124"/>
      <c r="I50" s="130"/>
      <c r="J50" s="21"/>
      <c r="K50" s="134"/>
      <c r="L50" s="24"/>
      <c r="M50" s="372"/>
      <c r="N50" s="147" t="str">
        <f t="shared" si="33"/>
        <v/>
      </c>
      <c r="O50" s="23"/>
      <c r="P50" s="23"/>
      <c r="Q50" s="23"/>
      <c r="R50" s="23"/>
      <c r="S50" s="23"/>
      <c r="T50" s="24"/>
      <c r="U50" s="25"/>
      <c r="V50" s="28"/>
      <c r="W50" s="299"/>
      <c r="X50" s="296"/>
      <c r="Y50" s="149">
        <f t="shared" si="17"/>
        <v>0</v>
      </c>
      <c r="Z50" s="148">
        <f t="shared" si="18"/>
        <v>0</v>
      </c>
      <c r="AA50" s="306"/>
      <c r="AB50" s="377">
        <f t="shared" si="47"/>
        <v>0</v>
      </c>
      <c r="AC50" s="348"/>
      <c r="AD50" s="210" t="str">
        <f t="shared" si="19"/>
        <v/>
      </c>
      <c r="AE50" s="345">
        <f t="shared" si="34"/>
        <v>0</v>
      </c>
      <c r="AF50" s="318"/>
      <c r="AG50" s="317"/>
      <c r="AH50" s="315"/>
      <c r="AI50" s="150">
        <f t="shared" si="20"/>
        <v>0</v>
      </c>
      <c r="AJ50" s="151">
        <f t="shared" si="21"/>
        <v>0</v>
      </c>
      <c r="AK50" s="152">
        <f t="shared" si="35"/>
        <v>0</v>
      </c>
      <c r="AL50" s="153">
        <f t="shared" si="36"/>
        <v>0</v>
      </c>
      <c r="AM50" s="153">
        <f t="shared" si="37"/>
        <v>0</v>
      </c>
      <c r="AN50" s="153">
        <f t="shared" si="38"/>
        <v>0</v>
      </c>
      <c r="AO50" s="153">
        <f t="shared" si="39"/>
        <v>0</v>
      </c>
      <c r="AP50" s="587" t="str">
        <f t="shared" si="41"/>
        <v xml:space="preserve"> </v>
      </c>
      <c r="AQ50" s="590" t="str">
        <f t="shared" si="40"/>
        <v xml:space="preserve"> </v>
      </c>
      <c r="AR50" s="590" t="str">
        <f t="shared" si="42"/>
        <v xml:space="preserve"> </v>
      </c>
      <c r="AS50" s="590" t="str">
        <f t="shared" si="43"/>
        <v xml:space="preserve"> </v>
      </c>
      <c r="AT50" s="590" t="str">
        <f t="shared" si="44"/>
        <v xml:space="preserve"> </v>
      </c>
      <c r="AU50" s="590" t="str">
        <f t="shared" si="45"/>
        <v xml:space="preserve"> </v>
      </c>
      <c r="AV50" s="591" t="str">
        <f t="shared" si="46"/>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9"/>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75" x14ac:dyDescent="0.3">
      <c r="A51" s="205"/>
      <c r="B51" s="206"/>
      <c r="C51" s="198">
        <v>40</v>
      </c>
      <c r="D51" s="192"/>
      <c r="E51" s="15"/>
      <c r="F51" s="14"/>
      <c r="G51" s="123"/>
      <c r="H51" s="124"/>
      <c r="I51" s="130"/>
      <c r="J51" s="21"/>
      <c r="K51" s="134"/>
      <c r="L51" s="24"/>
      <c r="M51" s="372"/>
      <c r="N51" s="147" t="str">
        <f t="shared" si="33"/>
        <v/>
      </c>
      <c r="O51" s="23"/>
      <c r="P51" s="23"/>
      <c r="Q51" s="23"/>
      <c r="R51" s="23"/>
      <c r="S51" s="23"/>
      <c r="T51" s="24"/>
      <c r="U51" s="25"/>
      <c r="V51" s="28"/>
      <c r="W51" s="299"/>
      <c r="X51" s="296"/>
      <c r="Y51" s="149">
        <f t="shared" si="17"/>
        <v>0</v>
      </c>
      <c r="Z51" s="148">
        <f t="shared" si="18"/>
        <v>0</v>
      </c>
      <c r="AA51" s="306"/>
      <c r="AB51" s="377">
        <f t="shared" si="47"/>
        <v>0</v>
      </c>
      <c r="AC51" s="348"/>
      <c r="AD51" s="210" t="str">
        <f t="shared" si="19"/>
        <v/>
      </c>
      <c r="AE51" s="345">
        <f t="shared" si="34"/>
        <v>0</v>
      </c>
      <c r="AF51" s="318"/>
      <c r="AG51" s="317"/>
      <c r="AH51" s="315"/>
      <c r="AI51" s="150">
        <f t="shared" si="20"/>
        <v>0</v>
      </c>
      <c r="AJ51" s="151">
        <f t="shared" si="21"/>
        <v>0</v>
      </c>
      <c r="AK51" s="152">
        <f t="shared" si="35"/>
        <v>0</v>
      </c>
      <c r="AL51" s="153">
        <f t="shared" si="36"/>
        <v>0</v>
      </c>
      <c r="AM51" s="153">
        <f t="shared" si="37"/>
        <v>0</v>
      </c>
      <c r="AN51" s="153">
        <f t="shared" si="38"/>
        <v>0</v>
      </c>
      <c r="AO51" s="153">
        <f t="shared" si="39"/>
        <v>0</v>
      </c>
      <c r="AP51" s="587" t="str">
        <f t="shared" si="41"/>
        <v xml:space="preserve"> </v>
      </c>
      <c r="AQ51" s="590" t="str">
        <f t="shared" si="40"/>
        <v xml:space="preserve"> </v>
      </c>
      <c r="AR51" s="590" t="str">
        <f t="shared" si="42"/>
        <v xml:space="preserve"> </v>
      </c>
      <c r="AS51" s="590" t="str">
        <f t="shared" si="43"/>
        <v xml:space="preserve"> </v>
      </c>
      <c r="AT51" s="590" t="str">
        <f t="shared" si="44"/>
        <v xml:space="preserve"> </v>
      </c>
      <c r="AU51" s="590" t="str">
        <f t="shared" si="45"/>
        <v xml:space="preserve"> </v>
      </c>
      <c r="AV51" s="591" t="str">
        <f t="shared" si="46"/>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9"/>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75" x14ac:dyDescent="0.3">
      <c r="A52" s="205"/>
      <c r="B52" s="206"/>
      <c r="C52" s="197">
        <v>41</v>
      </c>
      <c r="D52" s="190"/>
      <c r="E52" s="13"/>
      <c r="F52" s="14"/>
      <c r="G52" s="123"/>
      <c r="H52" s="124"/>
      <c r="I52" s="130"/>
      <c r="J52" s="21"/>
      <c r="K52" s="134"/>
      <c r="L52" s="24"/>
      <c r="M52" s="372"/>
      <c r="N52" s="147" t="str">
        <f t="shared" si="33"/>
        <v/>
      </c>
      <c r="O52" s="23"/>
      <c r="P52" s="23"/>
      <c r="Q52" s="23"/>
      <c r="R52" s="23"/>
      <c r="S52" s="23"/>
      <c r="T52" s="24"/>
      <c r="U52" s="25"/>
      <c r="V52" s="28"/>
      <c r="W52" s="299"/>
      <c r="X52" s="296"/>
      <c r="Y52" s="149">
        <f t="shared" si="17"/>
        <v>0</v>
      </c>
      <c r="Z52" s="148">
        <f t="shared" si="18"/>
        <v>0</v>
      </c>
      <c r="AA52" s="306"/>
      <c r="AB52" s="377">
        <f t="shared" si="47"/>
        <v>0</v>
      </c>
      <c r="AC52" s="348"/>
      <c r="AD52" s="210" t="str">
        <f t="shared" si="19"/>
        <v/>
      </c>
      <c r="AE52" s="345">
        <f t="shared" si="34"/>
        <v>0</v>
      </c>
      <c r="AF52" s="318"/>
      <c r="AG52" s="317"/>
      <c r="AH52" s="315"/>
      <c r="AI52" s="150">
        <f t="shared" si="20"/>
        <v>0</v>
      </c>
      <c r="AJ52" s="151">
        <f t="shared" si="21"/>
        <v>0</v>
      </c>
      <c r="AK52" s="152">
        <f t="shared" si="35"/>
        <v>0</v>
      </c>
      <c r="AL52" s="153">
        <f t="shared" si="36"/>
        <v>0</v>
      </c>
      <c r="AM52" s="153">
        <f t="shared" si="37"/>
        <v>0</v>
      </c>
      <c r="AN52" s="153">
        <f t="shared" si="38"/>
        <v>0</v>
      </c>
      <c r="AO52" s="153">
        <f t="shared" si="39"/>
        <v>0</v>
      </c>
      <c r="AP52" s="587" t="str">
        <f t="shared" si="41"/>
        <v xml:space="preserve"> </v>
      </c>
      <c r="AQ52" s="590" t="str">
        <f t="shared" si="40"/>
        <v xml:space="preserve"> </v>
      </c>
      <c r="AR52" s="590" t="str">
        <f t="shared" si="42"/>
        <v xml:space="preserve"> </v>
      </c>
      <c r="AS52" s="590" t="str">
        <f t="shared" si="43"/>
        <v xml:space="preserve"> </v>
      </c>
      <c r="AT52" s="590" t="str">
        <f t="shared" si="44"/>
        <v xml:space="preserve"> </v>
      </c>
      <c r="AU52" s="590" t="str">
        <f t="shared" si="45"/>
        <v xml:space="preserve"> </v>
      </c>
      <c r="AV52" s="591" t="str">
        <f t="shared" si="46"/>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9"/>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
      <c r="A53" s="205"/>
      <c r="B53" s="206"/>
      <c r="C53" s="198">
        <v>42</v>
      </c>
      <c r="D53" s="190"/>
      <c r="E53" s="13"/>
      <c r="F53" s="14"/>
      <c r="G53" s="123"/>
      <c r="H53" s="124"/>
      <c r="I53" s="130"/>
      <c r="J53" s="21"/>
      <c r="K53" s="134"/>
      <c r="L53" s="24"/>
      <c r="M53" s="372"/>
      <c r="N53" s="147" t="str">
        <f t="shared" si="33"/>
        <v/>
      </c>
      <c r="O53" s="23"/>
      <c r="P53" s="23"/>
      <c r="Q53" s="23"/>
      <c r="R53" s="23"/>
      <c r="S53" s="23"/>
      <c r="T53" s="24"/>
      <c r="U53" s="25"/>
      <c r="V53" s="28"/>
      <c r="W53" s="299"/>
      <c r="X53" s="296"/>
      <c r="Y53" s="149">
        <f t="shared" si="17"/>
        <v>0</v>
      </c>
      <c r="Z53" s="148">
        <f t="shared" si="18"/>
        <v>0</v>
      </c>
      <c r="AA53" s="306"/>
      <c r="AB53" s="377">
        <f t="shared" si="47"/>
        <v>0</v>
      </c>
      <c r="AC53" s="348"/>
      <c r="AD53" s="210" t="str">
        <f t="shared" si="19"/>
        <v/>
      </c>
      <c r="AE53" s="345">
        <f t="shared" si="34"/>
        <v>0</v>
      </c>
      <c r="AF53" s="318"/>
      <c r="AG53" s="317"/>
      <c r="AH53" s="315"/>
      <c r="AI53" s="150">
        <f t="shared" si="20"/>
        <v>0</v>
      </c>
      <c r="AJ53" s="151">
        <f t="shared" si="21"/>
        <v>0</v>
      </c>
      <c r="AK53" s="152">
        <f t="shared" si="35"/>
        <v>0</v>
      </c>
      <c r="AL53" s="153">
        <f t="shared" si="36"/>
        <v>0</v>
      </c>
      <c r="AM53" s="153">
        <f t="shared" si="37"/>
        <v>0</v>
      </c>
      <c r="AN53" s="153">
        <f t="shared" si="38"/>
        <v>0</v>
      </c>
      <c r="AO53" s="153">
        <f t="shared" si="39"/>
        <v>0</v>
      </c>
      <c r="AP53" s="587" t="str">
        <f t="shared" si="41"/>
        <v xml:space="preserve"> </v>
      </c>
      <c r="AQ53" s="590" t="str">
        <f t="shared" si="40"/>
        <v xml:space="preserve"> </v>
      </c>
      <c r="AR53" s="590" t="str">
        <f t="shared" si="42"/>
        <v xml:space="preserve"> </v>
      </c>
      <c r="AS53" s="590" t="str">
        <f t="shared" si="43"/>
        <v xml:space="preserve"> </v>
      </c>
      <c r="AT53" s="590" t="str">
        <f t="shared" si="44"/>
        <v xml:space="preserve"> </v>
      </c>
      <c r="AU53" s="590" t="str">
        <f t="shared" si="45"/>
        <v xml:space="preserve"> </v>
      </c>
      <c r="AV53" s="591" t="str">
        <f t="shared" si="46"/>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9"/>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75" x14ac:dyDescent="0.3">
      <c r="A54" s="205"/>
      <c r="B54" s="206"/>
      <c r="C54" s="198">
        <v>43</v>
      </c>
      <c r="D54" s="190"/>
      <c r="E54" s="13"/>
      <c r="F54" s="14"/>
      <c r="G54" s="123"/>
      <c r="H54" s="124"/>
      <c r="I54" s="130"/>
      <c r="J54" s="21"/>
      <c r="K54" s="134"/>
      <c r="L54" s="24"/>
      <c r="M54" s="372"/>
      <c r="N54" s="147" t="str">
        <f t="shared" si="33"/>
        <v/>
      </c>
      <c r="O54" s="23"/>
      <c r="P54" s="23"/>
      <c r="Q54" s="23"/>
      <c r="R54" s="23"/>
      <c r="S54" s="23"/>
      <c r="T54" s="24"/>
      <c r="U54" s="25"/>
      <c r="V54" s="28"/>
      <c r="W54" s="299"/>
      <c r="X54" s="296"/>
      <c r="Y54" s="149">
        <f t="shared" si="17"/>
        <v>0</v>
      </c>
      <c r="Z54" s="148">
        <f t="shared" si="18"/>
        <v>0</v>
      </c>
      <c r="AA54" s="306"/>
      <c r="AB54" s="377">
        <f t="shared" si="47"/>
        <v>0</v>
      </c>
      <c r="AC54" s="348"/>
      <c r="AD54" s="210" t="str">
        <f t="shared" si="19"/>
        <v/>
      </c>
      <c r="AE54" s="345">
        <f t="shared" si="34"/>
        <v>0</v>
      </c>
      <c r="AF54" s="318"/>
      <c r="AG54" s="317"/>
      <c r="AH54" s="315"/>
      <c r="AI54" s="150">
        <f t="shared" si="20"/>
        <v>0</v>
      </c>
      <c r="AJ54" s="151">
        <f t="shared" si="21"/>
        <v>0</v>
      </c>
      <c r="AK54" s="152">
        <f t="shared" si="35"/>
        <v>0</v>
      </c>
      <c r="AL54" s="153">
        <f t="shared" si="36"/>
        <v>0</v>
      </c>
      <c r="AM54" s="153">
        <f t="shared" si="37"/>
        <v>0</v>
      </c>
      <c r="AN54" s="153">
        <f t="shared" si="38"/>
        <v>0</v>
      </c>
      <c r="AO54" s="153">
        <f t="shared" si="39"/>
        <v>0</v>
      </c>
      <c r="AP54" s="587" t="str">
        <f t="shared" si="41"/>
        <v xml:space="preserve"> </v>
      </c>
      <c r="AQ54" s="590" t="str">
        <f t="shared" si="40"/>
        <v xml:space="preserve"> </v>
      </c>
      <c r="AR54" s="590" t="str">
        <f t="shared" si="42"/>
        <v xml:space="preserve"> </v>
      </c>
      <c r="AS54" s="590" t="str">
        <f t="shared" si="43"/>
        <v xml:space="preserve"> </v>
      </c>
      <c r="AT54" s="590" t="str">
        <f t="shared" si="44"/>
        <v xml:space="preserve"> </v>
      </c>
      <c r="AU54" s="590" t="str">
        <f t="shared" si="45"/>
        <v xml:space="preserve"> </v>
      </c>
      <c r="AV54" s="591" t="str">
        <f t="shared" si="46"/>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9"/>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75" x14ac:dyDescent="0.3">
      <c r="A55" s="205"/>
      <c r="B55" s="206"/>
      <c r="C55" s="197">
        <v>44</v>
      </c>
      <c r="D55" s="192"/>
      <c r="E55" s="15"/>
      <c r="F55" s="14"/>
      <c r="G55" s="123"/>
      <c r="H55" s="124"/>
      <c r="I55" s="130"/>
      <c r="J55" s="21"/>
      <c r="K55" s="134"/>
      <c r="L55" s="24"/>
      <c r="M55" s="372"/>
      <c r="N55" s="147" t="str">
        <f t="shared" si="33"/>
        <v/>
      </c>
      <c r="O55" s="23"/>
      <c r="P55" s="23"/>
      <c r="Q55" s="23"/>
      <c r="R55" s="23"/>
      <c r="S55" s="23"/>
      <c r="T55" s="24"/>
      <c r="U55" s="25"/>
      <c r="V55" s="28"/>
      <c r="W55" s="299"/>
      <c r="X55" s="296"/>
      <c r="Y55" s="149">
        <f t="shared" si="17"/>
        <v>0</v>
      </c>
      <c r="Z55" s="148">
        <f t="shared" si="18"/>
        <v>0</v>
      </c>
      <c r="AA55" s="306"/>
      <c r="AB55" s="377">
        <f t="shared" si="47"/>
        <v>0</v>
      </c>
      <c r="AC55" s="348"/>
      <c r="AD55" s="210" t="str">
        <f t="shared" si="19"/>
        <v/>
      </c>
      <c r="AE55" s="345">
        <f t="shared" si="34"/>
        <v>0</v>
      </c>
      <c r="AF55" s="318"/>
      <c r="AG55" s="317"/>
      <c r="AH55" s="315"/>
      <c r="AI55" s="150">
        <f t="shared" si="20"/>
        <v>0</v>
      </c>
      <c r="AJ55" s="151">
        <f t="shared" si="21"/>
        <v>0</v>
      </c>
      <c r="AK55" s="152">
        <f t="shared" si="35"/>
        <v>0</v>
      </c>
      <c r="AL55" s="153">
        <f t="shared" si="36"/>
        <v>0</v>
      </c>
      <c r="AM55" s="153">
        <f t="shared" si="37"/>
        <v>0</v>
      </c>
      <c r="AN55" s="153">
        <f t="shared" si="38"/>
        <v>0</v>
      </c>
      <c r="AO55" s="153">
        <f t="shared" si="39"/>
        <v>0</v>
      </c>
      <c r="AP55" s="587" t="str">
        <f t="shared" si="41"/>
        <v xml:space="preserve"> </v>
      </c>
      <c r="AQ55" s="590" t="str">
        <f t="shared" si="40"/>
        <v xml:space="preserve"> </v>
      </c>
      <c r="AR55" s="590" t="str">
        <f t="shared" si="42"/>
        <v xml:space="preserve"> </v>
      </c>
      <c r="AS55" s="590" t="str">
        <f t="shared" si="43"/>
        <v xml:space="preserve"> </v>
      </c>
      <c r="AT55" s="590" t="str">
        <f t="shared" si="44"/>
        <v xml:space="preserve"> </v>
      </c>
      <c r="AU55" s="590" t="str">
        <f t="shared" si="45"/>
        <v xml:space="preserve"> </v>
      </c>
      <c r="AV55" s="591" t="str">
        <f t="shared" si="46"/>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9"/>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75" x14ac:dyDescent="0.3">
      <c r="A56" s="205"/>
      <c r="B56" s="206"/>
      <c r="C56" s="198">
        <v>45</v>
      </c>
      <c r="D56" s="190"/>
      <c r="E56" s="13"/>
      <c r="F56" s="14"/>
      <c r="G56" s="123"/>
      <c r="H56" s="124"/>
      <c r="I56" s="130"/>
      <c r="J56" s="21"/>
      <c r="K56" s="134"/>
      <c r="L56" s="24"/>
      <c r="M56" s="372"/>
      <c r="N56" s="147" t="str">
        <f t="shared" si="33"/>
        <v/>
      </c>
      <c r="O56" s="23"/>
      <c r="P56" s="23"/>
      <c r="Q56" s="23"/>
      <c r="R56" s="23"/>
      <c r="S56" s="23"/>
      <c r="T56" s="24"/>
      <c r="U56" s="25"/>
      <c r="V56" s="28"/>
      <c r="W56" s="299"/>
      <c r="X56" s="296"/>
      <c r="Y56" s="149">
        <f t="shared" si="17"/>
        <v>0</v>
      </c>
      <c r="Z56" s="148">
        <f t="shared" si="18"/>
        <v>0</v>
      </c>
      <c r="AA56" s="306"/>
      <c r="AB56" s="377">
        <f t="shared" si="47"/>
        <v>0</v>
      </c>
      <c r="AC56" s="348"/>
      <c r="AD56" s="210" t="str">
        <f t="shared" si="19"/>
        <v/>
      </c>
      <c r="AE56" s="345">
        <f t="shared" si="34"/>
        <v>0</v>
      </c>
      <c r="AF56" s="318"/>
      <c r="AG56" s="317"/>
      <c r="AH56" s="315"/>
      <c r="AI56" s="150">
        <f t="shared" si="20"/>
        <v>0</v>
      </c>
      <c r="AJ56" s="151">
        <f t="shared" si="21"/>
        <v>0</v>
      </c>
      <c r="AK56" s="152">
        <f t="shared" si="35"/>
        <v>0</v>
      </c>
      <c r="AL56" s="153">
        <f t="shared" si="36"/>
        <v>0</v>
      </c>
      <c r="AM56" s="153">
        <f t="shared" si="37"/>
        <v>0</v>
      </c>
      <c r="AN56" s="153">
        <f t="shared" si="38"/>
        <v>0</v>
      </c>
      <c r="AO56" s="153">
        <f t="shared" si="39"/>
        <v>0</v>
      </c>
      <c r="AP56" s="587" t="str">
        <f t="shared" si="41"/>
        <v xml:space="preserve"> </v>
      </c>
      <c r="AQ56" s="590" t="str">
        <f t="shared" si="40"/>
        <v xml:space="preserve"> </v>
      </c>
      <c r="AR56" s="590" t="str">
        <f t="shared" si="42"/>
        <v xml:space="preserve"> </v>
      </c>
      <c r="AS56" s="590" t="str">
        <f t="shared" si="43"/>
        <v xml:space="preserve"> </v>
      </c>
      <c r="AT56" s="590" t="str">
        <f t="shared" si="44"/>
        <v xml:space="preserve"> </v>
      </c>
      <c r="AU56" s="590" t="str">
        <f t="shared" si="45"/>
        <v xml:space="preserve"> </v>
      </c>
      <c r="AV56" s="591" t="str">
        <f t="shared" si="46"/>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9"/>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75" x14ac:dyDescent="0.3">
      <c r="A57" s="205"/>
      <c r="B57" s="206"/>
      <c r="C57" s="197">
        <v>46</v>
      </c>
      <c r="D57" s="190"/>
      <c r="E57" s="18"/>
      <c r="F57" s="14"/>
      <c r="G57" s="123"/>
      <c r="H57" s="124"/>
      <c r="I57" s="130"/>
      <c r="J57" s="21"/>
      <c r="K57" s="134"/>
      <c r="L57" s="24"/>
      <c r="M57" s="372"/>
      <c r="N57" s="147" t="str">
        <f t="shared" si="33"/>
        <v/>
      </c>
      <c r="O57" s="23"/>
      <c r="P57" s="23"/>
      <c r="Q57" s="23"/>
      <c r="R57" s="23"/>
      <c r="S57" s="23"/>
      <c r="T57" s="24"/>
      <c r="U57" s="25"/>
      <c r="V57" s="28"/>
      <c r="W57" s="299"/>
      <c r="X57" s="296"/>
      <c r="Y57" s="149">
        <f t="shared" si="17"/>
        <v>0</v>
      </c>
      <c r="Z57" s="148">
        <f t="shared" si="18"/>
        <v>0</v>
      </c>
      <c r="AA57" s="306"/>
      <c r="AB57" s="377">
        <f t="shared" si="47"/>
        <v>0</v>
      </c>
      <c r="AC57" s="348"/>
      <c r="AD57" s="210" t="str">
        <f t="shared" si="19"/>
        <v/>
      </c>
      <c r="AE57" s="345">
        <f t="shared" si="34"/>
        <v>0</v>
      </c>
      <c r="AF57" s="318"/>
      <c r="AG57" s="317"/>
      <c r="AH57" s="315"/>
      <c r="AI57" s="150">
        <f t="shared" si="20"/>
        <v>0</v>
      </c>
      <c r="AJ57" s="151">
        <f t="shared" si="21"/>
        <v>0</v>
      </c>
      <c r="AK57" s="152">
        <f t="shared" si="35"/>
        <v>0</v>
      </c>
      <c r="AL57" s="153">
        <f t="shared" si="36"/>
        <v>0</v>
      </c>
      <c r="AM57" s="153">
        <f t="shared" si="37"/>
        <v>0</v>
      </c>
      <c r="AN57" s="153">
        <f t="shared" si="38"/>
        <v>0</v>
      </c>
      <c r="AO57" s="153">
        <f t="shared" si="39"/>
        <v>0</v>
      </c>
      <c r="AP57" s="587" t="str">
        <f t="shared" si="41"/>
        <v xml:space="preserve"> </v>
      </c>
      <c r="AQ57" s="590" t="str">
        <f t="shared" si="40"/>
        <v xml:space="preserve"> </v>
      </c>
      <c r="AR57" s="590" t="str">
        <f t="shared" si="42"/>
        <v xml:space="preserve"> </v>
      </c>
      <c r="AS57" s="590" t="str">
        <f t="shared" si="43"/>
        <v xml:space="preserve"> </v>
      </c>
      <c r="AT57" s="590" t="str">
        <f t="shared" si="44"/>
        <v xml:space="preserve"> </v>
      </c>
      <c r="AU57" s="590" t="str">
        <f t="shared" si="45"/>
        <v xml:space="preserve"> </v>
      </c>
      <c r="AV57" s="591" t="str">
        <f t="shared" si="46"/>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9"/>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75" x14ac:dyDescent="0.3">
      <c r="A58" s="205"/>
      <c r="B58" s="206"/>
      <c r="C58" s="198">
        <v>47</v>
      </c>
      <c r="D58" s="190"/>
      <c r="E58" s="13"/>
      <c r="F58" s="14"/>
      <c r="G58" s="123"/>
      <c r="H58" s="124"/>
      <c r="I58" s="130"/>
      <c r="J58" s="21"/>
      <c r="K58" s="134"/>
      <c r="L58" s="24"/>
      <c r="M58" s="372"/>
      <c r="N58" s="147" t="str">
        <f t="shared" si="33"/>
        <v/>
      </c>
      <c r="O58" s="23"/>
      <c r="P58" s="23"/>
      <c r="Q58" s="23"/>
      <c r="R58" s="23"/>
      <c r="S58" s="23"/>
      <c r="T58" s="24"/>
      <c r="U58" s="25"/>
      <c r="V58" s="28"/>
      <c r="W58" s="299"/>
      <c r="X58" s="296"/>
      <c r="Y58" s="149">
        <f t="shared" si="17"/>
        <v>0</v>
      </c>
      <c r="Z58" s="148">
        <f t="shared" si="18"/>
        <v>0</v>
      </c>
      <c r="AA58" s="306"/>
      <c r="AB58" s="377">
        <f t="shared" si="47"/>
        <v>0</v>
      </c>
      <c r="AC58" s="348"/>
      <c r="AD58" s="210" t="str">
        <f t="shared" si="19"/>
        <v/>
      </c>
      <c r="AE58" s="345">
        <f t="shared" si="34"/>
        <v>0</v>
      </c>
      <c r="AF58" s="318"/>
      <c r="AG58" s="317"/>
      <c r="AH58" s="315"/>
      <c r="AI58" s="150">
        <f t="shared" si="20"/>
        <v>0</v>
      </c>
      <c r="AJ58" s="151">
        <f t="shared" si="21"/>
        <v>0</v>
      </c>
      <c r="AK58" s="152">
        <f t="shared" si="35"/>
        <v>0</v>
      </c>
      <c r="AL58" s="153">
        <f t="shared" si="36"/>
        <v>0</v>
      </c>
      <c r="AM58" s="153">
        <f t="shared" si="37"/>
        <v>0</v>
      </c>
      <c r="AN58" s="153">
        <f t="shared" si="38"/>
        <v>0</v>
      </c>
      <c r="AO58" s="153">
        <f t="shared" si="39"/>
        <v>0</v>
      </c>
      <c r="AP58" s="587" t="str">
        <f t="shared" si="41"/>
        <v xml:space="preserve"> </v>
      </c>
      <c r="AQ58" s="590" t="str">
        <f t="shared" si="40"/>
        <v xml:space="preserve"> </v>
      </c>
      <c r="AR58" s="590" t="str">
        <f t="shared" si="42"/>
        <v xml:space="preserve"> </v>
      </c>
      <c r="AS58" s="590" t="str">
        <f t="shared" si="43"/>
        <v xml:space="preserve"> </v>
      </c>
      <c r="AT58" s="590" t="str">
        <f t="shared" si="44"/>
        <v xml:space="preserve"> </v>
      </c>
      <c r="AU58" s="590" t="str">
        <f t="shared" si="45"/>
        <v xml:space="preserve"> </v>
      </c>
      <c r="AV58" s="591" t="str">
        <f t="shared" si="46"/>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9"/>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75" x14ac:dyDescent="0.3">
      <c r="A59" s="205"/>
      <c r="B59" s="206"/>
      <c r="C59" s="198">
        <v>48</v>
      </c>
      <c r="D59" s="190"/>
      <c r="E59" s="13"/>
      <c r="F59" s="14"/>
      <c r="G59" s="123"/>
      <c r="H59" s="124"/>
      <c r="I59" s="130"/>
      <c r="J59" s="21"/>
      <c r="K59" s="134"/>
      <c r="L59" s="24"/>
      <c r="M59" s="372"/>
      <c r="N59" s="147" t="str">
        <f t="shared" si="33"/>
        <v/>
      </c>
      <c r="O59" s="23"/>
      <c r="P59" s="23"/>
      <c r="Q59" s="23"/>
      <c r="R59" s="23"/>
      <c r="S59" s="23"/>
      <c r="T59" s="24"/>
      <c r="U59" s="25"/>
      <c r="V59" s="28"/>
      <c r="W59" s="299"/>
      <c r="X59" s="296"/>
      <c r="Y59" s="149">
        <f t="shared" si="17"/>
        <v>0</v>
      </c>
      <c r="Z59" s="148">
        <f t="shared" si="18"/>
        <v>0</v>
      </c>
      <c r="AA59" s="306"/>
      <c r="AB59" s="377">
        <f t="shared" si="47"/>
        <v>0</v>
      </c>
      <c r="AC59" s="348"/>
      <c r="AD59" s="210" t="str">
        <f t="shared" si="19"/>
        <v/>
      </c>
      <c r="AE59" s="345">
        <f t="shared" si="34"/>
        <v>0</v>
      </c>
      <c r="AF59" s="318"/>
      <c r="AG59" s="317"/>
      <c r="AH59" s="315"/>
      <c r="AI59" s="150">
        <f t="shared" si="20"/>
        <v>0</v>
      </c>
      <c r="AJ59" s="151">
        <f t="shared" si="21"/>
        <v>0</v>
      </c>
      <c r="AK59" s="152">
        <f t="shared" si="35"/>
        <v>0</v>
      </c>
      <c r="AL59" s="153">
        <f t="shared" si="36"/>
        <v>0</v>
      </c>
      <c r="AM59" s="153">
        <f t="shared" si="37"/>
        <v>0</v>
      </c>
      <c r="AN59" s="153">
        <f t="shared" si="38"/>
        <v>0</v>
      </c>
      <c r="AO59" s="153">
        <f t="shared" si="39"/>
        <v>0</v>
      </c>
      <c r="AP59" s="587" t="str">
        <f t="shared" si="41"/>
        <v xml:space="preserve"> </v>
      </c>
      <c r="AQ59" s="590" t="str">
        <f t="shared" si="40"/>
        <v xml:space="preserve"> </v>
      </c>
      <c r="AR59" s="590" t="str">
        <f t="shared" si="42"/>
        <v xml:space="preserve"> </v>
      </c>
      <c r="AS59" s="590" t="str">
        <f t="shared" si="43"/>
        <v xml:space="preserve"> </v>
      </c>
      <c r="AT59" s="590" t="str">
        <f t="shared" si="44"/>
        <v xml:space="preserve"> </v>
      </c>
      <c r="AU59" s="590" t="str">
        <f t="shared" si="45"/>
        <v xml:space="preserve"> </v>
      </c>
      <c r="AV59" s="591" t="str">
        <f t="shared" si="46"/>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9"/>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75" x14ac:dyDescent="0.3">
      <c r="A60" s="205"/>
      <c r="B60" s="206"/>
      <c r="C60" s="197">
        <v>49</v>
      </c>
      <c r="D60" s="194"/>
      <c r="E60" s="16"/>
      <c r="F60" s="14"/>
      <c r="G60" s="127"/>
      <c r="H60" s="126"/>
      <c r="I60" s="132"/>
      <c r="J60" s="69"/>
      <c r="K60" s="136"/>
      <c r="L60" s="26"/>
      <c r="M60" s="373"/>
      <c r="N60" s="147" t="str">
        <f t="shared" si="33"/>
        <v/>
      </c>
      <c r="O60" s="23"/>
      <c r="P60" s="23"/>
      <c r="Q60" s="23"/>
      <c r="R60" s="23"/>
      <c r="S60" s="23"/>
      <c r="T60" s="26"/>
      <c r="U60" s="27"/>
      <c r="V60" s="28"/>
      <c r="W60" s="300"/>
      <c r="X60" s="299"/>
      <c r="Y60" s="149">
        <f t="shared" si="17"/>
        <v>0</v>
      </c>
      <c r="Z60" s="148">
        <f t="shared" si="18"/>
        <v>0</v>
      </c>
      <c r="AA60" s="307"/>
      <c r="AB60" s="377">
        <f t="shared" si="47"/>
        <v>0</v>
      </c>
      <c r="AC60" s="348"/>
      <c r="AD60" s="210" t="str">
        <f t="shared" si="19"/>
        <v/>
      </c>
      <c r="AE60" s="345">
        <f t="shared" si="34"/>
        <v>0</v>
      </c>
      <c r="AF60" s="319"/>
      <c r="AG60" s="320"/>
      <c r="AH60" s="318"/>
      <c r="AI60" s="150">
        <f t="shared" si="20"/>
        <v>0</v>
      </c>
      <c r="AJ60" s="151">
        <f t="shared" si="21"/>
        <v>0</v>
      </c>
      <c r="AK60" s="152">
        <f t="shared" si="35"/>
        <v>0</v>
      </c>
      <c r="AL60" s="153">
        <f t="shared" si="36"/>
        <v>0</v>
      </c>
      <c r="AM60" s="153">
        <f t="shared" si="37"/>
        <v>0</v>
      </c>
      <c r="AN60" s="153">
        <f t="shared" si="38"/>
        <v>0</v>
      </c>
      <c r="AO60" s="153">
        <f t="shared" si="39"/>
        <v>0</v>
      </c>
      <c r="AP60" s="587" t="str">
        <f t="shared" si="41"/>
        <v xml:space="preserve"> </v>
      </c>
      <c r="AQ60" s="590" t="str">
        <f t="shared" si="40"/>
        <v xml:space="preserve"> </v>
      </c>
      <c r="AR60" s="590" t="str">
        <f t="shared" si="42"/>
        <v xml:space="preserve"> </v>
      </c>
      <c r="AS60" s="590" t="str">
        <f t="shared" si="43"/>
        <v xml:space="preserve"> </v>
      </c>
      <c r="AT60" s="590" t="str">
        <f t="shared" si="44"/>
        <v xml:space="preserve"> </v>
      </c>
      <c r="AU60" s="590" t="str">
        <f t="shared" si="45"/>
        <v xml:space="preserve"> </v>
      </c>
      <c r="AV60" s="591" t="str">
        <f t="shared" si="46"/>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9"/>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75" x14ac:dyDescent="0.3">
      <c r="A61" s="205"/>
      <c r="B61" s="206"/>
      <c r="C61" s="198">
        <v>50</v>
      </c>
      <c r="D61" s="190"/>
      <c r="E61" s="20"/>
      <c r="F61" s="14"/>
      <c r="G61" s="123"/>
      <c r="H61" s="128"/>
      <c r="I61" s="130"/>
      <c r="J61" s="21"/>
      <c r="K61" s="134"/>
      <c r="L61" s="24"/>
      <c r="M61" s="372"/>
      <c r="N61" s="147" t="str">
        <f t="shared" si="33"/>
        <v/>
      </c>
      <c r="O61" s="23"/>
      <c r="P61" s="23"/>
      <c r="Q61" s="23"/>
      <c r="R61" s="23"/>
      <c r="S61" s="23"/>
      <c r="T61" s="23"/>
      <c r="U61" s="24"/>
      <c r="V61" s="28"/>
      <c r="W61" s="299"/>
      <c r="X61" s="299"/>
      <c r="Y61" s="149">
        <f t="shared" si="17"/>
        <v>0</v>
      </c>
      <c r="Z61" s="148">
        <f t="shared" si="18"/>
        <v>0</v>
      </c>
      <c r="AA61" s="306"/>
      <c r="AB61" s="377">
        <f t="shared" si="47"/>
        <v>0</v>
      </c>
      <c r="AC61" s="348"/>
      <c r="AD61" s="210" t="str">
        <f t="shared" si="19"/>
        <v/>
      </c>
      <c r="AE61" s="345">
        <f t="shared" si="34"/>
        <v>0</v>
      </c>
      <c r="AF61" s="318"/>
      <c r="AG61" s="321"/>
      <c r="AH61" s="318"/>
      <c r="AI61" s="150">
        <f t="shared" si="20"/>
        <v>0</v>
      </c>
      <c r="AJ61" s="151">
        <f t="shared" si="21"/>
        <v>0</v>
      </c>
      <c r="AK61" s="152">
        <f t="shared" si="35"/>
        <v>0</v>
      </c>
      <c r="AL61" s="153">
        <f t="shared" si="36"/>
        <v>0</v>
      </c>
      <c r="AM61" s="153">
        <f t="shared" si="37"/>
        <v>0</v>
      </c>
      <c r="AN61" s="153">
        <f t="shared" si="38"/>
        <v>0</v>
      </c>
      <c r="AO61" s="153">
        <f t="shared" si="39"/>
        <v>0</v>
      </c>
      <c r="AP61" s="587" t="str">
        <f t="shared" si="41"/>
        <v xml:space="preserve"> </v>
      </c>
      <c r="AQ61" s="590" t="str">
        <f t="shared" si="40"/>
        <v xml:space="preserve"> </v>
      </c>
      <c r="AR61" s="590" t="str">
        <f t="shared" si="42"/>
        <v xml:space="preserve"> </v>
      </c>
      <c r="AS61" s="590" t="str">
        <f t="shared" si="43"/>
        <v xml:space="preserve"> </v>
      </c>
      <c r="AT61" s="590" t="str">
        <f t="shared" si="44"/>
        <v xml:space="preserve"> </v>
      </c>
      <c r="AU61" s="590" t="str">
        <f t="shared" si="45"/>
        <v xml:space="preserve"> </v>
      </c>
      <c r="AV61" s="591" t="str">
        <f t="shared" si="46"/>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9"/>
      <c r="BJ61" s="52" t="s">
        <v>2849</v>
      </c>
      <c r="BK61" s="52" t="s">
        <v>2850</v>
      </c>
      <c r="BL61" s="57"/>
      <c r="BM61" s="52" t="s">
        <v>730</v>
      </c>
      <c r="BN61" s="59"/>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75" x14ac:dyDescent="0.3">
      <c r="A62" s="203"/>
      <c r="B62" s="204"/>
      <c r="C62" s="197">
        <v>51</v>
      </c>
      <c r="D62" s="189"/>
      <c r="E62" s="31"/>
      <c r="F62" s="30"/>
      <c r="G62" s="120"/>
      <c r="H62" s="125"/>
      <c r="I62" s="129"/>
      <c r="J62" s="67"/>
      <c r="K62" s="133"/>
      <c r="L62" s="108"/>
      <c r="M62" s="372"/>
      <c r="N62" s="147" t="str">
        <f t="shared" si="33"/>
        <v/>
      </c>
      <c r="O62" s="23"/>
      <c r="P62" s="125"/>
      <c r="Q62" s="125"/>
      <c r="R62" s="125"/>
      <c r="S62" s="125"/>
      <c r="T62" s="125"/>
      <c r="U62" s="122"/>
      <c r="V62" s="28"/>
      <c r="W62" s="296"/>
      <c r="X62" s="296"/>
      <c r="Y62" s="149">
        <f t="shared" si="17"/>
        <v>0</v>
      </c>
      <c r="Z62" s="148">
        <f t="shared" si="18"/>
        <v>0</v>
      </c>
      <c r="AA62" s="305"/>
      <c r="AB62" s="377">
        <f t="shared" si="47"/>
        <v>0</v>
      </c>
      <c r="AC62" s="347"/>
      <c r="AD62" s="210" t="str">
        <f t="shared" si="19"/>
        <v/>
      </c>
      <c r="AE62" s="345">
        <f t="shared" si="34"/>
        <v>0</v>
      </c>
      <c r="AF62" s="310"/>
      <c r="AG62" s="311"/>
      <c r="AH62" s="310"/>
      <c r="AI62" s="150">
        <f t="shared" si="20"/>
        <v>0</v>
      </c>
      <c r="AJ62" s="151">
        <f t="shared" si="21"/>
        <v>0</v>
      </c>
      <c r="AK62" s="152">
        <f t="shared" si="35"/>
        <v>0</v>
      </c>
      <c r="AL62" s="153">
        <f t="shared" si="36"/>
        <v>0</v>
      </c>
      <c r="AM62" s="153">
        <f t="shared" si="37"/>
        <v>0</v>
      </c>
      <c r="AN62" s="153">
        <f t="shared" si="38"/>
        <v>0</v>
      </c>
      <c r="AO62" s="153">
        <f t="shared" si="39"/>
        <v>0</v>
      </c>
      <c r="AP62" s="587" t="str">
        <f t="shared" si="41"/>
        <v xml:space="preserve"> </v>
      </c>
      <c r="AQ62" s="590" t="str">
        <f t="shared" si="40"/>
        <v xml:space="preserve"> </v>
      </c>
      <c r="AR62" s="590" t="str">
        <f t="shared" si="42"/>
        <v xml:space="preserve"> </v>
      </c>
      <c r="AS62" s="590" t="str">
        <f t="shared" si="43"/>
        <v xml:space="preserve"> </v>
      </c>
      <c r="AT62" s="590" t="str">
        <f t="shared" si="44"/>
        <v xml:space="preserve"> </v>
      </c>
      <c r="AU62" s="590" t="str">
        <f t="shared" si="45"/>
        <v xml:space="preserve"> </v>
      </c>
      <c r="AV62" s="591" t="str">
        <f t="shared" si="46"/>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9"/>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40" ht="18.75" x14ac:dyDescent="0.3">
      <c r="A63" s="203"/>
      <c r="B63" s="204"/>
      <c r="C63" s="197">
        <v>52</v>
      </c>
      <c r="D63" s="189"/>
      <c r="E63" s="29"/>
      <c r="F63" s="30"/>
      <c r="G63" s="120"/>
      <c r="H63" s="122"/>
      <c r="I63" s="129"/>
      <c r="J63" s="67"/>
      <c r="K63" s="133"/>
      <c r="L63" s="108"/>
      <c r="M63" s="371"/>
      <c r="N63" s="147" t="str">
        <f t="shared" si="33"/>
        <v/>
      </c>
      <c r="O63" s="125"/>
      <c r="P63" s="125"/>
      <c r="Q63" s="125"/>
      <c r="R63" s="125"/>
      <c r="S63" s="125"/>
      <c r="T63" s="122"/>
      <c r="U63" s="298"/>
      <c r="V63" s="28"/>
      <c r="W63" s="296"/>
      <c r="X63" s="296"/>
      <c r="Y63" s="149">
        <f t="shared" si="17"/>
        <v>0</v>
      </c>
      <c r="Z63" s="148">
        <f t="shared" si="18"/>
        <v>0</v>
      </c>
      <c r="AA63" s="305"/>
      <c r="AB63" s="377">
        <f t="shared" si="47"/>
        <v>0</v>
      </c>
      <c r="AC63" s="347"/>
      <c r="AD63" s="210" t="str">
        <f t="shared" si="19"/>
        <v/>
      </c>
      <c r="AE63" s="345">
        <f t="shared" si="34"/>
        <v>0</v>
      </c>
      <c r="AF63" s="310"/>
      <c r="AG63" s="312"/>
      <c r="AH63" s="313"/>
      <c r="AI63" s="150">
        <f t="shared" si="20"/>
        <v>0</v>
      </c>
      <c r="AJ63" s="151">
        <f t="shared" si="21"/>
        <v>0</v>
      </c>
      <c r="AK63" s="152">
        <f t="shared" si="35"/>
        <v>0</v>
      </c>
      <c r="AL63" s="153">
        <f t="shared" si="36"/>
        <v>0</v>
      </c>
      <c r="AM63" s="153">
        <f t="shared" si="37"/>
        <v>0</v>
      </c>
      <c r="AN63" s="153">
        <f t="shared" si="38"/>
        <v>0</v>
      </c>
      <c r="AO63" s="153">
        <f t="shared" si="39"/>
        <v>0</v>
      </c>
      <c r="AP63" s="587" t="str">
        <f t="shared" si="41"/>
        <v xml:space="preserve"> </v>
      </c>
      <c r="AQ63" s="590" t="str">
        <f t="shared" si="40"/>
        <v xml:space="preserve"> </v>
      </c>
      <c r="AR63" s="590" t="str">
        <f t="shared" si="42"/>
        <v xml:space="preserve"> </v>
      </c>
      <c r="AS63" s="590" t="str">
        <f t="shared" si="43"/>
        <v xml:space="preserve"> </v>
      </c>
      <c r="AT63" s="590" t="str">
        <f t="shared" si="44"/>
        <v xml:space="preserve"> </v>
      </c>
      <c r="AU63" s="590" t="str">
        <f t="shared" si="45"/>
        <v xml:space="preserve"> </v>
      </c>
      <c r="AV63" s="591" t="str">
        <f t="shared" si="46"/>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9"/>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40" ht="18.75" x14ac:dyDescent="0.3">
      <c r="A64" s="203"/>
      <c r="B64" s="204"/>
      <c r="C64" s="197">
        <v>53</v>
      </c>
      <c r="D64" s="189"/>
      <c r="E64" s="29"/>
      <c r="F64" s="30"/>
      <c r="G64" s="123"/>
      <c r="H64" s="124"/>
      <c r="I64" s="130"/>
      <c r="J64" s="21"/>
      <c r="K64" s="134"/>
      <c r="L64" s="24"/>
      <c r="M64" s="372"/>
      <c r="N64" s="147" t="str">
        <f t="shared" si="33"/>
        <v/>
      </c>
      <c r="O64" s="125"/>
      <c r="P64" s="125"/>
      <c r="Q64" s="125"/>
      <c r="R64" s="125"/>
      <c r="S64" s="125"/>
      <c r="T64" s="122"/>
      <c r="U64" s="298"/>
      <c r="V64" s="28"/>
      <c r="W64" s="296"/>
      <c r="X64" s="296"/>
      <c r="Y64" s="149">
        <f t="shared" si="17"/>
        <v>0</v>
      </c>
      <c r="Z64" s="148">
        <f t="shared" si="18"/>
        <v>0</v>
      </c>
      <c r="AA64" s="305"/>
      <c r="AB64" s="377">
        <f t="shared" si="47"/>
        <v>0</v>
      </c>
      <c r="AC64" s="347"/>
      <c r="AD64" s="210" t="str">
        <f t="shared" si="19"/>
        <v/>
      </c>
      <c r="AE64" s="345">
        <f t="shared" si="34"/>
        <v>0</v>
      </c>
      <c r="AF64" s="310"/>
      <c r="AG64" s="312"/>
      <c r="AH64" s="313"/>
      <c r="AI64" s="150">
        <f t="shared" si="20"/>
        <v>0</v>
      </c>
      <c r="AJ64" s="151">
        <f t="shared" si="21"/>
        <v>0</v>
      </c>
      <c r="AK64" s="152">
        <f t="shared" si="35"/>
        <v>0</v>
      </c>
      <c r="AL64" s="153">
        <f t="shared" si="36"/>
        <v>0</v>
      </c>
      <c r="AM64" s="153">
        <f t="shared" si="37"/>
        <v>0</v>
      </c>
      <c r="AN64" s="153">
        <f t="shared" si="38"/>
        <v>0</v>
      </c>
      <c r="AO64" s="153">
        <f t="shared" si="39"/>
        <v>0</v>
      </c>
      <c r="AP64" s="587" t="str">
        <f t="shared" si="41"/>
        <v xml:space="preserve"> </v>
      </c>
      <c r="AQ64" s="590" t="str">
        <f t="shared" si="40"/>
        <v xml:space="preserve"> </v>
      </c>
      <c r="AR64" s="590" t="str">
        <f t="shared" si="42"/>
        <v xml:space="preserve"> </v>
      </c>
      <c r="AS64" s="590" t="str">
        <f t="shared" si="43"/>
        <v xml:space="preserve"> </v>
      </c>
      <c r="AT64" s="590" t="str">
        <f t="shared" si="44"/>
        <v xml:space="preserve"> </v>
      </c>
      <c r="AU64" s="590" t="str">
        <f t="shared" si="45"/>
        <v xml:space="preserve"> </v>
      </c>
      <c r="AV64" s="591" t="str">
        <f t="shared" si="46"/>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9"/>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8.75" x14ac:dyDescent="0.3">
      <c r="A65" s="203"/>
      <c r="B65" s="204"/>
      <c r="C65" s="197">
        <v>54</v>
      </c>
      <c r="D65" s="189"/>
      <c r="E65" s="29"/>
      <c r="F65" s="30"/>
      <c r="G65" s="123"/>
      <c r="H65" s="124"/>
      <c r="I65" s="130"/>
      <c r="J65" s="21"/>
      <c r="K65" s="134"/>
      <c r="L65" s="24"/>
      <c r="M65" s="372"/>
      <c r="N65" s="147" t="str">
        <f t="shared" si="33"/>
        <v/>
      </c>
      <c r="O65" s="125"/>
      <c r="P65" s="125"/>
      <c r="Q65" s="125"/>
      <c r="R65" s="125"/>
      <c r="S65" s="125"/>
      <c r="T65" s="122"/>
      <c r="U65" s="298"/>
      <c r="V65" s="28"/>
      <c r="W65" s="296"/>
      <c r="X65" s="296"/>
      <c r="Y65" s="149">
        <f t="shared" si="17"/>
        <v>0</v>
      </c>
      <c r="Z65" s="148">
        <f t="shared" si="18"/>
        <v>0</v>
      </c>
      <c r="AA65" s="305"/>
      <c r="AB65" s="377">
        <f t="shared" si="47"/>
        <v>0</v>
      </c>
      <c r="AC65" s="347"/>
      <c r="AD65" s="210" t="str">
        <f t="shared" si="19"/>
        <v/>
      </c>
      <c r="AE65" s="345">
        <f t="shared" si="34"/>
        <v>0</v>
      </c>
      <c r="AF65" s="310"/>
      <c r="AG65" s="312"/>
      <c r="AH65" s="313"/>
      <c r="AI65" s="150">
        <f t="shared" si="20"/>
        <v>0</v>
      </c>
      <c r="AJ65" s="151">
        <f t="shared" si="21"/>
        <v>0</v>
      </c>
      <c r="AK65" s="152">
        <f t="shared" si="35"/>
        <v>0</v>
      </c>
      <c r="AL65" s="153">
        <f t="shared" si="36"/>
        <v>0</v>
      </c>
      <c r="AM65" s="153">
        <f t="shared" si="37"/>
        <v>0</v>
      </c>
      <c r="AN65" s="153">
        <f t="shared" si="38"/>
        <v>0</v>
      </c>
      <c r="AO65" s="153">
        <f t="shared" si="39"/>
        <v>0</v>
      </c>
      <c r="AP65" s="587" t="str">
        <f t="shared" si="41"/>
        <v xml:space="preserve"> </v>
      </c>
      <c r="AQ65" s="590" t="str">
        <f t="shared" si="40"/>
        <v xml:space="preserve"> </v>
      </c>
      <c r="AR65" s="590" t="str">
        <f t="shared" si="42"/>
        <v xml:space="preserve"> </v>
      </c>
      <c r="AS65" s="590" t="str">
        <f t="shared" si="43"/>
        <v xml:space="preserve"> </v>
      </c>
      <c r="AT65" s="590" t="str">
        <f t="shared" si="44"/>
        <v xml:space="preserve"> </v>
      </c>
      <c r="AU65" s="590" t="str">
        <f t="shared" si="45"/>
        <v xml:space="preserve"> </v>
      </c>
      <c r="AV65" s="591" t="str">
        <f t="shared" si="46"/>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9"/>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18.75" x14ac:dyDescent="0.3">
      <c r="A66" s="205"/>
      <c r="B66" s="206"/>
      <c r="C66" s="198">
        <v>55</v>
      </c>
      <c r="D66" s="190"/>
      <c r="E66" s="13"/>
      <c r="F66" s="14"/>
      <c r="G66" s="123"/>
      <c r="H66" s="124"/>
      <c r="I66" s="130"/>
      <c r="J66" s="21"/>
      <c r="K66" s="134"/>
      <c r="L66" s="24"/>
      <c r="M66" s="372"/>
      <c r="N66" s="147" t="str">
        <f t="shared" si="33"/>
        <v/>
      </c>
      <c r="O66" s="23"/>
      <c r="P66" s="23"/>
      <c r="Q66" s="23"/>
      <c r="R66" s="23"/>
      <c r="S66" s="23"/>
      <c r="T66" s="24"/>
      <c r="U66" s="25"/>
      <c r="V66" s="28"/>
      <c r="W66" s="296"/>
      <c r="X66" s="296"/>
      <c r="Y66" s="149">
        <f t="shared" si="17"/>
        <v>0</v>
      </c>
      <c r="Z66" s="148">
        <f t="shared" si="18"/>
        <v>0</v>
      </c>
      <c r="AA66" s="306"/>
      <c r="AB66" s="377">
        <f t="shared" si="47"/>
        <v>0</v>
      </c>
      <c r="AC66" s="348"/>
      <c r="AD66" s="210" t="str">
        <f t="shared" si="19"/>
        <v/>
      </c>
      <c r="AE66" s="345">
        <f t="shared" si="34"/>
        <v>0</v>
      </c>
      <c r="AF66" s="318"/>
      <c r="AG66" s="317"/>
      <c r="AH66" s="315"/>
      <c r="AI66" s="150">
        <f t="shared" si="20"/>
        <v>0</v>
      </c>
      <c r="AJ66" s="151">
        <f t="shared" si="21"/>
        <v>0</v>
      </c>
      <c r="AK66" s="152">
        <f t="shared" si="35"/>
        <v>0</v>
      </c>
      <c r="AL66" s="153">
        <f t="shared" si="36"/>
        <v>0</v>
      </c>
      <c r="AM66" s="153">
        <f t="shared" si="37"/>
        <v>0</v>
      </c>
      <c r="AN66" s="153">
        <f t="shared" si="38"/>
        <v>0</v>
      </c>
      <c r="AO66" s="153">
        <f t="shared" si="39"/>
        <v>0</v>
      </c>
      <c r="AP66" s="587" t="str">
        <f t="shared" si="41"/>
        <v xml:space="preserve"> </v>
      </c>
      <c r="AQ66" s="590" t="str">
        <f t="shared" si="40"/>
        <v xml:space="preserve"> </v>
      </c>
      <c r="AR66" s="590" t="str">
        <f t="shared" si="42"/>
        <v xml:space="preserve"> </v>
      </c>
      <c r="AS66" s="590" t="str">
        <f t="shared" si="43"/>
        <v xml:space="preserve"> </v>
      </c>
      <c r="AT66" s="590" t="str">
        <f t="shared" si="44"/>
        <v xml:space="preserve"> </v>
      </c>
      <c r="AU66" s="590" t="str">
        <f t="shared" si="45"/>
        <v xml:space="preserve"> </v>
      </c>
      <c r="AV66" s="591" t="str">
        <f t="shared" si="46"/>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9"/>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18.75" x14ac:dyDescent="0.3">
      <c r="A67" s="205"/>
      <c r="B67" s="206"/>
      <c r="C67" s="197">
        <v>56</v>
      </c>
      <c r="D67" s="190"/>
      <c r="E67" s="13"/>
      <c r="F67" s="14"/>
      <c r="G67" s="123"/>
      <c r="H67" s="124"/>
      <c r="I67" s="130"/>
      <c r="J67" s="21"/>
      <c r="K67" s="134"/>
      <c r="L67" s="24"/>
      <c r="M67" s="372"/>
      <c r="N67" s="147" t="str">
        <f t="shared" si="33"/>
        <v/>
      </c>
      <c r="O67" s="23"/>
      <c r="P67" s="23"/>
      <c r="Q67" s="23"/>
      <c r="R67" s="23"/>
      <c r="S67" s="23"/>
      <c r="T67" s="24"/>
      <c r="U67" s="25"/>
      <c r="V67" s="28"/>
      <c r="W67" s="299"/>
      <c r="X67" s="296"/>
      <c r="Y67" s="149">
        <f t="shared" si="17"/>
        <v>0</v>
      </c>
      <c r="Z67" s="148">
        <f t="shared" si="18"/>
        <v>0</v>
      </c>
      <c r="AA67" s="306"/>
      <c r="AB67" s="377">
        <f t="shared" si="47"/>
        <v>0</v>
      </c>
      <c r="AC67" s="348"/>
      <c r="AD67" s="210" t="str">
        <f t="shared" si="19"/>
        <v/>
      </c>
      <c r="AE67" s="345">
        <f t="shared" si="34"/>
        <v>0</v>
      </c>
      <c r="AF67" s="318"/>
      <c r="AG67" s="317"/>
      <c r="AH67" s="315"/>
      <c r="AI67" s="150">
        <f t="shared" si="20"/>
        <v>0</v>
      </c>
      <c r="AJ67" s="151">
        <f t="shared" si="21"/>
        <v>0</v>
      </c>
      <c r="AK67" s="152">
        <f t="shared" si="35"/>
        <v>0</v>
      </c>
      <c r="AL67" s="153">
        <f t="shared" si="36"/>
        <v>0</v>
      </c>
      <c r="AM67" s="153">
        <f t="shared" si="37"/>
        <v>0</v>
      </c>
      <c r="AN67" s="153">
        <f t="shared" si="38"/>
        <v>0</v>
      </c>
      <c r="AO67" s="153">
        <f t="shared" si="39"/>
        <v>0</v>
      </c>
      <c r="AP67" s="587" t="str">
        <f t="shared" si="41"/>
        <v xml:space="preserve"> </v>
      </c>
      <c r="AQ67" s="590" t="str">
        <f t="shared" si="40"/>
        <v xml:space="preserve"> </v>
      </c>
      <c r="AR67" s="590" t="str">
        <f t="shared" si="42"/>
        <v xml:space="preserve"> </v>
      </c>
      <c r="AS67" s="590" t="str">
        <f t="shared" si="43"/>
        <v xml:space="preserve"> </v>
      </c>
      <c r="AT67" s="590" t="str">
        <f t="shared" si="44"/>
        <v xml:space="preserve"> </v>
      </c>
      <c r="AU67" s="590" t="str">
        <f t="shared" si="45"/>
        <v xml:space="preserve"> </v>
      </c>
      <c r="AV67" s="591" t="str">
        <f t="shared" si="46"/>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9"/>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18.75" x14ac:dyDescent="0.3">
      <c r="A68" s="205"/>
      <c r="B68" s="206"/>
      <c r="C68" s="198">
        <v>57</v>
      </c>
      <c r="D68" s="190"/>
      <c r="E68" s="13"/>
      <c r="F68" s="14"/>
      <c r="G68" s="123"/>
      <c r="H68" s="124"/>
      <c r="I68" s="130"/>
      <c r="J68" s="21"/>
      <c r="K68" s="134"/>
      <c r="L68" s="24"/>
      <c r="M68" s="372"/>
      <c r="N68" s="147" t="str">
        <f t="shared" si="33"/>
        <v/>
      </c>
      <c r="O68" s="23"/>
      <c r="P68" s="23"/>
      <c r="Q68" s="23"/>
      <c r="R68" s="23"/>
      <c r="S68" s="23"/>
      <c r="T68" s="24"/>
      <c r="U68" s="25"/>
      <c r="V68" s="28"/>
      <c r="W68" s="299"/>
      <c r="X68" s="296"/>
      <c r="Y68" s="149">
        <f t="shared" si="17"/>
        <v>0</v>
      </c>
      <c r="Z68" s="148">
        <f t="shared" si="18"/>
        <v>0</v>
      </c>
      <c r="AA68" s="306"/>
      <c r="AB68" s="377">
        <f t="shared" si="47"/>
        <v>0</v>
      </c>
      <c r="AC68" s="348"/>
      <c r="AD68" s="210" t="str">
        <f t="shared" si="19"/>
        <v/>
      </c>
      <c r="AE68" s="345">
        <f t="shared" si="34"/>
        <v>0</v>
      </c>
      <c r="AF68" s="318"/>
      <c r="AG68" s="317"/>
      <c r="AH68" s="315"/>
      <c r="AI68" s="150">
        <f t="shared" si="20"/>
        <v>0</v>
      </c>
      <c r="AJ68" s="151">
        <f t="shared" si="21"/>
        <v>0</v>
      </c>
      <c r="AK68" s="152">
        <f t="shared" si="35"/>
        <v>0</v>
      </c>
      <c r="AL68" s="153">
        <f t="shared" si="36"/>
        <v>0</v>
      </c>
      <c r="AM68" s="153">
        <f t="shared" si="37"/>
        <v>0</v>
      </c>
      <c r="AN68" s="153">
        <f t="shared" si="38"/>
        <v>0</v>
      </c>
      <c r="AO68" s="153">
        <f t="shared" si="39"/>
        <v>0</v>
      </c>
      <c r="AP68" s="587" t="str">
        <f t="shared" si="41"/>
        <v xml:space="preserve"> </v>
      </c>
      <c r="AQ68" s="590" t="str">
        <f t="shared" si="40"/>
        <v xml:space="preserve"> </v>
      </c>
      <c r="AR68" s="590" t="str">
        <f t="shared" si="42"/>
        <v xml:space="preserve"> </v>
      </c>
      <c r="AS68" s="590" t="str">
        <f t="shared" si="43"/>
        <v xml:space="preserve"> </v>
      </c>
      <c r="AT68" s="590" t="str">
        <f t="shared" si="44"/>
        <v xml:space="preserve"> </v>
      </c>
      <c r="AU68" s="590" t="str">
        <f t="shared" si="45"/>
        <v xml:space="preserve"> </v>
      </c>
      <c r="AV68" s="591" t="str">
        <f t="shared" si="46"/>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9"/>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8.75" x14ac:dyDescent="0.3">
      <c r="A69" s="205"/>
      <c r="B69" s="206"/>
      <c r="C69" s="198">
        <v>58</v>
      </c>
      <c r="D69" s="192"/>
      <c r="E69" s="15"/>
      <c r="F69" s="14"/>
      <c r="G69" s="123"/>
      <c r="H69" s="124"/>
      <c r="I69" s="130"/>
      <c r="J69" s="21"/>
      <c r="K69" s="134"/>
      <c r="L69" s="24"/>
      <c r="M69" s="372"/>
      <c r="N69" s="147" t="str">
        <f t="shared" si="33"/>
        <v/>
      </c>
      <c r="O69" s="23"/>
      <c r="P69" s="23"/>
      <c r="Q69" s="23"/>
      <c r="R69" s="23"/>
      <c r="S69" s="23"/>
      <c r="T69" s="24"/>
      <c r="U69" s="25"/>
      <c r="V69" s="28"/>
      <c r="W69" s="299"/>
      <c r="X69" s="296"/>
      <c r="Y69" s="149">
        <f t="shared" si="17"/>
        <v>0</v>
      </c>
      <c r="Z69" s="148">
        <f t="shared" si="18"/>
        <v>0</v>
      </c>
      <c r="AA69" s="306"/>
      <c r="AB69" s="377">
        <f t="shared" si="47"/>
        <v>0</v>
      </c>
      <c r="AC69" s="348"/>
      <c r="AD69" s="210" t="str">
        <f t="shared" si="19"/>
        <v/>
      </c>
      <c r="AE69" s="345">
        <f t="shared" si="34"/>
        <v>0</v>
      </c>
      <c r="AF69" s="318"/>
      <c r="AG69" s="317"/>
      <c r="AH69" s="315"/>
      <c r="AI69" s="150">
        <f t="shared" si="20"/>
        <v>0</v>
      </c>
      <c r="AJ69" s="151">
        <f t="shared" si="21"/>
        <v>0</v>
      </c>
      <c r="AK69" s="152">
        <f t="shared" si="35"/>
        <v>0</v>
      </c>
      <c r="AL69" s="153">
        <f t="shared" si="36"/>
        <v>0</v>
      </c>
      <c r="AM69" s="153">
        <f t="shared" si="37"/>
        <v>0</v>
      </c>
      <c r="AN69" s="153">
        <f t="shared" si="38"/>
        <v>0</v>
      </c>
      <c r="AO69" s="153">
        <f t="shared" si="39"/>
        <v>0</v>
      </c>
      <c r="AP69" s="587" t="str">
        <f t="shared" si="41"/>
        <v xml:space="preserve"> </v>
      </c>
      <c r="AQ69" s="590" t="str">
        <f t="shared" si="40"/>
        <v xml:space="preserve"> </v>
      </c>
      <c r="AR69" s="590" t="str">
        <f t="shared" si="42"/>
        <v xml:space="preserve"> </v>
      </c>
      <c r="AS69" s="590" t="str">
        <f t="shared" si="43"/>
        <v xml:space="preserve"> </v>
      </c>
      <c r="AT69" s="590" t="str">
        <f t="shared" si="44"/>
        <v xml:space="preserve"> </v>
      </c>
      <c r="AU69" s="590" t="str">
        <f t="shared" si="45"/>
        <v xml:space="preserve"> </v>
      </c>
      <c r="AV69" s="591" t="str">
        <f t="shared" si="46"/>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9"/>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18.75" x14ac:dyDescent="0.3">
      <c r="A70" s="205"/>
      <c r="B70" s="206"/>
      <c r="C70" s="197">
        <v>59</v>
      </c>
      <c r="D70" s="193"/>
      <c r="E70" s="13"/>
      <c r="F70" s="14"/>
      <c r="G70" s="123"/>
      <c r="H70" s="124"/>
      <c r="I70" s="130"/>
      <c r="J70" s="21"/>
      <c r="K70" s="134"/>
      <c r="L70" s="24"/>
      <c r="M70" s="372"/>
      <c r="N70" s="147" t="str">
        <f t="shared" si="33"/>
        <v/>
      </c>
      <c r="O70" s="23"/>
      <c r="P70" s="23"/>
      <c r="Q70" s="23"/>
      <c r="R70" s="23"/>
      <c r="S70" s="23"/>
      <c r="T70" s="24"/>
      <c r="U70" s="25"/>
      <c r="V70" s="28"/>
      <c r="W70" s="299"/>
      <c r="X70" s="296"/>
      <c r="Y70" s="149">
        <f t="shared" si="17"/>
        <v>0</v>
      </c>
      <c r="Z70" s="148">
        <f t="shared" si="18"/>
        <v>0</v>
      </c>
      <c r="AA70" s="306"/>
      <c r="AB70" s="377">
        <f t="shared" si="47"/>
        <v>0</v>
      </c>
      <c r="AC70" s="348"/>
      <c r="AD70" s="210" t="str">
        <f t="shared" si="19"/>
        <v/>
      </c>
      <c r="AE70" s="345">
        <f t="shared" si="34"/>
        <v>0</v>
      </c>
      <c r="AF70" s="318"/>
      <c r="AG70" s="317"/>
      <c r="AH70" s="315"/>
      <c r="AI70" s="150">
        <f t="shared" si="20"/>
        <v>0</v>
      </c>
      <c r="AJ70" s="151">
        <f t="shared" si="21"/>
        <v>0</v>
      </c>
      <c r="AK70" s="152">
        <f t="shared" si="35"/>
        <v>0</v>
      </c>
      <c r="AL70" s="153">
        <f t="shared" si="36"/>
        <v>0</v>
      </c>
      <c r="AM70" s="153">
        <f t="shared" si="37"/>
        <v>0</v>
      </c>
      <c r="AN70" s="153">
        <f t="shared" si="38"/>
        <v>0</v>
      </c>
      <c r="AO70" s="153">
        <f t="shared" si="39"/>
        <v>0</v>
      </c>
      <c r="AP70" s="587" t="str">
        <f t="shared" si="41"/>
        <v xml:space="preserve"> </v>
      </c>
      <c r="AQ70" s="590" t="str">
        <f t="shared" si="40"/>
        <v xml:space="preserve"> </v>
      </c>
      <c r="AR70" s="590" t="str">
        <f t="shared" si="42"/>
        <v xml:space="preserve"> </v>
      </c>
      <c r="AS70" s="590" t="str">
        <f t="shared" si="43"/>
        <v xml:space="preserve"> </v>
      </c>
      <c r="AT70" s="590" t="str">
        <f t="shared" si="44"/>
        <v xml:space="preserve"> </v>
      </c>
      <c r="AU70" s="590" t="str">
        <f t="shared" si="45"/>
        <v xml:space="preserve"> </v>
      </c>
      <c r="AV70" s="591" t="str">
        <f t="shared" si="46"/>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9"/>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18.75" x14ac:dyDescent="0.3">
      <c r="A71" s="205"/>
      <c r="B71" s="206"/>
      <c r="C71" s="198">
        <v>60</v>
      </c>
      <c r="D71" s="190"/>
      <c r="E71" s="13"/>
      <c r="F71" s="14"/>
      <c r="G71" s="123"/>
      <c r="H71" s="126"/>
      <c r="I71" s="132"/>
      <c r="J71" s="69"/>
      <c r="K71" s="136"/>
      <c r="L71" s="26"/>
      <c r="M71" s="372"/>
      <c r="N71" s="147" t="str">
        <f t="shared" si="33"/>
        <v/>
      </c>
      <c r="O71" s="23"/>
      <c r="P71" s="23"/>
      <c r="Q71" s="23"/>
      <c r="R71" s="23"/>
      <c r="S71" s="23"/>
      <c r="T71" s="24"/>
      <c r="U71" s="25"/>
      <c r="V71" s="28"/>
      <c r="W71" s="299"/>
      <c r="X71" s="296"/>
      <c r="Y71" s="149">
        <f t="shared" si="17"/>
        <v>0</v>
      </c>
      <c r="Z71" s="148">
        <f t="shared" si="18"/>
        <v>0</v>
      </c>
      <c r="AA71" s="306"/>
      <c r="AB71" s="377">
        <f t="shared" si="47"/>
        <v>0</v>
      </c>
      <c r="AC71" s="348"/>
      <c r="AD71" s="210" t="str">
        <f t="shared" si="19"/>
        <v/>
      </c>
      <c r="AE71" s="345">
        <f t="shared" si="34"/>
        <v>0</v>
      </c>
      <c r="AF71" s="318"/>
      <c r="AG71" s="317"/>
      <c r="AH71" s="315"/>
      <c r="AI71" s="150">
        <f t="shared" si="20"/>
        <v>0</v>
      </c>
      <c r="AJ71" s="151">
        <f t="shared" si="21"/>
        <v>0</v>
      </c>
      <c r="AK71" s="152">
        <f t="shared" si="35"/>
        <v>0</v>
      </c>
      <c r="AL71" s="153">
        <f t="shared" si="36"/>
        <v>0</v>
      </c>
      <c r="AM71" s="153">
        <f t="shared" si="37"/>
        <v>0</v>
      </c>
      <c r="AN71" s="153">
        <f t="shared" si="38"/>
        <v>0</v>
      </c>
      <c r="AO71" s="153">
        <f t="shared" si="39"/>
        <v>0</v>
      </c>
      <c r="AP71" s="587" t="str">
        <f t="shared" si="41"/>
        <v xml:space="preserve"> </v>
      </c>
      <c r="AQ71" s="590" t="str">
        <f t="shared" si="40"/>
        <v xml:space="preserve"> </v>
      </c>
      <c r="AR71" s="590" t="str">
        <f t="shared" si="42"/>
        <v xml:space="preserve"> </v>
      </c>
      <c r="AS71" s="590" t="str">
        <f t="shared" si="43"/>
        <v xml:space="preserve"> </v>
      </c>
      <c r="AT71" s="590" t="str">
        <f t="shared" si="44"/>
        <v xml:space="preserve"> </v>
      </c>
      <c r="AU71" s="590" t="str">
        <f t="shared" si="45"/>
        <v xml:space="preserve"> </v>
      </c>
      <c r="AV71" s="591" t="str">
        <f t="shared" si="46"/>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9"/>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18.75" x14ac:dyDescent="0.3">
      <c r="A72" s="205"/>
      <c r="B72" s="206"/>
      <c r="C72" s="197">
        <v>61</v>
      </c>
      <c r="D72" s="190"/>
      <c r="E72" s="13"/>
      <c r="F72" s="14"/>
      <c r="G72" s="123"/>
      <c r="H72" s="124"/>
      <c r="I72" s="130"/>
      <c r="J72" s="21"/>
      <c r="K72" s="134"/>
      <c r="L72" s="24"/>
      <c r="M72" s="372"/>
      <c r="N72" s="147" t="str">
        <f t="shared" si="33"/>
        <v/>
      </c>
      <c r="O72" s="23"/>
      <c r="P72" s="23"/>
      <c r="Q72" s="23"/>
      <c r="R72" s="23"/>
      <c r="S72" s="23"/>
      <c r="T72" s="24"/>
      <c r="U72" s="25"/>
      <c r="V72" s="28"/>
      <c r="W72" s="299"/>
      <c r="X72" s="296"/>
      <c r="Y72" s="149">
        <f t="shared" si="17"/>
        <v>0</v>
      </c>
      <c r="Z72" s="148">
        <f t="shared" si="18"/>
        <v>0</v>
      </c>
      <c r="AA72" s="306"/>
      <c r="AB72" s="377">
        <f t="shared" si="47"/>
        <v>0</v>
      </c>
      <c r="AC72" s="348"/>
      <c r="AD72" s="210" t="str">
        <f t="shared" si="19"/>
        <v/>
      </c>
      <c r="AE72" s="345">
        <f t="shared" si="34"/>
        <v>0</v>
      </c>
      <c r="AF72" s="318"/>
      <c r="AG72" s="317"/>
      <c r="AH72" s="315"/>
      <c r="AI72" s="150">
        <f t="shared" si="20"/>
        <v>0</v>
      </c>
      <c r="AJ72" s="151">
        <f t="shared" si="21"/>
        <v>0</v>
      </c>
      <c r="AK72" s="152">
        <f t="shared" si="35"/>
        <v>0</v>
      </c>
      <c r="AL72" s="153">
        <f t="shared" si="36"/>
        <v>0</v>
      </c>
      <c r="AM72" s="153">
        <f t="shared" si="37"/>
        <v>0</v>
      </c>
      <c r="AN72" s="153">
        <f t="shared" si="38"/>
        <v>0</v>
      </c>
      <c r="AO72" s="153">
        <f t="shared" si="39"/>
        <v>0</v>
      </c>
      <c r="AP72" s="587" t="str">
        <f t="shared" si="41"/>
        <v xml:space="preserve"> </v>
      </c>
      <c r="AQ72" s="590" t="str">
        <f t="shared" si="40"/>
        <v xml:space="preserve"> </v>
      </c>
      <c r="AR72" s="590" t="str">
        <f t="shared" si="42"/>
        <v xml:space="preserve"> </v>
      </c>
      <c r="AS72" s="590" t="str">
        <f t="shared" si="43"/>
        <v xml:space="preserve"> </v>
      </c>
      <c r="AT72" s="590" t="str">
        <f t="shared" si="44"/>
        <v xml:space="preserve"> </v>
      </c>
      <c r="AU72" s="590" t="str">
        <f t="shared" si="45"/>
        <v xml:space="preserve"> </v>
      </c>
      <c r="AV72" s="591" t="str">
        <f t="shared" si="46"/>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9"/>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18.75" x14ac:dyDescent="0.3">
      <c r="A73" s="205"/>
      <c r="B73" s="206"/>
      <c r="C73" s="198">
        <v>62</v>
      </c>
      <c r="D73" s="192"/>
      <c r="E73" s="15"/>
      <c r="F73" s="14"/>
      <c r="G73" s="123"/>
      <c r="H73" s="124"/>
      <c r="I73" s="130"/>
      <c r="J73" s="21"/>
      <c r="K73" s="134"/>
      <c r="L73" s="24"/>
      <c r="M73" s="372"/>
      <c r="N73" s="147" t="str">
        <f t="shared" si="33"/>
        <v/>
      </c>
      <c r="O73" s="23"/>
      <c r="P73" s="23"/>
      <c r="Q73" s="23"/>
      <c r="R73" s="23"/>
      <c r="S73" s="23"/>
      <c r="T73" s="24"/>
      <c r="U73" s="25"/>
      <c r="V73" s="28"/>
      <c r="W73" s="299"/>
      <c r="X73" s="296"/>
      <c r="Y73" s="149">
        <f t="shared" si="17"/>
        <v>0</v>
      </c>
      <c r="Z73" s="148">
        <f t="shared" si="18"/>
        <v>0</v>
      </c>
      <c r="AA73" s="306"/>
      <c r="AB73" s="377">
        <f t="shared" si="47"/>
        <v>0</v>
      </c>
      <c r="AC73" s="348"/>
      <c r="AD73" s="210" t="str">
        <f t="shared" si="19"/>
        <v/>
      </c>
      <c r="AE73" s="345">
        <f t="shared" si="34"/>
        <v>0</v>
      </c>
      <c r="AF73" s="318"/>
      <c r="AG73" s="317"/>
      <c r="AH73" s="315"/>
      <c r="AI73" s="150">
        <f t="shared" si="20"/>
        <v>0</v>
      </c>
      <c r="AJ73" s="151">
        <f t="shared" si="21"/>
        <v>0</v>
      </c>
      <c r="AK73" s="152">
        <f t="shared" si="35"/>
        <v>0</v>
      </c>
      <c r="AL73" s="153">
        <f t="shared" si="36"/>
        <v>0</v>
      </c>
      <c r="AM73" s="153">
        <f t="shared" si="37"/>
        <v>0</v>
      </c>
      <c r="AN73" s="153">
        <f t="shared" si="38"/>
        <v>0</v>
      </c>
      <c r="AO73" s="153">
        <f t="shared" si="39"/>
        <v>0</v>
      </c>
      <c r="AP73" s="587" t="str">
        <f t="shared" si="41"/>
        <v xml:space="preserve"> </v>
      </c>
      <c r="AQ73" s="590" t="str">
        <f t="shared" si="40"/>
        <v xml:space="preserve"> </v>
      </c>
      <c r="AR73" s="590" t="str">
        <f t="shared" si="42"/>
        <v xml:space="preserve"> </v>
      </c>
      <c r="AS73" s="590" t="str">
        <f t="shared" si="43"/>
        <v xml:space="preserve"> </v>
      </c>
      <c r="AT73" s="590" t="str">
        <f t="shared" si="44"/>
        <v xml:space="preserve"> </v>
      </c>
      <c r="AU73" s="590" t="str">
        <f t="shared" si="45"/>
        <v xml:space="preserve"> </v>
      </c>
      <c r="AV73" s="591" t="str">
        <f t="shared" si="46"/>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9"/>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18.75" x14ac:dyDescent="0.3">
      <c r="A74" s="205"/>
      <c r="B74" s="206"/>
      <c r="C74" s="198">
        <v>63</v>
      </c>
      <c r="D74" s="190"/>
      <c r="E74" s="13"/>
      <c r="F74" s="14"/>
      <c r="G74" s="123"/>
      <c r="H74" s="124"/>
      <c r="I74" s="130"/>
      <c r="J74" s="21"/>
      <c r="K74" s="134"/>
      <c r="L74" s="24"/>
      <c r="M74" s="372"/>
      <c r="N74" s="147" t="str">
        <f t="shared" si="33"/>
        <v/>
      </c>
      <c r="O74" s="23"/>
      <c r="P74" s="23"/>
      <c r="Q74" s="23"/>
      <c r="R74" s="23"/>
      <c r="S74" s="23"/>
      <c r="T74" s="24"/>
      <c r="U74" s="25"/>
      <c r="V74" s="28"/>
      <c r="W74" s="299"/>
      <c r="X74" s="296"/>
      <c r="Y74" s="149">
        <f t="shared" si="17"/>
        <v>0</v>
      </c>
      <c r="Z74" s="148">
        <f t="shared" si="18"/>
        <v>0</v>
      </c>
      <c r="AA74" s="306"/>
      <c r="AB74" s="377">
        <f t="shared" si="47"/>
        <v>0</v>
      </c>
      <c r="AC74" s="348"/>
      <c r="AD74" s="210" t="str">
        <f t="shared" si="19"/>
        <v/>
      </c>
      <c r="AE74" s="345">
        <f t="shared" si="34"/>
        <v>0</v>
      </c>
      <c r="AF74" s="318"/>
      <c r="AG74" s="317"/>
      <c r="AH74" s="315"/>
      <c r="AI74" s="150">
        <f t="shared" si="20"/>
        <v>0</v>
      </c>
      <c r="AJ74" s="151">
        <f t="shared" si="21"/>
        <v>0</v>
      </c>
      <c r="AK74" s="152">
        <f t="shared" si="35"/>
        <v>0</v>
      </c>
      <c r="AL74" s="153">
        <f t="shared" si="36"/>
        <v>0</v>
      </c>
      <c r="AM74" s="153">
        <f t="shared" si="37"/>
        <v>0</v>
      </c>
      <c r="AN74" s="153">
        <f t="shared" si="38"/>
        <v>0</v>
      </c>
      <c r="AO74" s="153">
        <f t="shared" si="39"/>
        <v>0</v>
      </c>
      <c r="AP74" s="587" t="str">
        <f t="shared" si="41"/>
        <v xml:space="preserve"> </v>
      </c>
      <c r="AQ74" s="590" t="str">
        <f t="shared" si="40"/>
        <v xml:space="preserve"> </v>
      </c>
      <c r="AR74" s="590" t="str">
        <f t="shared" si="42"/>
        <v xml:space="preserve"> </v>
      </c>
      <c r="AS74" s="590" t="str">
        <f t="shared" si="43"/>
        <v xml:space="preserve"> </v>
      </c>
      <c r="AT74" s="590" t="str">
        <f t="shared" si="44"/>
        <v xml:space="preserve"> </v>
      </c>
      <c r="AU74" s="590" t="str">
        <f t="shared" si="45"/>
        <v xml:space="preserve"> </v>
      </c>
      <c r="AV74" s="591" t="str">
        <f t="shared" si="46"/>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9"/>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18.75" x14ac:dyDescent="0.3">
      <c r="A75" s="205"/>
      <c r="B75" s="206"/>
      <c r="C75" s="197">
        <v>64</v>
      </c>
      <c r="D75" s="190"/>
      <c r="E75" s="13"/>
      <c r="F75" s="14"/>
      <c r="G75" s="123"/>
      <c r="H75" s="124"/>
      <c r="I75" s="130"/>
      <c r="J75" s="21"/>
      <c r="K75" s="134"/>
      <c r="L75" s="24"/>
      <c r="M75" s="372"/>
      <c r="N75" s="147" t="str">
        <f t="shared" si="33"/>
        <v/>
      </c>
      <c r="O75" s="23"/>
      <c r="P75" s="23"/>
      <c r="Q75" s="23"/>
      <c r="R75" s="23"/>
      <c r="S75" s="23"/>
      <c r="T75" s="24"/>
      <c r="U75" s="25"/>
      <c r="V75" s="28"/>
      <c r="W75" s="299"/>
      <c r="X75" s="296"/>
      <c r="Y75" s="149">
        <f t="shared" si="17"/>
        <v>0</v>
      </c>
      <c r="Z75" s="148">
        <f t="shared" si="18"/>
        <v>0</v>
      </c>
      <c r="AA75" s="306"/>
      <c r="AB75" s="377">
        <f t="shared" si="47"/>
        <v>0</v>
      </c>
      <c r="AC75" s="348"/>
      <c r="AD75" s="210" t="str">
        <f t="shared" si="19"/>
        <v/>
      </c>
      <c r="AE75" s="345">
        <f t="shared" si="34"/>
        <v>0</v>
      </c>
      <c r="AF75" s="318"/>
      <c r="AG75" s="317"/>
      <c r="AH75" s="315"/>
      <c r="AI75" s="150">
        <f t="shared" si="20"/>
        <v>0</v>
      </c>
      <c r="AJ75" s="151">
        <f t="shared" si="21"/>
        <v>0</v>
      </c>
      <c r="AK75" s="152">
        <f t="shared" si="35"/>
        <v>0</v>
      </c>
      <c r="AL75" s="153">
        <f t="shared" si="36"/>
        <v>0</v>
      </c>
      <c r="AM75" s="153">
        <f t="shared" si="37"/>
        <v>0</v>
      </c>
      <c r="AN75" s="153">
        <f t="shared" si="38"/>
        <v>0</v>
      </c>
      <c r="AO75" s="153">
        <f t="shared" si="39"/>
        <v>0</v>
      </c>
      <c r="AP75" s="587" t="str">
        <f t="shared" si="41"/>
        <v xml:space="preserve"> </v>
      </c>
      <c r="AQ75" s="590" t="str">
        <f t="shared" si="40"/>
        <v xml:space="preserve"> </v>
      </c>
      <c r="AR75" s="590" t="str">
        <f t="shared" si="42"/>
        <v xml:space="preserve"> </v>
      </c>
      <c r="AS75" s="590" t="str">
        <f t="shared" si="43"/>
        <v xml:space="preserve"> </v>
      </c>
      <c r="AT75" s="590" t="str">
        <f t="shared" si="44"/>
        <v xml:space="preserve"> </v>
      </c>
      <c r="AU75" s="590" t="str">
        <f t="shared" si="45"/>
        <v xml:space="preserve"> </v>
      </c>
      <c r="AV75" s="591" t="str">
        <f t="shared" si="46"/>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9"/>
      <c r="BJ75" s="52"/>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18.75" x14ac:dyDescent="0.3">
      <c r="A76" s="205"/>
      <c r="B76" s="206"/>
      <c r="C76" s="198">
        <v>65</v>
      </c>
      <c r="D76" s="190"/>
      <c r="E76" s="13"/>
      <c r="F76" s="14"/>
      <c r="G76" s="123"/>
      <c r="H76" s="124"/>
      <c r="I76" s="130"/>
      <c r="J76" s="21"/>
      <c r="K76" s="134"/>
      <c r="L76" s="24"/>
      <c r="M76" s="372"/>
      <c r="N76" s="147" t="str">
        <f t="shared" si="33"/>
        <v/>
      </c>
      <c r="O76" s="23"/>
      <c r="P76" s="23"/>
      <c r="Q76" s="23"/>
      <c r="R76" s="23"/>
      <c r="S76" s="23"/>
      <c r="T76" s="24"/>
      <c r="U76" s="25"/>
      <c r="V76" s="28"/>
      <c r="W76" s="299"/>
      <c r="X76" s="296"/>
      <c r="Y76" s="149">
        <f t="shared" ref="Y76:Y139" si="49">V76+W76+X76</f>
        <v>0</v>
      </c>
      <c r="Z76" s="148">
        <f t="shared" si="18"/>
        <v>0</v>
      </c>
      <c r="AA76" s="306"/>
      <c r="AB76" s="377">
        <f t="shared" si="47"/>
        <v>0</v>
      </c>
      <c r="AC76" s="348"/>
      <c r="AD76" s="210" t="str">
        <f t="shared" ref="AD76:AD139" si="50">IF(F76="x",(0-((V76*10)+(W76*20))),"")</f>
        <v/>
      </c>
      <c r="AE76" s="345">
        <f t="shared" si="34"/>
        <v>0</v>
      </c>
      <c r="AF76" s="318"/>
      <c r="AG76" s="317"/>
      <c r="AH76" s="315"/>
      <c r="AI76" s="150">
        <f t="shared" si="20"/>
        <v>0</v>
      </c>
      <c r="AJ76" s="151">
        <f t="shared" ref="AJ76:AJ139" si="51">(X76*20)+Z76+AA76+AF76</f>
        <v>0</v>
      </c>
      <c r="AK76" s="152">
        <f t="shared" si="35"/>
        <v>0</v>
      </c>
      <c r="AL76" s="153">
        <f t="shared" si="36"/>
        <v>0</v>
      </c>
      <c r="AM76" s="153">
        <f t="shared" si="37"/>
        <v>0</v>
      </c>
      <c r="AN76" s="153">
        <f t="shared" si="38"/>
        <v>0</v>
      </c>
      <c r="AO76" s="153">
        <f t="shared" si="39"/>
        <v>0</v>
      </c>
      <c r="AP76" s="587" t="str">
        <f t="shared" si="41"/>
        <v xml:space="preserve"> </v>
      </c>
      <c r="AQ76" s="590" t="str">
        <f t="shared" si="40"/>
        <v xml:space="preserve"> </v>
      </c>
      <c r="AR76" s="590" t="str">
        <f t="shared" si="42"/>
        <v xml:space="preserve"> </v>
      </c>
      <c r="AS76" s="590" t="str">
        <f t="shared" si="43"/>
        <v xml:space="preserve"> </v>
      </c>
      <c r="AT76" s="590" t="str">
        <f t="shared" si="44"/>
        <v xml:space="preserve"> </v>
      </c>
      <c r="AU76" s="590" t="str">
        <f t="shared" si="45"/>
        <v xml:space="preserve"> </v>
      </c>
      <c r="AV76" s="591" t="str">
        <f t="shared" si="46"/>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18.75" x14ac:dyDescent="0.3">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7"/>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41"/>
        <v xml:space="preserve"> </v>
      </c>
      <c r="AQ77" s="590" t="str">
        <f t="shared" ref="AQ77:AQ140" si="72">IF(AND(AH77&gt;4.99,AH77&lt;50),AH77," ")</f>
        <v xml:space="preserve"> </v>
      </c>
      <c r="AR77" s="590" t="str">
        <f t="shared" si="42"/>
        <v xml:space="preserve"> </v>
      </c>
      <c r="AS77" s="590" t="str">
        <f t="shared" si="43"/>
        <v xml:space="preserve"> </v>
      </c>
      <c r="AT77" s="590" t="str">
        <f t="shared" si="44"/>
        <v xml:space="preserve"> </v>
      </c>
      <c r="AU77" s="590" t="str">
        <f t="shared" si="45"/>
        <v xml:space="preserve"> </v>
      </c>
      <c r="AV77" s="591" t="str">
        <f t="shared" si="46"/>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9"/>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18.75" x14ac:dyDescent="0.3">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9"/>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18.75" x14ac:dyDescent="0.3">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9"/>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18.75" x14ac:dyDescent="0.3">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9"/>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18.75" x14ac:dyDescent="0.3">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9"/>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18.75" x14ac:dyDescent="0.3">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18.75" x14ac:dyDescent="0.3">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18.75" x14ac:dyDescent="0.3">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18.75" x14ac:dyDescent="0.3">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18.75" x14ac:dyDescent="0.3">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18.75" x14ac:dyDescent="0.3">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18.75" x14ac:dyDescent="0.3">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18.75" x14ac:dyDescent="0.3">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18.75" x14ac:dyDescent="0.3">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18.75" x14ac:dyDescent="0.3">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18.75" x14ac:dyDescent="0.3">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18.75" x14ac:dyDescent="0.3">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18.75" x14ac:dyDescent="0.3">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18.75" x14ac:dyDescent="0.3">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18.75" x14ac:dyDescent="0.3">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18.75" x14ac:dyDescent="0.3">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18.75" x14ac:dyDescent="0.3">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18.75" x14ac:dyDescent="0.3">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8.75" x14ac:dyDescent="0.3">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18.75" x14ac:dyDescent="0.3">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18.75" x14ac:dyDescent="0.3">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8.75" x14ac:dyDescent="0.3">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18.75" x14ac:dyDescent="0.3">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c r="CD104" t="s">
        <v>3451</v>
      </c>
    </row>
    <row r="105" spans="1:82" ht="18.75" x14ac:dyDescent="0.3">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8.75" x14ac:dyDescent="0.3">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2939</v>
      </c>
      <c r="BK106" s="52" t="s">
        <v>2940</v>
      </c>
      <c r="BM106" t="s">
        <v>3450</v>
      </c>
      <c r="BP106" s="52" t="s">
        <v>1153</v>
      </c>
      <c r="BQ106" s="52" t="s">
        <v>1154</v>
      </c>
      <c r="BT106" s="52"/>
      <c r="BV106" s="52" t="s">
        <v>1155</v>
      </c>
      <c r="BW106" s="52" t="s">
        <v>1156</v>
      </c>
      <c r="BX106" s="52" t="s">
        <v>1157</v>
      </c>
      <c r="BY106" s="52" t="s">
        <v>1158</v>
      </c>
      <c r="CA106" s="52" t="s">
        <v>994</v>
      </c>
      <c r="CC106" s="52" t="s">
        <v>1159</v>
      </c>
    </row>
    <row r="107" spans="1:82" ht="18.75" x14ac:dyDescent="0.3">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18.75" x14ac:dyDescent="0.3">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18.75" x14ac:dyDescent="0.3">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c r="BK109" s="52" t="s">
        <v>2946</v>
      </c>
      <c r="BP109" s="52" t="s">
        <v>1177</v>
      </c>
      <c r="BQ109" s="52" t="s">
        <v>1178</v>
      </c>
      <c r="BT109" s="52"/>
      <c r="BV109" s="52" t="s">
        <v>1179</v>
      </c>
      <c r="BW109" s="52" t="s">
        <v>1180</v>
      </c>
      <c r="BX109" s="52" t="s">
        <v>1181</v>
      </c>
      <c r="BY109" s="52" t="s">
        <v>783</v>
      </c>
      <c r="CA109" s="52" t="s">
        <v>1182</v>
      </c>
      <c r="CC109" s="52" t="s">
        <v>1183</v>
      </c>
    </row>
    <row r="110" spans="1:82" ht="18.75" x14ac:dyDescent="0.3">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18.75" x14ac:dyDescent="0.3">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18.75" x14ac:dyDescent="0.3">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18.75" x14ac:dyDescent="0.3">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18.75" x14ac:dyDescent="0.3">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2955</v>
      </c>
      <c r="BK114" s="52" t="s">
        <v>2956</v>
      </c>
      <c r="BP114" s="52" t="s">
        <v>1210</v>
      </c>
      <c r="BQ114" s="52" t="s">
        <v>1211</v>
      </c>
      <c r="BT114" s="52"/>
      <c r="BV114" s="52" t="s">
        <v>1212</v>
      </c>
      <c r="BW114" s="52"/>
      <c r="BX114" s="52" t="s">
        <v>1213</v>
      </c>
      <c r="BY114" s="52" t="s">
        <v>858</v>
      </c>
      <c r="CA114" s="52" t="s">
        <v>1214</v>
      </c>
      <c r="CC114" s="52" t="s">
        <v>1215</v>
      </c>
    </row>
    <row r="115" spans="1:81" ht="18.75" x14ac:dyDescent="0.3">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2957</v>
      </c>
      <c r="BK115" s="52" t="s">
        <v>2958</v>
      </c>
      <c r="BP115" s="52" t="s">
        <v>1216</v>
      </c>
      <c r="BQ115" s="52" t="s">
        <v>1217</v>
      </c>
      <c r="BT115" s="52"/>
      <c r="BV115" s="52" t="s">
        <v>1218</v>
      </c>
      <c r="BW115" s="52"/>
      <c r="BX115" s="52" t="s">
        <v>1164</v>
      </c>
      <c r="BY115" s="52" t="s">
        <v>1219</v>
      </c>
      <c r="CA115" s="52" t="s">
        <v>1220</v>
      </c>
      <c r="CC115" s="52" t="s">
        <v>1221</v>
      </c>
    </row>
    <row r="116" spans="1:81" ht="18.75" x14ac:dyDescent="0.3">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2959</v>
      </c>
      <c r="BK116" s="52" t="s">
        <v>2960</v>
      </c>
      <c r="BP116" s="52" t="s">
        <v>1222</v>
      </c>
      <c r="BQ116" s="52" t="s">
        <v>1223</v>
      </c>
      <c r="BT116" s="52"/>
      <c r="BV116" s="52" t="s">
        <v>1224</v>
      </c>
      <c r="BW116" s="52"/>
      <c r="BX116" s="52" t="s">
        <v>1173</v>
      </c>
      <c r="BY116" s="52" t="s">
        <v>878</v>
      </c>
      <c r="CA116" s="52" t="s">
        <v>978</v>
      </c>
      <c r="CC116" s="52" t="s">
        <v>1225</v>
      </c>
    </row>
    <row r="117" spans="1:81" ht="18.75" x14ac:dyDescent="0.3">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2961</v>
      </c>
      <c r="BK117" s="52" t="s">
        <v>2962</v>
      </c>
      <c r="BP117" s="52" t="s">
        <v>1226</v>
      </c>
      <c r="BQ117" s="52" t="s">
        <v>1227</v>
      </c>
      <c r="BT117" s="52"/>
      <c r="BV117" s="52" t="s">
        <v>1228</v>
      </c>
      <c r="BW117" s="52"/>
      <c r="BX117" s="52" t="s">
        <v>1229</v>
      </c>
      <c r="BY117" s="52" t="s">
        <v>1230</v>
      </c>
      <c r="CA117" s="52" t="s">
        <v>1231</v>
      </c>
      <c r="CC117" s="52" t="s">
        <v>1232</v>
      </c>
    </row>
    <row r="118" spans="1:81" ht="18.75" x14ac:dyDescent="0.3">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2963</v>
      </c>
      <c r="BK118" s="52" t="s">
        <v>2964</v>
      </c>
      <c r="BP118" s="52" t="s">
        <v>1233</v>
      </c>
      <c r="BQ118" s="52" t="s">
        <v>1234</v>
      </c>
      <c r="BT118" s="52"/>
      <c r="BV118" s="52" t="s">
        <v>1235</v>
      </c>
      <c r="BW118" s="52"/>
      <c r="BX118" s="52" t="s">
        <v>1236</v>
      </c>
      <c r="BY118" s="52" t="s">
        <v>1237</v>
      </c>
      <c r="CA118" s="52" t="s">
        <v>1238</v>
      </c>
      <c r="CC118" s="52" t="s">
        <v>1239</v>
      </c>
    </row>
    <row r="119" spans="1:81" ht="18.75" x14ac:dyDescent="0.3">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2965</v>
      </c>
      <c r="BK119" s="52" t="s">
        <v>2966</v>
      </c>
      <c r="BP119" s="52" t="s">
        <v>1240</v>
      </c>
      <c r="BQ119" s="52" t="s">
        <v>1241</v>
      </c>
      <c r="BT119" s="52"/>
      <c r="BV119" s="52" t="s">
        <v>1242</v>
      </c>
      <c r="BW119" s="52"/>
      <c r="BX119" s="52" t="s">
        <v>1150</v>
      </c>
      <c r="BY119" s="52" t="s">
        <v>1243</v>
      </c>
      <c r="CA119" s="52" t="s">
        <v>1244</v>
      </c>
      <c r="CC119" s="52" t="s">
        <v>1245</v>
      </c>
    </row>
    <row r="120" spans="1:81" ht="18.75" x14ac:dyDescent="0.3">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2967</v>
      </c>
      <c r="BK120" s="52" t="s">
        <v>2968</v>
      </c>
      <c r="BP120" s="52" t="s">
        <v>1246</v>
      </c>
      <c r="BQ120" s="52" t="s">
        <v>1247</v>
      </c>
      <c r="BT120" s="52"/>
      <c r="BV120" s="52" t="s">
        <v>1248</v>
      </c>
      <c r="BW120" s="52"/>
      <c r="BX120" s="52" t="s">
        <v>1249</v>
      </c>
      <c r="BY120" s="52" t="s">
        <v>1250</v>
      </c>
      <c r="CA120" s="52" t="s">
        <v>1251</v>
      </c>
      <c r="CC120" s="52" t="s">
        <v>1252</v>
      </c>
    </row>
    <row r="121" spans="1:81" ht="18.75" x14ac:dyDescent="0.3">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2969</v>
      </c>
      <c r="BK121" s="52" t="s">
        <v>2970</v>
      </c>
      <c r="BP121" s="52" t="s">
        <v>1253</v>
      </c>
      <c r="BQ121" s="52" t="s">
        <v>1254</v>
      </c>
      <c r="BT121" s="52"/>
      <c r="BV121" s="52" t="s">
        <v>1255</v>
      </c>
      <c r="BW121" s="52"/>
      <c r="BX121" s="52" t="s">
        <v>1164</v>
      </c>
      <c r="BY121" s="52" t="s">
        <v>1256</v>
      </c>
      <c r="CA121" s="52" t="s">
        <v>1257</v>
      </c>
      <c r="CC121" s="52" t="s">
        <v>1258</v>
      </c>
    </row>
    <row r="122" spans="1:81" ht="18.75" x14ac:dyDescent="0.3">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2971</v>
      </c>
      <c r="BK122" s="52" t="s">
        <v>2972</v>
      </c>
      <c r="BP122" s="52" t="s">
        <v>1259</v>
      </c>
      <c r="BQ122" s="52" t="s">
        <v>1260</v>
      </c>
      <c r="BT122" s="52"/>
      <c r="BV122" s="52" t="s">
        <v>1261</v>
      </c>
      <c r="BW122" s="52"/>
      <c r="BX122" s="52" t="s">
        <v>1173</v>
      </c>
      <c r="BY122" s="52" t="s">
        <v>1262</v>
      </c>
      <c r="CA122" s="52" t="s">
        <v>1263</v>
      </c>
      <c r="CC122" s="52" t="s">
        <v>1264</v>
      </c>
    </row>
    <row r="123" spans="1:81" ht="18.75" x14ac:dyDescent="0.3">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2973</v>
      </c>
      <c r="BK123" s="52" t="s">
        <v>2974</v>
      </c>
      <c r="BP123" s="52" t="s">
        <v>1265</v>
      </c>
      <c r="BQ123" s="52" t="s">
        <v>1266</v>
      </c>
      <c r="BT123" s="52"/>
      <c r="BV123" s="52" t="s">
        <v>1267</v>
      </c>
      <c r="BW123" s="52"/>
      <c r="BX123" s="52" t="s">
        <v>1268</v>
      </c>
      <c r="BY123" s="52" t="s">
        <v>1269</v>
      </c>
      <c r="CA123" s="52" t="s">
        <v>1270</v>
      </c>
      <c r="CC123" s="52" t="s">
        <v>1271</v>
      </c>
    </row>
    <row r="124" spans="1:81" ht="18.75" x14ac:dyDescent="0.3">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2975</v>
      </c>
      <c r="BK124" s="52" t="s">
        <v>2976</v>
      </c>
      <c r="BP124" s="52" t="s">
        <v>1272</v>
      </c>
      <c r="BQ124" s="52" t="s">
        <v>1273</v>
      </c>
      <c r="BT124" s="52"/>
      <c r="BV124" s="52" t="s">
        <v>1274</v>
      </c>
      <c r="BW124" s="52"/>
      <c r="BX124" s="52" t="s">
        <v>1275</v>
      </c>
      <c r="BY124" s="52" t="s">
        <v>1276</v>
      </c>
      <c r="CA124" s="52" t="s">
        <v>1277</v>
      </c>
      <c r="CC124" s="52" t="s">
        <v>1278</v>
      </c>
    </row>
    <row r="125" spans="1:81" ht="18.75" x14ac:dyDescent="0.3">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2977</v>
      </c>
      <c r="BK125" s="52" t="s">
        <v>2978</v>
      </c>
      <c r="BP125" s="52" t="s">
        <v>1279</v>
      </c>
      <c r="BQ125" s="52" t="s">
        <v>1280</v>
      </c>
      <c r="BT125" s="52"/>
      <c r="BV125" s="52" t="s">
        <v>1281</v>
      </c>
      <c r="BW125" s="52"/>
      <c r="BX125" s="52" t="s">
        <v>358</v>
      </c>
      <c r="BY125" s="52" t="s">
        <v>1282</v>
      </c>
      <c r="CA125" s="52" t="s">
        <v>1283</v>
      </c>
      <c r="CC125" s="52" t="s">
        <v>1258</v>
      </c>
    </row>
    <row r="126" spans="1:81" ht="18.75" x14ac:dyDescent="0.3">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2979</v>
      </c>
      <c r="BK126" s="52" t="s">
        <v>2980</v>
      </c>
      <c r="BP126" s="52" t="s">
        <v>1284</v>
      </c>
      <c r="BQ126" s="52" t="s">
        <v>1285</v>
      </c>
      <c r="BT126" s="52"/>
      <c r="BV126" s="52" t="s">
        <v>1286</v>
      </c>
      <c r="BW126" s="52"/>
      <c r="BX126" s="52" t="s">
        <v>1287</v>
      </c>
      <c r="BY126" s="52" t="s">
        <v>1288</v>
      </c>
      <c r="CA126" s="52" t="s">
        <v>1289</v>
      </c>
      <c r="CC126" s="52" t="s">
        <v>1290</v>
      </c>
    </row>
    <row r="127" spans="1:81" ht="18.75" x14ac:dyDescent="0.3">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2981</v>
      </c>
      <c r="BK127" s="52" t="s">
        <v>2982</v>
      </c>
      <c r="BP127" s="52" t="s">
        <v>1291</v>
      </c>
      <c r="BQ127" s="52" t="s">
        <v>1292</v>
      </c>
      <c r="BT127" s="52"/>
      <c r="BV127" s="52" t="s">
        <v>1293</v>
      </c>
      <c r="BW127" s="52"/>
      <c r="BX127" s="52" t="s">
        <v>1294</v>
      </c>
      <c r="BY127" s="52" t="s">
        <v>1295</v>
      </c>
      <c r="CA127" s="52" t="s">
        <v>1296</v>
      </c>
      <c r="CC127" s="52" t="s">
        <v>1297</v>
      </c>
    </row>
    <row r="128" spans="1:81" ht="18.75" x14ac:dyDescent="0.3">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2983</v>
      </c>
      <c r="BK128" s="52" t="s">
        <v>2984</v>
      </c>
      <c r="BP128" s="52" t="s">
        <v>1298</v>
      </c>
      <c r="BQ128" s="52" t="s">
        <v>1299</v>
      </c>
      <c r="BT128" s="52"/>
      <c r="BV128" s="52" t="s">
        <v>1300</v>
      </c>
      <c r="BW128" s="52"/>
      <c r="BX128" s="52" t="s">
        <v>1301</v>
      </c>
      <c r="BY128" s="52" t="s">
        <v>1302</v>
      </c>
      <c r="CA128" s="52" t="s">
        <v>1303</v>
      </c>
      <c r="CC128" s="52" t="s">
        <v>1304</v>
      </c>
    </row>
    <row r="129" spans="1:81" ht="18.75" x14ac:dyDescent="0.3">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2985</v>
      </c>
      <c r="BK129" s="52" t="s">
        <v>2986</v>
      </c>
      <c r="BP129" s="52" t="s">
        <v>1305</v>
      </c>
      <c r="BQ129" s="52" t="s">
        <v>1306</v>
      </c>
      <c r="BT129" s="52"/>
      <c r="BV129" s="52" t="s">
        <v>1307</v>
      </c>
      <c r="BW129" s="52"/>
      <c r="BX129" s="52" t="s">
        <v>1308</v>
      </c>
      <c r="BY129" s="52" t="s">
        <v>1309</v>
      </c>
      <c r="CA129" s="52" t="s">
        <v>1310</v>
      </c>
      <c r="CC129" s="52" t="s">
        <v>1311</v>
      </c>
    </row>
    <row r="130" spans="1:81" ht="18.75" x14ac:dyDescent="0.3">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2987</v>
      </c>
      <c r="BK130" s="52" t="s">
        <v>2988</v>
      </c>
      <c r="BP130" s="52" t="s">
        <v>1312</v>
      </c>
      <c r="BQ130" s="52" t="s">
        <v>1313</v>
      </c>
      <c r="BT130" s="52"/>
      <c r="BV130" s="52" t="s">
        <v>1314</v>
      </c>
      <c r="BW130" s="52"/>
      <c r="BX130" s="52" t="s">
        <v>1315</v>
      </c>
      <c r="BY130" s="52" t="s">
        <v>1316</v>
      </c>
      <c r="CA130" s="52" t="s">
        <v>1317</v>
      </c>
      <c r="CC130" s="52" t="s">
        <v>1318</v>
      </c>
    </row>
    <row r="131" spans="1:81" ht="18.75" x14ac:dyDescent="0.3">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2989</v>
      </c>
      <c r="BK131" s="52" t="s">
        <v>2990</v>
      </c>
      <c r="BP131" s="52" t="s">
        <v>1319</v>
      </c>
      <c r="BQ131" s="52" t="s">
        <v>1320</v>
      </c>
      <c r="BT131" s="52"/>
      <c r="BV131" s="52" t="s">
        <v>1321</v>
      </c>
      <c r="BW131" s="52"/>
      <c r="BX131" s="52" t="s">
        <v>793</v>
      </c>
      <c r="BY131" s="52" t="s">
        <v>1322</v>
      </c>
      <c r="CA131" s="52" t="s">
        <v>1323</v>
      </c>
      <c r="CC131" s="52" t="s">
        <v>1324</v>
      </c>
    </row>
    <row r="132" spans="1:81" ht="18.75" x14ac:dyDescent="0.3">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2991</v>
      </c>
      <c r="BK132" s="52" t="s">
        <v>2992</v>
      </c>
      <c r="BP132" s="52" t="s">
        <v>1325</v>
      </c>
      <c r="BQ132" s="52" t="s">
        <v>1122</v>
      </c>
      <c r="BT132" s="52"/>
      <c r="BV132" s="52" t="s">
        <v>1326</v>
      </c>
      <c r="BW132" s="52"/>
      <c r="BX132" s="52" t="s">
        <v>1327</v>
      </c>
      <c r="BY132" s="52" t="s">
        <v>1328</v>
      </c>
      <c r="CA132" s="52" t="s">
        <v>1329</v>
      </c>
      <c r="CC132" s="52" t="s">
        <v>1304</v>
      </c>
    </row>
    <row r="133" spans="1:81" ht="18.75" x14ac:dyDescent="0.3">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2993</v>
      </c>
      <c r="BK133" s="52" t="s">
        <v>2994</v>
      </c>
      <c r="BP133" s="52" t="s">
        <v>1330</v>
      </c>
      <c r="BQ133" s="52" t="s">
        <v>1331</v>
      </c>
      <c r="BT133" s="52"/>
      <c r="BV133" s="52" t="s">
        <v>1332</v>
      </c>
      <c r="BW133" s="52"/>
      <c r="BX133" s="52" t="s">
        <v>358</v>
      </c>
      <c r="BY133" s="52" t="s">
        <v>1333</v>
      </c>
      <c r="CA133" s="52" t="s">
        <v>1334</v>
      </c>
      <c r="CC133" s="52" t="s">
        <v>1335</v>
      </c>
    </row>
    <row r="134" spans="1:81" ht="18.75" x14ac:dyDescent="0.3">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2995</v>
      </c>
      <c r="BK134" s="52" t="s">
        <v>2996</v>
      </c>
      <c r="BP134" s="52" t="s">
        <v>1336</v>
      </c>
      <c r="BQ134" s="52" t="s">
        <v>1337</v>
      </c>
      <c r="BT134" s="52"/>
      <c r="BV134" s="52" t="s">
        <v>1338</v>
      </c>
      <c r="BW134" s="52"/>
      <c r="BX134" s="52" t="s">
        <v>1339</v>
      </c>
      <c r="BY134" s="52" t="s">
        <v>1340</v>
      </c>
      <c r="CA134" s="52" t="s">
        <v>1341</v>
      </c>
      <c r="CC134" s="52" t="s">
        <v>1342</v>
      </c>
    </row>
    <row r="135" spans="1:81" ht="18.75" x14ac:dyDescent="0.3">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2997</v>
      </c>
      <c r="BK135" s="52" t="s">
        <v>2998</v>
      </c>
      <c r="BP135" s="52" t="s">
        <v>1343</v>
      </c>
      <c r="BQ135" s="52" t="s">
        <v>1344</v>
      </c>
      <c r="BT135" s="52"/>
      <c r="BV135" s="52" t="s">
        <v>1345</v>
      </c>
      <c r="BW135" s="52"/>
      <c r="BX135" s="52" t="s">
        <v>1346</v>
      </c>
      <c r="BY135" s="52" t="s">
        <v>1347</v>
      </c>
      <c r="CA135" s="52" t="s">
        <v>1348</v>
      </c>
      <c r="CC135" s="52" t="s">
        <v>1349</v>
      </c>
    </row>
    <row r="136" spans="1:81" ht="18.75" x14ac:dyDescent="0.3">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2999</v>
      </c>
      <c r="BK136" s="52" t="s">
        <v>3000</v>
      </c>
      <c r="BP136" s="52" t="s">
        <v>1350</v>
      </c>
      <c r="BQ136" s="52" t="s">
        <v>1122</v>
      </c>
      <c r="BV136" s="52" t="s">
        <v>1351</v>
      </c>
      <c r="BW136" s="52"/>
      <c r="BX136" s="52" t="s">
        <v>1352</v>
      </c>
      <c r="BY136" s="52" t="s">
        <v>1353</v>
      </c>
      <c r="CA136" s="52" t="s">
        <v>1354</v>
      </c>
      <c r="CC136" s="52" t="s">
        <v>1355</v>
      </c>
    </row>
    <row r="137" spans="1:81" ht="18.75" x14ac:dyDescent="0.3">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3001</v>
      </c>
      <c r="BK137" s="52" t="s">
        <v>3002</v>
      </c>
      <c r="BP137" s="52" t="s">
        <v>1356</v>
      </c>
      <c r="BQ137" s="52" t="s">
        <v>1357</v>
      </c>
      <c r="BV137" s="52" t="s">
        <v>1358</v>
      </c>
      <c r="BW137" s="52"/>
      <c r="BX137" s="52" t="s">
        <v>1359</v>
      </c>
      <c r="BY137" s="52" t="s">
        <v>1360</v>
      </c>
      <c r="CA137" s="52" t="s">
        <v>1361</v>
      </c>
      <c r="CC137" s="52" t="s">
        <v>1362</v>
      </c>
    </row>
    <row r="138" spans="1:81" ht="18.75" x14ac:dyDescent="0.3">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3003</v>
      </c>
      <c r="BK138" s="52" t="s">
        <v>3004</v>
      </c>
      <c r="BP138" s="52" t="s">
        <v>1363</v>
      </c>
      <c r="BQ138" s="52" t="s">
        <v>1364</v>
      </c>
      <c r="BV138" s="52" t="s">
        <v>1365</v>
      </c>
      <c r="BW138" s="52"/>
      <c r="BX138" s="52" t="s">
        <v>1366</v>
      </c>
      <c r="BY138" s="52" t="s">
        <v>1367</v>
      </c>
      <c r="CA138" s="52" t="s">
        <v>1368</v>
      </c>
      <c r="CC138" s="52" t="s">
        <v>1369</v>
      </c>
    </row>
    <row r="139" spans="1:81" ht="18.75" x14ac:dyDescent="0.3">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3005</v>
      </c>
      <c r="BP139" s="52" t="s">
        <v>1370</v>
      </c>
      <c r="BQ139" s="52" t="s">
        <v>1371</v>
      </c>
      <c r="BV139" s="52" t="s">
        <v>1372</v>
      </c>
      <c r="BW139" s="52"/>
      <c r="BX139" s="52" t="s">
        <v>1373</v>
      </c>
      <c r="BY139" s="52" t="s">
        <v>1374</v>
      </c>
      <c r="CA139" s="52" t="s">
        <v>1375</v>
      </c>
      <c r="CC139" s="52" t="s">
        <v>1376</v>
      </c>
    </row>
    <row r="140" spans="1:81" ht="18.75" x14ac:dyDescent="0.3">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3006</v>
      </c>
      <c r="BP140" s="52" t="s">
        <v>1377</v>
      </c>
      <c r="BQ140" s="52" t="s">
        <v>1364</v>
      </c>
      <c r="BV140" s="52" t="s">
        <v>1378</v>
      </c>
      <c r="BW140" s="52"/>
      <c r="BX140" s="52" t="s">
        <v>1379</v>
      </c>
      <c r="BY140" s="52" t="s">
        <v>1380</v>
      </c>
      <c r="CA140" s="52" t="s">
        <v>1381</v>
      </c>
      <c r="CC140" s="52" t="s">
        <v>1382</v>
      </c>
    </row>
    <row r="141" spans="1:81" ht="18.75" x14ac:dyDescent="0.3">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3007</v>
      </c>
      <c r="BP141" s="52" t="s">
        <v>1383</v>
      </c>
      <c r="BQ141" s="52" t="s">
        <v>1384</v>
      </c>
      <c r="BV141" s="52" t="s">
        <v>1385</v>
      </c>
      <c r="BW141" s="52"/>
      <c r="BX141" s="52" t="s">
        <v>1386</v>
      </c>
      <c r="BY141" s="52" t="s">
        <v>1387</v>
      </c>
      <c r="CA141" s="52" t="s">
        <v>1388</v>
      </c>
      <c r="CC141" s="52" t="s">
        <v>1389</v>
      </c>
    </row>
    <row r="142" spans="1:81" ht="18.75" x14ac:dyDescent="0.3">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3008</v>
      </c>
      <c r="BP142" s="52" t="s">
        <v>1390</v>
      </c>
      <c r="BQ142" s="52" t="s">
        <v>1364</v>
      </c>
      <c r="BV142" s="52" t="s">
        <v>1391</v>
      </c>
      <c r="BW142" s="52"/>
      <c r="BX142" s="52" t="s">
        <v>1392</v>
      </c>
      <c r="BY142" s="52" t="s">
        <v>1393</v>
      </c>
      <c r="CA142" s="52" t="s">
        <v>1394</v>
      </c>
      <c r="CC142" s="52" t="s">
        <v>1395</v>
      </c>
    </row>
    <row r="143" spans="1:81" ht="18.75" x14ac:dyDescent="0.3">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3009</v>
      </c>
      <c r="BP143" s="52" t="s">
        <v>1396</v>
      </c>
      <c r="BQ143" s="52" t="s">
        <v>1397</v>
      </c>
      <c r="BV143" s="52" t="s">
        <v>1398</v>
      </c>
      <c r="BW143" s="52"/>
      <c r="BX143" s="52" t="s">
        <v>1399</v>
      </c>
      <c r="BY143" s="52" t="s">
        <v>1400</v>
      </c>
      <c r="CA143" s="52" t="s">
        <v>1401</v>
      </c>
      <c r="CC143" s="52" t="s">
        <v>1402</v>
      </c>
    </row>
    <row r="144" spans="1:81" ht="18.75" x14ac:dyDescent="0.3">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3010</v>
      </c>
      <c r="BP144" s="52" t="s">
        <v>1403</v>
      </c>
      <c r="BQ144" s="52" t="s">
        <v>1364</v>
      </c>
      <c r="BV144" s="52" t="s">
        <v>1404</v>
      </c>
      <c r="BW144" s="52"/>
      <c r="BX144" s="52" t="s">
        <v>1373</v>
      </c>
      <c r="BY144" s="52" t="s">
        <v>1405</v>
      </c>
      <c r="CA144" s="52" t="s">
        <v>1406</v>
      </c>
      <c r="CC144" s="52" t="s">
        <v>1407</v>
      </c>
    </row>
    <row r="145" spans="1:81" ht="18.75" x14ac:dyDescent="0.3">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3011</v>
      </c>
      <c r="BP145" s="52" t="s">
        <v>1408</v>
      </c>
      <c r="BQ145" s="52" t="s">
        <v>1409</v>
      </c>
      <c r="BV145" s="52" t="s">
        <v>1410</v>
      </c>
      <c r="BW145" s="52"/>
      <c r="BX145" s="52" t="s">
        <v>1411</v>
      </c>
      <c r="BY145" s="52" t="s">
        <v>1412</v>
      </c>
      <c r="CA145" s="52" t="s">
        <v>1413</v>
      </c>
      <c r="CC145" s="52" t="s">
        <v>1414</v>
      </c>
    </row>
    <row r="146" spans="1:81" ht="18.75" x14ac:dyDescent="0.3">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3012</v>
      </c>
      <c r="BP146" s="52" t="s">
        <v>1415</v>
      </c>
      <c r="BQ146" s="52" t="s">
        <v>1364</v>
      </c>
      <c r="BV146" s="52" t="s">
        <v>1416</v>
      </c>
      <c r="BW146" s="52"/>
      <c r="BX146" s="52" t="s">
        <v>358</v>
      </c>
      <c r="BY146" s="52" t="s">
        <v>1417</v>
      </c>
      <c r="CA146" s="52" t="s">
        <v>1418</v>
      </c>
      <c r="CC146" s="52" t="s">
        <v>1419</v>
      </c>
    </row>
    <row r="147" spans="1:81" ht="18.75" x14ac:dyDescent="0.3">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3013</v>
      </c>
      <c r="BP147" s="52" t="s">
        <v>1420</v>
      </c>
      <c r="BQ147" s="52" t="s">
        <v>1421</v>
      </c>
      <c r="BV147" s="52" t="s">
        <v>1422</v>
      </c>
      <c r="BW147" s="52"/>
      <c r="BX147" s="52" t="s">
        <v>1392</v>
      </c>
      <c r="BY147" s="52" t="s">
        <v>1423</v>
      </c>
      <c r="CA147" s="52" t="s">
        <v>1424</v>
      </c>
      <c r="CC147" s="52" t="s">
        <v>1425</v>
      </c>
    </row>
    <row r="148" spans="1:81" ht="18.75" x14ac:dyDescent="0.3">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3014</v>
      </c>
      <c r="BP148" s="52" t="s">
        <v>1426</v>
      </c>
      <c r="BQ148" s="52" t="s">
        <v>1427</v>
      </c>
      <c r="BV148" s="52" t="s">
        <v>1428</v>
      </c>
      <c r="BW148" s="52"/>
      <c r="BX148" s="52" t="s">
        <v>1373</v>
      </c>
      <c r="BY148" s="52" t="s">
        <v>1429</v>
      </c>
      <c r="CA148" s="52" t="s">
        <v>1430</v>
      </c>
      <c r="CC148" s="52" t="s">
        <v>1431</v>
      </c>
    </row>
    <row r="149" spans="1:81" ht="18.75" x14ac:dyDescent="0.3">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3015</v>
      </c>
      <c r="BP149" s="52" t="s">
        <v>1432</v>
      </c>
      <c r="BQ149" s="52" t="s">
        <v>1364</v>
      </c>
      <c r="BV149" s="52" t="s">
        <v>1433</v>
      </c>
      <c r="BW149" s="52"/>
      <c r="BX149" s="52" t="s">
        <v>1143</v>
      </c>
      <c r="BY149" s="52" t="s">
        <v>1434</v>
      </c>
      <c r="CA149" s="52" t="s">
        <v>1435</v>
      </c>
      <c r="CC149" s="52" t="s">
        <v>1436</v>
      </c>
    </row>
    <row r="150" spans="1:81" ht="18.75" x14ac:dyDescent="0.3">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3016</v>
      </c>
      <c r="BP150" s="52" t="s">
        <v>1437</v>
      </c>
      <c r="BQ150" s="52" t="s">
        <v>1438</v>
      </c>
      <c r="BV150" s="52" t="s">
        <v>1439</v>
      </c>
      <c r="BW150" s="52"/>
      <c r="BX150" s="52" t="s">
        <v>1440</v>
      </c>
      <c r="BY150" s="52" t="s">
        <v>1441</v>
      </c>
      <c r="CA150" s="52" t="s">
        <v>1442</v>
      </c>
      <c r="CC150" s="52" t="s">
        <v>1443</v>
      </c>
    </row>
    <row r="151" spans="1:81" ht="18.75" x14ac:dyDescent="0.3">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3017</v>
      </c>
      <c r="BP151" s="52" t="s">
        <v>1444</v>
      </c>
      <c r="BQ151" s="52" t="s">
        <v>1364</v>
      </c>
      <c r="BV151" s="52" t="s">
        <v>1445</v>
      </c>
      <c r="BW151" s="52"/>
      <c r="BX151" s="52" t="s">
        <v>1287</v>
      </c>
      <c r="BY151" s="52" t="s">
        <v>1446</v>
      </c>
      <c r="CA151" s="52" t="s">
        <v>1447</v>
      </c>
      <c r="CC151" s="52" t="s">
        <v>1448</v>
      </c>
    </row>
    <row r="152" spans="1:81" ht="18.75" x14ac:dyDescent="0.3">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3018</v>
      </c>
      <c r="BP152" s="52" t="s">
        <v>1449</v>
      </c>
      <c r="BQ152" s="52" t="s">
        <v>1450</v>
      </c>
      <c r="BV152" s="52" t="s">
        <v>1451</v>
      </c>
      <c r="BW152" s="52"/>
      <c r="BX152" s="52" t="s">
        <v>1392</v>
      </c>
      <c r="BY152" s="52" t="s">
        <v>1452</v>
      </c>
      <c r="CA152" s="52" t="s">
        <v>1453</v>
      </c>
      <c r="CC152" s="52" t="s">
        <v>1454</v>
      </c>
    </row>
    <row r="153" spans="1:81" ht="18.75" x14ac:dyDescent="0.3">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3019</v>
      </c>
      <c r="BP153" s="52" t="s">
        <v>1455</v>
      </c>
      <c r="BQ153" s="52" t="s">
        <v>1456</v>
      </c>
      <c r="BV153" s="52" t="s">
        <v>1457</v>
      </c>
      <c r="BW153" s="52"/>
      <c r="BX153" s="52" t="s">
        <v>1458</v>
      </c>
      <c r="BY153" s="52" t="s">
        <v>1459</v>
      </c>
      <c r="CA153" s="52" t="s">
        <v>1460</v>
      </c>
      <c r="CC153" s="52" t="s">
        <v>1461</v>
      </c>
    </row>
    <row r="154" spans="1:81" ht="18.75" x14ac:dyDescent="0.3">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3020</v>
      </c>
      <c r="BP154" s="52" t="s">
        <v>1462</v>
      </c>
      <c r="BQ154" s="52" t="s">
        <v>1364</v>
      </c>
      <c r="BV154" s="52" t="s">
        <v>1463</v>
      </c>
      <c r="BW154" s="52"/>
      <c r="BX154" s="52" t="s">
        <v>1399</v>
      </c>
      <c r="BY154" s="52" t="s">
        <v>1464</v>
      </c>
      <c r="CA154" s="52" t="s">
        <v>1465</v>
      </c>
      <c r="CC154" s="52" t="s">
        <v>1466</v>
      </c>
    </row>
    <row r="155" spans="1:81" ht="18.75" x14ac:dyDescent="0.3">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3021</v>
      </c>
      <c r="BP155" s="52" t="s">
        <v>1467</v>
      </c>
      <c r="BQ155" s="52" t="s">
        <v>1468</v>
      </c>
      <c r="BV155" s="52" t="s">
        <v>1469</v>
      </c>
      <c r="BW155" s="52"/>
      <c r="BX155" s="52" t="s">
        <v>1470</v>
      </c>
      <c r="BY155" s="52" t="s">
        <v>1471</v>
      </c>
      <c r="CA155" s="52" t="s">
        <v>1472</v>
      </c>
      <c r="CC155" s="52" t="s">
        <v>1473</v>
      </c>
    </row>
    <row r="156" spans="1:81" ht="18.75" x14ac:dyDescent="0.3">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3022</v>
      </c>
      <c r="BP156" s="52" t="s">
        <v>1474</v>
      </c>
      <c r="BQ156" s="52" t="s">
        <v>1364</v>
      </c>
      <c r="BV156" s="52" t="s">
        <v>1475</v>
      </c>
      <c r="BW156" s="52"/>
      <c r="BX156" s="52" t="s">
        <v>1287</v>
      </c>
      <c r="BY156" s="52" t="s">
        <v>1476</v>
      </c>
      <c r="CA156" s="52" t="s">
        <v>1477</v>
      </c>
      <c r="CC156" s="52" t="s">
        <v>1478</v>
      </c>
    </row>
    <row r="157" spans="1:81" ht="18.75" x14ac:dyDescent="0.3">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3023</v>
      </c>
      <c r="BP157" s="52" t="s">
        <v>1479</v>
      </c>
      <c r="BQ157" s="52" t="s">
        <v>1421</v>
      </c>
      <c r="BV157" s="52" t="s">
        <v>1480</v>
      </c>
      <c r="BW157" s="52"/>
      <c r="BX157" s="52" t="s">
        <v>1392</v>
      </c>
      <c r="BY157" s="52" t="s">
        <v>1481</v>
      </c>
      <c r="CA157" s="52" t="s">
        <v>1482</v>
      </c>
      <c r="CC157" s="52" t="s">
        <v>1461</v>
      </c>
    </row>
    <row r="158" spans="1:81" ht="18.75" x14ac:dyDescent="0.3">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3024</v>
      </c>
      <c r="BP158" s="52" t="s">
        <v>1483</v>
      </c>
      <c r="BQ158" s="52" t="s">
        <v>1484</v>
      </c>
      <c r="BV158" s="52" t="s">
        <v>1485</v>
      </c>
      <c r="BW158" s="52"/>
      <c r="BX158" s="52" t="s">
        <v>1399</v>
      </c>
      <c r="BY158" s="52" t="s">
        <v>1486</v>
      </c>
      <c r="CA158" s="52" t="s">
        <v>1487</v>
      </c>
      <c r="CC158" s="52" t="s">
        <v>1473</v>
      </c>
    </row>
    <row r="159" spans="1:81" ht="18.75" x14ac:dyDescent="0.3">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3025</v>
      </c>
      <c r="BP159" s="52" t="s">
        <v>1488</v>
      </c>
      <c r="BQ159" s="52" t="s">
        <v>1364</v>
      </c>
      <c r="BV159" s="52" t="s">
        <v>1489</v>
      </c>
      <c r="BW159" s="52"/>
      <c r="BX159" s="52" t="s">
        <v>1200</v>
      </c>
      <c r="BY159" s="52" t="s">
        <v>1490</v>
      </c>
      <c r="CA159" s="52" t="s">
        <v>1491</v>
      </c>
      <c r="CC159" s="52" t="s">
        <v>1492</v>
      </c>
    </row>
    <row r="160" spans="1:81" ht="18.75" x14ac:dyDescent="0.3">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3026</v>
      </c>
      <c r="BP160" s="52" t="s">
        <v>1493</v>
      </c>
      <c r="BQ160" s="52" t="s">
        <v>1494</v>
      </c>
      <c r="BV160" s="52" t="s">
        <v>1495</v>
      </c>
      <c r="BW160" s="52"/>
      <c r="BX160" s="52" t="s">
        <v>1496</v>
      </c>
      <c r="BY160" s="52" t="s">
        <v>1497</v>
      </c>
      <c r="CA160" s="52" t="s">
        <v>1498</v>
      </c>
      <c r="CC160" s="52" t="s">
        <v>1461</v>
      </c>
    </row>
    <row r="161" spans="1:140" s="22" customFormat="1" ht="18.75" x14ac:dyDescent="0.3">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75" x14ac:dyDescent="0.3">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3028</v>
      </c>
      <c r="BP162" s="52" t="s">
        <v>1503</v>
      </c>
      <c r="BQ162" s="52" t="s">
        <v>1504</v>
      </c>
      <c r="BV162" s="52" t="s">
        <v>1505</v>
      </c>
      <c r="BW162" s="52"/>
      <c r="BX162" s="52" t="s">
        <v>1392</v>
      </c>
      <c r="BY162" s="52" t="s">
        <v>1506</v>
      </c>
      <c r="CA162" s="52" t="s">
        <v>1507</v>
      </c>
      <c r="CC162" s="52" t="s">
        <v>1508</v>
      </c>
    </row>
    <row r="163" spans="1:140" ht="18.75" x14ac:dyDescent="0.3">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3029</v>
      </c>
      <c r="BQ163" s="52" t="s">
        <v>1364</v>
      </c>
      <c r="BV163" s="52" t="s">
        <v>1509</v>
      </c>
      <c r="BW163" s="52"/>
      <c r="BX163" s="52" t="s">
        <v>1458</v>
      </c>
      <c r="BY163" s="52" t="s">
        <v>1510</v>
      </c>
      <c r="CA163" s="52" t="s">
        <v>1511</v>
      </c>
      <c r="CC163" s="52" t="s">
        <v>1512</v>
      </c>
    </row>
    <row r="164" spans="1:140" ht="18.75" x14ac:dyDescent="0.3">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3030</v>
      </c>
      <c r="BQ164" s="52" t="s">
        <v>1513</v>
      </c>
      <c r="BV164" s="52" t="s">
        <v>1514</v>
      </c>
      <c r="BW164" s="52"/>
      <c r="BX164" s="52" t="s">
        <v>1399</v>
      </c>
      <c r="BY164" s="52" t="s">
        <v>1515</v>
      </c>
      <c r="CA164" s="52" t="s">
        <v>1516</v>
      </c>
      <c r="CC164" s="52" t="s">
        <v>1517</v>
      </c>
    </row>
    <row r="165" spans="1:140" ht="18.75" x14ac:dyDescent="0.3">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3031</v>
      </c>
      <c r="BQ165" s="52" t="s">
        <v>1122</v>
      </c>
      <c r="BV165" s="52" t="s">
        <v>1518</v>
      </c>
      <c r="BW165" s="52"/>
      <c r="BX165" s="52" t="s">
        <v>1519</v>
      </c>
      <c r="BY165" s="52" t="s">
        <v>1520</v>
      </c>
      <c r="CA165" s="52" t="s">
        <v>1521</v>
      </c>
      <c r="CC165" s="52" t="s">
        <v>1522</v>
      </c>
    </row>
    <row r="166" spans="1:140" ht="18.75" x14ac:dyDescent="0.3">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3032</v>
      </c>
      <c r="BQ166" s="52" t="s">
        <v>1523</v>
      </c>
      <c r="BV166" s="52" t="s">
        <v>1524</v>
      </c>
      <c r="BW166" s="52"/>
      <c r="BX166" s="52" t="s">
        <v>1236</v>
      </c>
      <c r="BY166" s="52" t="s">
        <v>1525</v>
      </c>
      <c r="CA166" s="52" t="s">
        <v>1526</v>
      </c>
      <c r="CC166" s="52" t="s">
        <v>1527</v>
      </c>
    </row>
    <row r="167" spans="1:140" ht="18.75" x14ac:dyDescent="0.3">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3033</v>
      </c>
      <c r="BQ167" s="52" t="s">
        <v>1364</v>
      </c>
      <c r="BV167" s="52" t="s">
        <v>1528</v>
      </c>
      <c r="BW167" s="52"/>
      <c r="BX167" s="52" t="s">
        <v>1287</v>
      </c>
      <c r="BY167" s="52" t="s">
        <v>1529</v>
      </c>
      <c r="CA167" s="52" t="s">
        <v>1530</v>
      </c>
      <c r="CC167" s="52" t="s">
        <v>1531</v>
      </c>
    </row>
    <row r="168" spans="1:140" ht="18.75" x14ac:dyDescent="0.3">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3034</v>
      </c>
      <c r="BQ168" s="52" t="s">
        <v>1421</v>
      </c>
      <c r="BV168" s="52" t="s">
        <v>1532</v>
      </c>
      <c r="BW168" s="52"/>
      <c r="BX168" s="52" t="s">
        <v>1533</v>
      </c>
      <c r="BY168" s="52" t="s">
        <v>1534</v>
      </c>
      <c r="CA168" s="52" t="s">
        <v>1535</v>
      </c>
      <c r="CC168" s="52" t="s">
        <v>1536</v>
      </c>
    </row>
    <row r="169" spans="1:140" ht="18.75" x14ac:dyDescent="0.3">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c r="BQ169" s="52" t="s">
        <v>1537</v>
      </c>
      <c r="BV169" s="52" t="s">
        <v>1538</v>
      </c>
      <c r="BW169" s="52"/>
      <c r="BX169" s="52" t="s">
        <v>1539</v>
      </c>
      <c r="BY169" s="52" t="s">
        <v>1540</v>
      </c>
      <c r="CA169" s="52" t="s">
        <v>1541</v>
      </c>
      <c r="CC169" s="52" t="s">
        <v>1542</v>
      </c>
    </row>
    <row r="170" spans="1:140" ht="18.75" x14ac:dyDescent="0.3">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3036</v>
      </c>
      <c r="BQ170" s="52" t="s">
        <v>1543</v>
      </c>
      <c r="BV170" s="52" t="s">
        <v>1544</v>
      </c>
      <c r="BW170" s="52"/>
      <c r="BX170" s="52" t="s">
        <v>1545</v>
      </c>
      <c r="BY170" s="52" t="s">
        <v>1546</v>
      </c>
      <c r="CA170" s="52" t="s">
        <v>1547</v>
      </c>
      <c r="CC170" s="52" t="s">
        <v>1548</v>
      </c>
    </row>
    <row r="171" spans="1:140" ht="18.75" x14ac:dyDescent="0.3">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3037</v>
      </c>
      <c r="BQ171" s="52" t="s">
        <v>1364</v>
      </c>
      <c r="BV171" s="52" t="s">
        <v>1549</v>
      </c>
      <c r="BW171" s="52"/>
      <c r="BX171" s="52" t="s">
        <v>1550</v>
      </c>
      <c r="BY171" s="52" t="s">
        <v>1551</v>
      </c>
      <c r="CA171" s="52" t="s">
        <v>1552</v>
      </c>
      <c r="CC171" s="52" t="s">
        <v>1553</v>
      </c>
    </row>
    <row r="172" spans="1:140" ht="18.75" x14ac:dyDescent="0.3">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3038</v>
      </c>
      <c r="BQ172" s="52" t="s">
        <v>1554</v>
      </c>
      <c r="BV172" s="52" t="s">
        <v>1555</v>
      </c>
      <c r="BW172" s="52"/>
      <c r="BX172" s="52" t="s">
        <v>1556</v>
      </c>
      <c r="BY172" s="52" t="s">
        <v>1557</v>
      </c>
      <c r="CA172" s="52" t="s">
        <v>1558</v>
      </c>
      <c r="CC172" s="52" t="s">
        <v>1559</v>
      </c>
    </row>
    <row r="173" spans="1:140" ht="18.75" x14ac:dyDescent="0.3">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3039</v>
      </c>
      <c r="BQ173" s="52" t="s">
        <v>1364</v>
      </c>
      <c r="BV173" s="52" t="s">
        <v>1560</v>
      </c>
      <c r="BW173" s="52"/>
      <c r="BX173" s="52" t="s">
        <v>1561</v>
      </c>
      <c r="BY173" s="52" t="s">
        <v>1562</v>
      </c>
      <c r="CA173" s="52" t="s">
        <v>1563</v>
      </c>
      <c r="CC173" s="52" t="s">
        <v>1564</v>
      </c>
    </row>
    <row r="174" spans="1:140" ht="18.75" x14ac:dyDescent="0.3">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3040</v>
      </c>
      <c r="BQ174" s="52" t="s">
        <v>1565</v>
      </c>
      <c r="BV174" s="52" t="s">
        <v>1566</v>
      </c>
      <c r="BW174" s="52"/>
      <c r="BX174" s="52" t="s">
        <v>1567</v>
      </c>
      <c r="BY174" s="52" t="s">
        <v>1568</v>
      </c>
      <c r="CA174" s="52" t="s">
        <v>1569</v>
      </c>
      <c r="CC174" s="52" t="s">
        <v>1570</v>
      </c>
    </row>
    <row r="175" spans="1:140" ht="18.75" x14ac:dyDescent="0.3">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3041</v>
      </c>
      <c r="BQ175" s="52" t="s">
        <v>1364</v>
      </c>
      <c r="BV175" s="52" t="s">
        <v>1571</v>
      </c>
      <c r="BW175" s="52"/>
      <c r="BX175" s="52" t="s">
        <v>1572</v>
      </c>
      <c r="BY175" s="52" t="s">
        <v>1573</v>
      </c>
      <c r="CA175" s="52" t="s">
        <v>1574</v>
      </c>
      <c r="CC175" s="52" t="s">
        <v>1575</v>
      </c>
    </row>
    <row r="176" spans="1:140" ht="18.75" x14ac:dyDescent="0.3">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3042</v>
      </c>
      <c r="BQ176" s="52" t="s">
        <v>1421</v>
      </c>
      <c r="BV176" s="52" t="s">
        <v>1576</v>
      </c>
      <c r="BW176" s="52"/>
      <c r="BX176" s="52" t="s">
        <v>1577</v>
      </c>
      <c r="BY176" s="52" t="s">
        <v>1578</v>
      </c>
      <c r="CA176" s="52" t="s">
        <v>1507</v>
      </c>
      <c r="CC176" s="52" t="s">
        <v>1579</v>
      </c>
    </row>
    <row r="177" spans="1:81" ht="18.75" x14ac:dyDescent="0.3">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3043</v>
      </c>
      <c r="BQ177" s="52" t="s">
        <v>1450</v>
      </c>
      <c r="BV177" s="52" t="s">
        <v>1580</v>
      </c>
      <c r="BW177" s="52"/>
      <c r="BX177" s="52" t="s">
        <v>1581</v>
      </c>
      <c r="BY177" s="52" t="s">
        <v>1582</v>
      </c>
      <c r="CA177" s="52" t="s">
        <v>1472</v>
      </c>
      <c r="CC177" s="52" t="s">
        <v>1583</v>
      </c>
    </row>
    <row r="178" spans="1:81" ht="18.75" x14ac:dyDescent="0.3">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3044</v>
      </c>
      <c r="BQ178" s="52" t="s">
        <v>1584</v>
      </c>
      <c r="BV178" s="52" t="s">
        <v>1585</v>
      </c>
      <c r="BW178" s="52"/>
      <c r="BX178" s="52" t="s">
        <v>1586</v>
      </c>
      <c r="BY178" s="52" t="s">
        <v>1587</v>
      </c>
      <c r="CA178" s="52" t="s">
        <v>1588</v>
      </c>
      <c r="CC178" s="52" t="s">
        <v>1589</v>
      </c>
    </row>
    <row r="179" spans="1:81" ht="18.75" x14ac:dyDescent="0.3">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3045</v>
      </c>
      <c r="BQ179" s="52" t="s">
        <v>1364</v>
      </c>
      <c r="BV179" s="52" t="s">
        <v>1590</v>
      </c>
      <c r="BW179" s="52"/>
      <c r="BX179" s="52" t="s">
        <v>1591</v>
      </c>
      <c r="BY179" s="52" t="s">
        <v>1592</v>
      </c>
      <c r="CA179" s="52" t="s">
        <v>1593</v>
      </c>
      <c r="CC179" s="52" t="s">
        <v>1594</v>
      </c>
    </row>
    <row r="180" spans="1:81" ht="18.75" x14ac:dyDescent="0.3">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3046</v>
      </c>
      <c r="BQ180" s="52" t="s">
        <v>1595</v>
      </c>
      <c r="BV180" s="52" t="s">
        <v>1596</v>
      </c>
      <c r="BW180" s="52"/>
      <c r="BX180" s="52" t="s">
        <v>1597</v>
      </c>
      <c r="BY180" s="52" t="s">
        <v>1598</v>
      </c>
      <c r="CA180" s="52" t="s">
        <v>1599</v>
      </c>
      <c r="CC180" s="52" t="s">
        <v>1600</v>
      </c>
    </row>
    <row r="181" spans="1:81" ht="18.75" x14ac:dyDescent="0.3">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3047</v>
      </c>
      <c r="BQ181" s="52" t="s">
        <v>1601</v>
      </c>
      <c r="BV181" s="52" t="s">
        <v>1602</v>
      </c>
      <c r="BW181" s="52"/>
      <c r="BX181" s="52" t="s">
        <v>1603</v>
      </c>
      <c r="BY181" s="52" t="s">
        <v>1604</v>
      </c>
      <c r="CA181" s="52" t="s">
        <v>1605</v>
      </c>
      <c r="CC181" s="52" t="s">
        <v>1606</v>
      </c>
    </row>
    <row r="182" spans="1:81" ht="18.75" x14ac:dyDescent="0.3">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3048</v>
      </c>
      <c r="BQ182" s="52" t="s">
        <v>1364</v>
      </c>
      <c r="BV182" s="52" t="s">
        <v>1607</v>
      </c>
      <c r="BW182" s="52"/>
      <c r="BX182" s="52" t="s">
        <v>1608</v>
      </c>
      <c r="BY182" s="52" t="s">
        <v>1609</v>
      </c>
      <c r="CA182" s="52" t="s">
        <v>1610</v>
      </c>
      <c r="CC182" s="52" t="s">
        <v>1611</v>
      </c>
    </row>
    <row r="183" spans="1:81" ht="18.75" x14ac:dyDescent="0.3">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3049</v>
      </c>
      <c r="BQ183" s="52" t="s">
        <v>1612</v>
      </c>
      <c r="BV183" s="52" t="s">
        <v>1613</v>
      </c>
      <c r="BW183" s="52"/>
      <c r="BX183" s="52" t="s">
        <v>1614</v>
      </c>
      <c r="BY183" s="52" t="s">
        <v>1615</v>
      </c>
      <c r="CA183" s="52" t="s">
        <v>1616</v>
      </c>
      <c r="CC183" s="52" t="s">
        <v>1617</v>
      </c>
    </row>
    <row r="184" spans="1:81" ht="18.75" x14ac:dyDescent="0.3">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3050</v>
      </c>
      <c r="BQ184" s="52" t="s">
        <v>1618</v>
      </c>
      <c r="BV184" s="52" t="s">
        <v>1619</v>
      </c>
      <c r="BW184" s="52"/>
      <c r="BX184" s="52" t="s">
        <v>1620</v>
      </c>
      <c r="BY184" s="52" t="s">
        <v>1621</v>
      </c>
      <c r="CA184" s="52" t="s">
        <v>1472</v>
      </c>
      <c r="CC184" s="52" t="s">
        <v>1622</v>
      </c>
    </row>
    <row r="185" spans="1:81" ht="18.75" x14ac:dyDescent="0.3">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3051</v>
      </c>
      <c r="BQ185" s="52" t="s">
        <v>1364</v>
      </c>
      <c r="BV185" s="52" t="s">
        <v>1623</v>
      </c>
      <c r="BW185" s="52"/>
      <c r="BX185" s="52" t="s">
        <v>1624</v>
      </c>
      <c r="BY185" s="52" t="s">
        <v>1625</v>
      </c>
      <c r="CA185" s="52" t="s">
        <v>1626</v>
      </c>
      <c r="CC185" s="52" t="s">
        <v>1627</v>
      </c>
    </row>
    <row r="186" spans="1:81" ht="18.75" x14ac:dyDescent="0.3">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3052</v>
      </c>
      <c r="BQ186" s="52" t="s">
        <v>1421</v>
      </c>
      <c r="BV186" s="52" t="s">
        <v>1628</v>
      </c>
      <c r="BW186" s="52"/>
      <c r="BX186" s="52" t="s">
        <v>1629</v>
      </c>
      <c r="BY186" s="52" t="s">
        <v>1630</v>
      </c>
      <c r="CA186" s="52" t="s">
        <v>1631</v>
      </c>
      <c r="CC186" s="52" t="s">
        <v>1632</v>
      </c>
    </row>
    <row r="187" spans="1:81" ht="18.75" x14ac:dyDescent="0.3">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3053</v>
      </c>
      <c r="BQ187" s="52" t="s">
        <v>1633</v>
      </c>
      <c r="BV187" s="52" t="s">
        <v>1634</v>
      </c>
      <c r="BW187" s="52"/>
      <c r="BX187" s="52" t="s">
        <v>1635</v>
      </c>
      <c r="BY187" s="52" t="s">
        <v>1636</v>
      </c>
      <c r="CA187" s="52" t="s">
        <v>1637</v>
      </c>
      <c r="CC187" s="52" t="s">
        <v>1638</v>
      </c>
    </row>
    <row r="188" spans="1:81" ht="18.75" x14ac:dyDescent="0.3">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3054</v>
      </c>
      <c r="BQ188" s="52" t="s">
        <v>1639</v>
      </c>
      <c r="BV188" s="52" t="s">
        <v>1640</v>
      </c>
      <c r="BW188" s="52"/>
      <c r="BX188" s="52" t="s">
        <v>1641</v>
      </c>
      <c r="BY188" s="52" t="s">
        <v>1642</v>
      </c>
      <c r="CA188" s="52" t="s">
        <v>1643</v>
      </c>
      <c r="CC188" s="52" t="s">
        <v>1644</v>
      </c>
    </row>
    <row r="189" spans="1:81" ht="18.75" x14ac:dyDescent="0.3">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3055</v>
      </c>
      <c r="BQ189" s="52" t="s">
        <v>1122</v>
      </c>
      <c r="BV189" s="52" t="s">
        <v>1645</v>
      </c>
      <c r="BW189" s="52"/>
      <c r="BX189" s="52" t="s">
        <v>1646</v>
      </c>
      <c r="BY189" s="52" t="s">
        <v>1647</v>
      </c>
      <c r="CA189" s="52" t="s">
        <v>1648</v>
      </c>
      <c r="CC189" s="52" t="s">
        <v>1649</v>
      </c>
    </row>
    <row r="190" spans="1:81" ht="18.75" x14ac:dyDescent="0.3">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3444</v>
      </c>
      <c r="BQ190" s="52" t="s">
        <v>1650</v>
      </c>
      <c r="BV190" s="52" t="s">
        <v>1651</v>
      </c>
      <c r="BW190" s="52"/>
      <c r="BX190" s="52" t="s">
        <v>1652</v>
      </c>
      <c r="BY190" s="52" t="s">
        <v>1653</v>
      </c>
      <c r="CA190" s="52" t="s">
        <v>1654</v>
      </c>
      <c r="CC190" s="52" t="s">
        <v>1655</v>
      </c>
    </row>
    <row r="191" spans="1:81" ht="18.75" x14ac:dyDescent="0.3">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J191" t="s">
        <v>3449</v>
      </c>
      <c r="BQ191" s="52" t="s">
        <v>1656</v>
      </c>
      <c r="BV191" s="52" t="s">
        <v>1657</v>
      </c>
      <c r="BW191" s="52"/>
      <c r="BX191" s="52" t="s">
        <v>1658</v>
      </c>
      <c r="BY191" s="52" t="s">
        <v>1659</v>
      </c>
      <c r="CA191" s="52" t="s">
        <v>1507</v>
      </c>
      <c r="CC191" s="52" t="s">
        <v>1660</v>
      </c>
    </row>
    <row r="192" spans="1:81" ht="18.75" x14ac:dyDescent="0.3">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1661</v>
      </c>
      <c r="BV192" s="52" t="s">
        <v>1662</v>
      </c>
      <c r="BW192" s="52"/>
      <c r="BX192" s="52" t="s">
        <v>1663</v>
      </c>
      <c r="BY192" s="52" t="s">
        <v>1664</v>
      </c>
      <c r="CA192" s="52" t="s">
        <v>1665</v>
      </c>
      <c r="CC192" s="52" t="s">
        <v>1666</v>
      </c>
    </row>
    <row r="193" spans="1:81" ht="18.75" x14ac:dyDescent="0.3">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J193" s="52" t="s">
        <v>3452</v>
      </c>
      <c r="BQ193" s="52" t="s">
        <v>1667</v>
      </c>
      <c r="BV193" s="52" t="s">
        <v>1668</v>
      </c>
      <c r="BW193" s="52"/>
      <c r="BX193" s="52" t="s">
        <v>1669</v>
      </c>
      <c r="BY193" s="52" t="s">
        <v>1670</v>
      </c>
      <c r="CA193" s="52" t="s">
        <v>1511</v>
      </c>
      <c r="CC193" s="52" t="s">
        <v>1671</v>
      </c>
    </row>
    <row r="194" spans="1:81" ht="18.75" x14ac:dyDescent="0.3">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J194" s="60" t="s">
        <v>3453</v>
      </c>
      <c r="BQ194" s="52" t="s">
        <v>1661</v>
      </c>
      <c r="BV194" s="52" t="s">
        <v>1672</v>
      </c>
      <c r="BW194" s="52"/>
      <c r="BX194" s="52" t="s">
        <v>1673</v>
      </c>
      <c r="BY194" s="52" t="s">
        <v>1674</v>
      </c>
      <c r="CA194" s="52" t="s">
        <v>1675</v>
      </c>
      <c r="CC194" s="52" t="s">
        <v>1676</v>
      </c>
    </row>
    <row r="195" spans="1:81" ht="18.75" x14ac:dyDescent="0.3">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J195" s="60" t="s">
        <v>3454</v>
      </c>
      <c r="BQ195" s="52" t="s">
        <v>1677</v>
      </c>
      <c r="BV195" s="52" t="s">
        <v>1678</v>
      </c>
      <c r="BW195" s="52"/>
      <c r="BX195" s="52" t="s">
        <v>1679</v>
      </c>
      <c r="BY195" s="52" t="s">
        <v>1680</v>
      </c>
      <c r="CA195" s="52" t="s">
        <v>1681</v>
      </c>
      <c r="CC195" s="52" t="s">
        <v>1682</v>
      </c>
    </row>
    <row r="196" spans="1:81" ht="18.75" x14ac:dyDescent="0.3">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J196" t="s">
        <v>3455</v>
      </c>
      <c r="BQ196" s="52" t="s">
        <v>1683</v>
      </c>
      <c r="BV196" s="52" t="s">
        <v>1684</v>
      </c>
      <c r="BW196" s="52"/>
      <c r="BX196" s="52" t="s">
        <v>1685</v>
      </c>
      <c r="BY196" s="52" t="s">
        <v>1686</v>
      </c>
      <c r="CA196" s="52" t="s">
        <v>1687</v>
      </c>
      <c r="CC196" s="52" t="s">
        <v>1688</v>
      </c>
    </row>
    <row r="197" spans="1:81" ht="18.75" x14ac:dyDescent="0.3">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J197" t="s">
        <v>3456</v>
      </c>
      <c r="BQ197" s="52" t="s">
        <v>1689</v>
      </c>
      <c r="BV197" s="52" t="s">
        <v>1690</v>
      </c>
      <c r="BW197" s="52"/>
      <c r="BX197" s="52" t="s">
        <v>358</v>
      </c>
      <c r="BY197" s="52" t="s">
        <v>1691</v>
      </c>
      <c r="CA197" s="52" t="s">
        <v>1692</v>
      </c>
      <c r="CC197" s="52" t="s">
        <v>1693</v>
      </c>
    </row>
    <row r="198" spans="1:81" ht="18.75" x14ac:dyDescent="0.3">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J198" t="s">
        <v>3457</v>
      </c>
      <c r="BQ198" s="52" t="s">
        <v>1694</v>
      </c>
      <c r="BV198" s="52" t="s">
        <v>1695</v>
      </c>
      <c r="BW198" s="52"/>
      <c r="BX198" s="52" t="s">
        <v>1696</v>
      </c>
      <c r="BY198" s="52" t="s">
        <v>1680</v>
      </c>
      <c r="CA198" s="52" t="s">
        <v>1697</v>
      </c>
      <c r="CC198" s="52" t="s">
        <v>1698</v>
      </c>
    </row>
    <row r="199" spans="1:81" ht="18.75" x14ac:dyDescent="0.3">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J199" t="s">
        <v>3458</v>
      </c>
      <c r="BQ199" s="52" t="s">
        <v>1699</v>
      </c>
      <c r="BV199" s="52" t="s">
        <v>1700</v>
      </c>
      <c r="BW199" s="52"/>
      <c r="BX199" s="52" t="s">
        <v>1701</v>
      </c>
      <c r="BY199" s="52" t="s">
        <v>1686</v>
      </c>
      <c r="CA199" s="52" t="s">
        <v>1702</v>
      </c>
      <c r="CC199" s="52" t="s">
        <v>1703</v>
      </c>
    </row>
    <row r="200" spans="1:81" ht="18.75" x14ac:dyDescent="0.3">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J200" t="s">
        <v>3459</v>
      </c>
      <c r="BQ200" s="52" t="s">
        <v>1704</v>
      </c>
      <c r="BV200" s="52" t="s">
        <v>1705</v>
      </c>
      <c r="BW200" s="52"/>
      <c r="BX200" s="52" t="s">
        <v>1706</v>
      </c>
      <c r="BY200" s="52" t="s">
        <v>1707</v>
      </c>
      <c r="CA200" s="52" t="s">
        <v>1708</v>
      </c>
      <c r="CC200" s="52" t="s">
        <v>1709</v>
      </c>
    </row>
    <row r="201" spans="1:81" ht="18.75" x14ac:dyDescent="0.3">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J201" t="s">
        <v>3460</v>
      </c>
      <c r="BQ201" s="52" t="s">
        <v>1710</v>
      </c>
      <c r="BV201" s="52" t="s">
        <v>1711</v>
      </c>
      <c r="BW201" s="52"/>
      <c r="BX201" s="52" t="s">
        <v>1712</v>
      </c>
      <c r="BY201" s="52" t="s">
        <v>1713</v>
      </c>
      <c r="CA201" s="52" t="s">
        <v>1714</v>
      </c>
      <c r="CC201" s="52" t="s">
        <v>1715</v>
      </c>
    </row>
    <row r="202" spans="1:81" ht="18.75" x14ac:dyDescent="0.3">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J202" t="s">
        <v>3461</v>
      </c>
      <c r="BQ202" s="52" t="s">
        <v>1716</v>
      </c>
      <c r="BV202" s="52" t="s">
        <v>1717</v>
      </c>
      <c r="BW202" s="52"/>
      <c r="BX202" s="52" t="s">
        <v>1718</v>
      </c>
      <c r="BY202" s="52" t="s">
        <v>1719</v>
      </c>
      <c r="CA202" s="52" t="s">
        <v>1720</v>
      </c>
      <c r="CC202" s="52" t="s">
        <v>1721</v>
      </c>
    </row>
    <row r="203" spans="1:81" ht="18.75" x14ac:dyDescent="0.3">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J203" t="s">
        <v>3462</v>
      </c>
      <c r="BQ203" s="52" t="s">
        <v>1421</v>
      </c>
      <c r="BV203" s="52" t="s">
        <v>1722</v>
      </c>
      <c r="BW203" s="52"/>
      <c r="BX203" s="52" t="s">
        <v>1723</v>
      </c>
      <c r="BY203" s="52" t="s">
        <v>1724</v>
      </c>
      <c r="CA203" s="52" t="s">
        <v>1725</v>
      </c>
      <c r="CC203" s="52" t="s">
        <v>1726</v>
      </c>
    </row>
    <row r="204" spans="1:81" ht="18.75" x14ac:dyDescent="0.3">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J204" t="s">
        <v>3463</v>
      </c>
      <c r="BQ204" s="52" t="s">
        <v>1633</v>
      </c>
      <c r="BV204" s="52" t="s">
        <v>1727</v>
      </c>
      <c r="BW204" s="52"/>
      <c r="BX204" s="52" t="s">
        <v>1728</v>
      </c>
      <c r="BY204" s="52" t="s">
        <v>1729</v>
      </c>
      <c r="CA204" s="52" t="s">
        <v>1730</v>
      </c>
      <c r="CC204" s="52" t="s">
        <v>1731</v>
      </c>
    </row>
    <row r="205" spans="1:81" ht="18.75" x14ac:dyDescent="0.3">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J205" t="s">
        <v>3464</v>
      </c>
      <c r="BQ205" s="52" t="s">
        <v>1364</v>
      </c>
      <c r="BV205" s="52" t="s">
        <v>1732</v>
      </c>
      <c r="BW205" s="52"/>
      <c r="BX205" s="52" t="s">
        <v>1733</v>
      </c>
      <c r="BY205" s="52" t="s">
        <v>1734</v>
      </c>
      <c r="CA205" s="52" t="s">
        <v>1735</v>
      </c>
      <c r="CC205" s="52" t="s">
        <v>1736</v>
      </c>
    </row>
    <row r="206" spans="1:81" ht="18.75" x14ac:dyDescent="0.3">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J206" t="s">
        <v>3465</v>
      </c>
      <c r="BQ206" s="52" t="s">
        <v>636</v>
      </c>
      <c r="BV206" s="52" t="s">
        <v>1737</v>
      </c>
      <c r="BW206" s="52"/>
      <c r="BX206" s="52" t="s">
        <v>1738</v>
      </c>
      <c r="BY206" s="52" t="s">
        <v>1739</v>
      </c>
      <c r="CA206" s="52" t="s">
        <v>1740</v>
      </c>
      <c r="CC206" s="52" t="s">
        <v>1741</v>
      </c>
    </row>
    <row r="207" spans="1:81" ht="18.75" x14ac:dyDescent="0.3">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1742</v>
      </c>
      <c r="BV207" s="52" t="s">
        <v>1743</v>
      </c>
      <c r="BW207" s="52"/>
      <c r="BX207" s="52" t="s">
        <v>358</v>
      </c>
      <c r="BY207" s="52" t="s">
        <v>1744</v>
      </c>
      <c r="CA207" s="52" t="s">
        <v>1745</v>
      </c>
      <c r="CC207" s="52" t="s">
        <v>1746</v>
      </c>
    </row>
    <row r="208" spans="1:81" ht="18.75" x14ac:dyDescent="0.3">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1421</v>
      </c>
      <c r="BV208" s="52" t="s">
        <v>1747</v>
      </c>
      <c r="BW208" s="52"/>
      <c r="BX208" s="52" t="s">
        <v>1748</v>
      </c>
      <c r="BY208" s="52" t="s">
        <v>1749</v>
      </c>
      <c r="CA208" s="52" t="s">
        <v>1750</v>
      </c>
      <c r="CC208" s="52" t="s">
        <v>1751</v>
      </c>
    </row>
    <row r="209" spans="1:140" ht="18.75" x14ac:dyDescent="0.3">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1633</v>
      </c>
      <c r="BV209" s="52" t="s">
        <v>1752</v>
      </c>
      <c r="BW209" s="52"/>
      <c r="BX209" s="52" t="s">
        <v>1753</v>
      </c>
      <c r="BY209" s="52" t="s">
        <v>1754</v>
      </c>
      <c r="CA209" s="52" t="s">
        <v>1755</v>
      </c>
      <c r="CC209" s="52" t="s">
        <v>1756</v>
      </c>
    </row>
    <row r="210" spans="1:140" ht="18.75" x14ac:dyDescent="0.3">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1450</v>
      </c>
      <c r="BV210" s="52" t="s">
        <v>1757</v>
      </c>
      <c r="BW210" s="52"/>
      <c r="BX210" s="52" t="s">
        <v>824</v>
      </c>
      <c r="BY210" s="52" t="s">
        <v>1724</v>
      </c>
      <c r="CA210" s="52" t="s">
        <v>1758</v>
      </c>
      <c r="CC210" s="52" t="s">
        <v>1759</v>
      </c>
    </row>
    <row r="211" spans="1:140" s="22" customFormat="1" ht="18.75" x14ac:dyDescent="0.3">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75" x14ac:dyDescent="0.3">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1764</v>
      </c>
      <c r="BV212" s="52" t="s">
        <v>1765</v>
      </c>
      <c r="BW212" s="52"/>
      <c r="BX212" s="52" t="s">
        <v>1766</v>
      </c>
      <c r="BY212" s="52" t="s">
        <v>1734</v>
      </c>
      <c r="CA212" s="52" t="s">
        <v>1767</v>
      </c>
      <c r="CC212" s="52" t="s">
        <v>1768</v>
      </c>
    </row>
    <row r="213" spans="1:140" ht="18.75" x14ac:dyDescent="0.3">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1769</v>
      </c>
      <c r="BV213" s="52" t="s">
        <v>1770</v>
      </c>
      <c r="BW213" s="52"/>
      <c r="BY213" s="52" t="s">
        <v>1771</v>
      </c>
      <c r="CA213" s="52" t="s">
        <v>1772</v>
      </c>
      <c r="CC213" s="52" t="s">
        <v>1773</v>
      </c>
    </row>
    <row r="214" spans="1:140" ht="18.75" x14ac:dyDescent="0.3">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1774</v>
      </c>
      <c r="BV214" s="52" t="s">
        <v>1775</v>
      </c>
      <c r="BW214" s="52"/>
      <c r="BY214" s="52" t="s">
        <v>1776</v>
      </c>
      <c r="CA214" s="52" t="s">
        <v>1777</v>
      </c>
      <c r="CC214" s="52" t="s">
        <v>1778</v>
      </c>
    </row>
    <row r="215" spans="1:140" ht="18.75" x14ac:dyDescent="0.3">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1122</v>
      </c>
      <c r="BV215" s="52" t="s">
        <v>1779</v>
      </c>
      <c r="BW215" s="52"/>
      <c r="BY215" s="52" t="s">
        <v>1780</v>
      </c>
      <c r="CA215" s="52" t="s">
        <v>1781</v>
      </c>
      <c r="CC215" s="52" t="s">
        <v>1782</v>
      </c>
    </row>
    <row r="216" spans="1:140" ht="18.75" x14ac:dyDescent="0.3">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1783</v>
      </c>
      <c r="BV216" s="52" t="s">
        <v>1784</v>
      </c>
      <c r="BW216" s="52"/>
      <c r="BY216" s="52" t="s">
        <v>1724</v>
      </c>
      <c r="CA216" s="52" t="s">
        <v>1785</v>
      </c>
      <c r="CC216" s="52" t="s">
        <v>1786</v>
      </c>
    </row>
    <row r="217" spans="1:140" ht="18.75" x14ac:dyDescent="0.3">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1787</v>
      </c>
      <c r="BV217" s="52" t="s">
        <v>1788</v>
      </c>
      <c r="BW217" s="52"/>
      <c r="BY217" s="52" t="s">
        <v>1789</v>
      </c>
      <c r="CA217" s="52" t="s">
        <v>1790</v>
      </c>
      <c r="CC217" s="52" t="s">
        <v>1791</v>
      </c>
    </row>
    <row r="218" spans="1:140" ht="18.75" x14ac:dyDescent="0.3">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1364</v>
      </c>
      <c r="BV218" s="52" t="s">
        <v>1792</v>
      </c>
      <c r="BW218" s="52"/>
      <c r="BY218" s="52" t="s">
        <v>1734</v>
      </c>
      <c r="CA218" s="52" t="s">
        <v>1793</v>
      </c>
      <c r="CC218" s="52" t="s">
        <v>1794</v>
      </c>
    </row>
    <row r="219" spans="1:140" ht="18.75" x14ac:dyDescent="0.3">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1795</v>
      </c>
      <c r="BV219" s="52" t="s">
        <v>1796</v>
      </c>
      <c r="BW219" s="52"/>
      <c r="BY219" s="52" t="s">
        <v>1797</v>
      </c>
      <c r="CA219" s="52" t="s">
        <v>1798</v>
      </c>
      <c r="CC219" s="52" t="s">
        <v>1799</v>
      </c>
    </row>
    <row r="220" spans="1:140" ht="18.75" x14ac:dyDescent="0.3">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1800</v>
      </c>
      <c r="BV220" s="52" t="s">
        <v>1801</v>
      </c>
      <c r="BW220" s="52"/>
      <c r="BY220" s="52" t="s">
        <v>1802</v>
      </c>
      <c r="CA220" s="52" t="s">
        <v>1803</v>
      </c>
      <c r="CC220" s="52" t="s">
        <v>1804</v>
      </c>
    </row>
    <row r="221" spans="1:140" ht="18.75" x14ac:dyDescent="0.3">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1805</v>
      </c>
      <c r="BV221" s="52" t="s">
        <v>1806</v>
      </c>
      <c r="BW221" s="52"/>
      <c r="BY221" s="52" t="s">
        <v>1807</v>
      </c>
      <c r="CA221" s="52" t="s">
        <v>1808</v>
      </c>
      <c r="CC221" s="52" t="s">
        <v>1809</v>
      </c>
    </row>
    <row r="222" spans="1:140" ht="18.75" x14ac:dyDescent="0.3">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1810</v>
      </c>
      <c r="BV222" s="52" t="s">
        <v>1811</v>
      </c>
      <c r="BW222" s="52"/>
      <c r="BY222" s="52" t="s">
        <v>1724</v>
      </c>
      <c r="CA222" s="52" t="s">
        <v>1812</v>
      </c>
      <c r="CC222" s="52" t="s">
        <v>1813</v>
      </c>
    </row>
    <row r="223" spans="1:140" ht="18.75" x14ac:dyDescent="0.3">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1814</v>
      </c>
      <c r="BV223" s="52" t="s">
        <v>1815</v>
      </c>
      <c r="BW223" s="52"/>
      <c r="BY223" s="52" t="s">
        <v>1816</v>
      </c>
      <c r="CA223" s="52" t="s">
        <v>1817</v>
      </c>
      <c r="CC223" s="52" t="s">
        <v>1818</v>
      </c>
    </row>
    <row r="224" spans="1:140" ht="18.75" x14ac:dyDescent="0.3">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1364</v>
      </c>
      <c r="BV224" s="52" t="s">
        <v>1819</v>
      </c>
      <c r="BW224" s="52"/>
      <c r="BY224" s="52" t="s">
        <v>1820</v>
      </c>
      <c r="CA224" s="52" t="s">
        <v>1821</v>
      </c>
      <c r="CC224" s="52" t="s">
        <v>1794</v>
      </c>
    </row>
    <row r="225" spans="1:81" ht="18.75" x14ac:dyDescent="0.3">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1450</v>
      </c>
      <c r="BV225" s="52" t="s">
        <v>1822</v>
      </c>
      <c r="BW225" s="52"/>
      <c r="BY225" s="52" t="s">
        <v>1823</v>
      </c>
      <c r="CA225" s="52" t="s">
        <v>1824</v>
      </c>
      <c r="CC225" s="52" t="s">
        <v>1825</v>
      </c>
    </row>
    <row r="226" spans="1:81" ht="18.75" x14ac:dyDescent="0.3">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1826</v>
      </c>
      <c r="BV226" s="52" t="s">
        <v>1827</v>
      </c>
      <c r="BW226" s="52"/>
      <c r="BY226" s="52" t="s">
        <v>1828</v>
      </c>
      <c r="CA226" s="52" t="s">
        <v>1829</v>
      </c>
      <c r="CC226" s="52" t="s">
        <v>1830</v>
      </c>
    </row>
    <row r="227" spans="1:81" ht="18.75" x14ac:dyDescent="0.3">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1364</v>
      </c>
      <c r="BV227" s="52" t="s">
        <v>1831</v>
      </c>
      <c r="BW227" s="52"/>
      <c r="BY227" s="52" t="s">
        <v>1832</v>
      </c>
      <c r="CA227" s="52" t="s">
        <v>1833</v>
      </c>
      <c r="CC227" s="52" t="s">
        <v>1834</v>
      </c>
    </row>
    <row r="228" spans="1:81" ht="18.75" x14ac:dyDescent="0.3">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1835</v>
      </c>
      <c r="BV228" s="52" t="s">
        <v>1836</v>
      </c>
      <c r="BW228" s="52"/>
      <c r="BY228" s="52" t="s">
        <v>1837</v>
      </c>
      <c r="CA228" s="52" t="s">
        <v>1838</v>
      </c>
      <c r="CC228" s="52" t="s">
        <v>1809</v>
      </c>
    </row>
    <row r="229" spans="1:81" ht="18.75" x14ac:dyDescent="0.3">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1122</v>
      </c>
      <c r="BV229" s="52" t="s">
        <v>1839</v>
      </c>
      <c r="BW229" s="52"/>
      <c r="BY229" s="52" t="s">
        <v>1840</v>
      </c>
      <c r="CA229" s="52" t="s">
        <v>1841</v>
      </c>
      <c r="CC229" s="52" t="s">
        <v>1813</v>
      </c>
    </row>
    <row r="230" spans="1:81" ht="18.75" x14ac:dyDescent="0.3">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1842</v>
      </c>
      <c r="BV230" s="52" t="s">
        <v>1843</v>
      </c>
      <c r="BW230" s="52"/>
      <c r="BY230" s="52" t="s">
        <v>1844</v>
      </c>
      <c r="CA230" s="52" t="s">
        <v>1845</v>
      </c>
      <c r="CC230" s="52" t="s">
        <v>1794</v>
      </c>
    </row>
    <row r="231" spans="1:81" ht="18.75" x14ac:dyDescent="0.3">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1661</v>
      </c>
      <c r="BV231" s="52" t="s">
        <v>1846</v>
      </c>
      <c r="BW231" s="52"/>
      <c r="BY231" s="52" t="s">
        <v>1847</v>
      </c>
      <c r="CA231" s="52" t="s">
        <v>1848</v>
      </c>
      <c r="CC231" s="52" t="s">
        <v>1849</v>
      </c>
    </row>
    <row r="232" spans="1:81" ht="18.75" x14ac:dyDescent="0.3">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1850</v>
      </c>
      <c r="BV232" s="52" t="s">
        <v>1851</v>
      </c>
      <c r="BW232" s="52"/>
      <c r="BY232" s="52" t="s">
        <v>1852</v>
      </c>
      <c r="CA232" s="52" t="s">
        <v>1853</v>
      </c>
      <c r="CC232" s="52" t="s">
        <v>1854</v>
      </c>
    </row>
    <row r="233" spans="1:81" ht="18.75" x14ac:dyDescent="0.3">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1855</v>
      </c>
      <c r="BV233" s="52" t="s">
        <v>1856</v>
      </c>
      <c r="BW233" s="52"/>
      <c r="BY233" s="52" t="s">
        <v>1857</v>
      </c>
      <c r="CA233" s="52" t="s">
        <v>1858</v>
      </c>
      <c r="CC233" s="52" t="s">
        <v>1859</v>
      </c>
    </row>
    <row r="234" spans="1:81" ht="18.75" x14ac:dyDescent="0.3">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1860</v>
      </c>
      <c r="BV234" s="52" t="s">
        <v>1861</v>
      </c>
      <c r="BW234" s="52"/>
      <c r="BY234" s="52" t="s">
        <v>1862</v>
      </c>
      <c r="CA234" s="52" t="s">
        <v>1863</v>
      </c>
      <c r="CC234" s="52" t="s">
        <v>1864</v>
      </c>
    </row>
    <row r="235" spans="1:81" ht="18.75" x14ac:dyDescent="0.3">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1865</v>
      </c>
      <c r="BV235" s="52" t="s">
        <v>1866</v>
      </c>
      <c r="BW235" s="52"/>
      <c r="BY235" s="52" t="s">
        <v>1867</v>
      </c>
      <c r="CA235" s="52" t="s">
        <v>1868</v>
      </c>
      <c r="CC235" s="52" t="s">
        <v>1869</v>
      </c>
    </row>
    <row r="236" spans="1:81" ht="18.75" x14ac:dyDescent="0.3">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1364</v>
      </c>
      <c r="BV236" s="52" t="s">
        <v>1870</v>
      </c>
      <c r="BW236" s="52"/>
      <c r="BY236" s="52" t="s">
        <v>1871</v>
      </c>
      <c r="CA236" s="52" t="s">
        <v>1872</v>
      </c>
      <c r="CC236" s="52" t="s">
        <v>1873</v>
      </c>
    </row>
    <row r="237" spans="1:81" ht="18.75" x14ac:dyDescent="0.3">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1450</v>
      </c>
      <c r="BV237" s="52" t="s">
        <v>1874</v>
      </c>
      <c r="BW237" s="52"/>
      <c r="BY237" s="52" t="s">
        <v>1847</v>
      </c>
      <c r="CA237" s="52" t="s">
        <v>1875</v>
      </c>
      <c r="CC237" s="52" t="s">
        <v>1876</v>
      </c>
    </row>
    <row r="238" spans="1:81" ht="18.75" x14ac:dyDescent="0.3">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1877</v>
      </c>
      <c r="BV238" s="52" t="s">
        <v>1878</v>
      </c>
      <c r="BW238" s="52"/>
      <c r="BY238" s="52" t="s">
        <v>1879</v>
      </c>
      <c r="CA238" s="52" t="s">
        <v>1880</v>
      </c>
      <c r="CC238" s="52" t="s">
        <v>1881</v>
      </c>
    </row>
    <row r="239" spans="1:81" ht="18.75" x14ac:dyDescent="0.3">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1882</v>
      </c>
      <c r="BV239" s="52" t="s">
        <v>1883</v>
      </c>
      <c r="BW239" s="52"/>
      <c r="BY239" s="52" t="s">
        <v>1884</v>
      </c>
      <c r="CA239" s="52" t="s">
        <v>1868</v>
      </c>
      <c r="CC239" s="52" t="s">
        <v>1885</v>
      </c>
    </row>
    <row r="240" spans="1:81" ht="18.75" x14ac:dyDescent="0.3">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1886</v>
      </c>
      <c r="BV240" s="52" t="s">
        <v>1887</v>
      </c>
      <c r="BW240" s="52"/>
      <c r="BY240" s="52" t="s">
        <v>1888</v>
      </c>
      <c r="CA240" s="52" t="s">
        <v>1872</v>
      </c>
      <c r="CC240" s="52" t="s">
        <v>1889</v>
      </c>
    </row>
    <row r="241" spans="1:81" ht="18.75" x14ac:dyDescent="0.3">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1890</v>
      </c>
      <c r="BV241" s="52" t="s">
        <v>1891</v>
      </c>
      <c r="BW241" s="52"/>
      <c r="BY241" s="52" t="s">
        <v>1892</v>
      </c>
      <c r="CA241" s="52" t="s">
        <v>1893</v>
      </c>
      <c r="CC241" s="52" t="s">
        <v>1894</v>
      </c>
    </row>
    <row r="242" spans="1:81" ht="18.75" x14ac:dyDescent="0.3">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1895</v>
      </c>
      <c r="BV242" s="52" t="s">
        <v>1896</v>
      </c>
      <c r="BW242" s="52"/>
      <c r="BY242" s="52" t="s">
        <v>1897</v>
      </c>
      <c r="CA242" s="52" t="s">
        <v>1898</v>
      </c>
      <c r="CC242" s="52" t="s">
        <v>1899</v>
      </c>
    </row>
    <row r="243" spans="1:81" ht="18.75" x14ac:dyDescent="0.3">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1371</v>
      </c>
      <c r="BV243" s="52" t="s">
        <v>1900</v>
      </c>
      <c r="BW243" s="52"/>
      <c r="BY243" s="52" t="s">
        <v>1901</v>
      </c>
      <c r="CA243" s="52" t="s">
        <v>1902</v>
      </c>
      <c r="CC243" s="52" t="s">
        <v>1903</v>
      </c>
    </row>
    <row r="244" spans="1:81" ht="18.75" x14ac:dyDescent="0.3">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1904</v>
      </c>
      <c r="BV244" s="52" t="s">
        <v>1905</v>
      </c>
      <c r="BW244" s="52"/>
      <c r="BY244" s="52" t="s">
        <v>1906</v>
      </c>
      <c r="CA244" s="52" t="s">
        <v>1907</v>
      </c>
      <c r="CC244" s="52" t="s">
        <v>1908</v>
      </c>
    </row>
    <row r="245" spans="1:81" ht="18.75" x14ac:dyDescent="0.3">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1909</v>
      </c>
      <c r="BV245" s="52" t="s">
        <v>1910</v>
      </c>
      <c r="BW245" s="52"/>
      <c r="BY245" s="52" t="s">
        <v>1911</v>
      </c>
      <c r="CA245" s="52" t="s">
        <v>1845</v>
      </c>
      <c r="CC245" s="52" t="s">
        <v>1912</v>
      </c>
    </row>
    <row r="246" spans="1:81" ht="18.75" x14ac:dyDescent="0.3">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1913</v>
      </c>
      <c r="BV246" s="52" t="s">
        <v>1914</v>
      </c>
      <c r="BW246" s="52"/>
      <c r="BY246" s="52" t="s">
        <v>1915</v>
      </c>
      <c r="CA246" s="52" t="s">
        <v>1916</v>
      </c>
      <c r="CC246" s="52" t="s">
        <v>1917</v>
      </c>
    </row>
    <row r="247" spans="1:81" ht="18.75" x14ac:dyDescent="0.3">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1918</v>
      </c>
      <c r="BV247" s="52" t="s">
        <v>1919</v>
      </c>
      <c r="BW247" s="52"/>
      <c r="BY247" s="52" t="s">
        <v>1920</v>
      </c>
      <c r="CA247" s="52" t="s">
        <v>1921</v>
      </c>
      <c r="CC247" s="52" t="s">
        <v>1922</v>
      </c>
    </row>
    <row r="248" spans="1:81" ht="18.75" x14ac:dyDescent="0.3">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1923</v>
      </c>
      <c r="BV248" s="52" t="s">
        <v>1924</v>
      </c>
      <c r="BW248" s="52"/>
      <c r="BY248" t="s">
        <v>3380</v>
      </c>
      <c r="CA248" s="52" t="s">
        <v>1925</v>
      </c>
      <c r="CC248" s="52" t="s">
        <v>1926</v>
      </c>
    </row>
    <row r="249" spans="1:81" ht="18.75" x14ac:dyDescent="0.3">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1927</v>
      </c>
      <c r="BV249" s="52" t="s">
        <v>1928</v>
      </c>
      <c r="BW249" s="52"/>
      <c r="BY249" t="s">
        <v>3383</v>
      </c>
      <c r="CA249" s="52" t="s">
        <v>1929</v>
      </c>
      <c r="CC249" s="52" t="s">
        <v>1930</v>
      </c>
    </row>
    <row r="250" spans="1:81" ht="18.75" x14ac:dyDescent="0.3">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1931</v>
      </c>
      <c r="BV250" s="52" t="s">
        <v>1932</v>
      </c>
      <c r="BW250" s="52"/>
      <c r="BY250" t="s">
        <v>3384</v>
      </c>
      <c r="CA250" s="52" t="s">
        <v>1933</v>
      </c>
      <c r="CC250" s="52" t="s">
        <v>1934</v>
      </c>
    </row>
    <row r="251" spans="1:81" ht="18.75" x14ac:dyDescent="0.3">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1935</v>
      </c>
      <c r="BV251" s="52" t="s">
        <v>1936</v>
      </c>
      <c r="BW251" s="52"/>
      <c r="BY251" t="s">
        <v>3385</v>
      </c>
      <c r="CA251" s="52" t="s">
        <v>1937</v>
      </c>
      <c r="CC251" s="52" t="s">
        <v>1938</v>
      </c>
    </row>
    <row r="252" spans="1:81" ht="18.75" x14ac:dyDescent="0.3">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1939</v>
      </c>
      <c r="BV252" s="52" t="s">
        <v>1940</v>
      </c>
      <c r="BW252" s="52"/>
      <c r="BY252" t="s">
        <v>3387</v>
      </c>
      <c r="CA252" s="52" t="s">
        <v>1941</v>
      </c>
      <c r="CC252" s="52" t="s">
        <v>1942</v>
      </c>
    </row>
    <row r="253" spans="1:81" ht="18.75" x14ac:dyDescent="0.3">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1943</v>
      </c>
      <c r="BV253" s="52" t="s">
        <v>1944</v>
      </c>
      <c r="BW253" s="52"/>
      <c r="CA253" s="52" t="s">
        <v>1945</v>
      </c>
      <c r="CC253" s="52" t="s">
        <v>1946</v>
      </c>
    </row>
    <row r="254" spans="1:81" ht="18.75" x14ac:dyDescent="0.3">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1947</v>
      </c>
      <c r="BV254" s="52" t="s">
        <v>1948</v>
      </c>
      <c r="BW254" s="52"/>
      <c r="CA254" s="52" t="s">
        <v>1949</v>
      </c>
      <c r="CC254" s="52" t="s">
        <v>1950</v>
      </c>
    </row>
    <row r="255" spans="1:81" ht="18.75" x14ac:dyDescent="0.3">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1951</v>
      </c>
      <c r="BV255" s="52" t="s">
        <v>1952</v>
      </c>
      <c r="BW255" s="52"/>
      <c r="CA255" s="52" t="s">
        <v>1953</v>
      </c>
      <c r="CC255" s="52" t="s">
        <v>1954</v>
      </c>
    </row>
    <row r="256" spans="1:81" ht="18.75" x14ac:dyDescent="0.3">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1955</v>
      </c>
      <c r="BV256" s="52" t="s">
        <v>1956</v>
      </c>
      <c r="BW256" s="52"/>
      <c r="CA256" s="52" t="s">
        <v>1957</v>
      </c>
      <c r="CC256" s="52" t="s">
        <v>1958</v>
      </c>
    </row>
    <row r="257" spans="1:81" ht="18.75" x14ac:dyDescent="0.3">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1959</v>
      </c>
      <c r="BV257" s="52" t="s">
        <v>1960</v>
      </c>
      <c r="BW257" s="52"/>
      <c r="CA257" s="52" t="s">
        <v>1961</v>
      </c>
      <c r="CC257" s="52" t="s">
        <v>1962</v>
      </c>
    </row>
    <row r="258" spans="1:81" ht="18.75" x14ac:dyDescent="0.3">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1963</v>
      </c>
      <c r="BV258" s="52" t="s">
        <v>1964</v>
      </c>
      <c r="BW258" s="52"/>
      <c r="CC258" s="52" t="s">
        <v>1965</v>
      </c>
    </row>
    <row r="259" spans="1:81" ht="18.75" x14ac:dyDescent="0.3">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1966</v>
      </c>
      <c r="BV259" s="52" t="s">
        <v>1967</v>
      </c>
      <c r="BW259" s="52"/>
      <c r="CC259" s="52" t="s">
        <v>1968</v>
      </c>
    </row>
    <row r="260" spans="1:81" ht="18.75" x14ac:dyDescent="0.3">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1969</v>
      </c>
      <c r="BV260" s="52" t="s">
        <v>1970</v>
      </c>
      <c r="BW260" s="52"/>
      <c r="CC260" s="52" t="s">
        <v>1971</v>
      </c>
    </row>
    <row r="261" spans="1:81" ht="18.75" x14ac:dyDescent="0.3">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1972</v>
      </c>
      <c r="BV261" s="52" t="s">
        <v>1973</v>
      </c>
      <c r="BW261" s="52"/>
      <c r="CC261" s="52" t="s">
        <v>1974</v>
      </c>
    </row>
    <row r="262" spans="1:81" ht="18.75" x14ac:dyDescent="0.3">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1975</v>
      </c>
      <c r="BV262" s="52" t="s">
        <v>1976</v>
      </c>
      <c r="BW262" s="52"/>
      <c r="CC262" s="52" t="s">
        <v>1977</v>
      </c>
    </row>
    <row r="263" spans="1:81" ht="18.75" x14ac:dyDescent="0.3">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1978</v>
      </c>
      <c r="BV263" s="52" t="s">
        <v>1979</v>
      </c>
      <c r="BW263" s="52"/>
      <c r="CC263" s="52" t="s">
        <v>1980</v>
      </c>
    </row>
    <row r="264" spans="1:81" ht="18.75" x14ac:dyDescent="0.3">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1981</v>
      </c>
      <c r="BV264" s="52" t="s">
        <v>1982</v>
      </c>
      <c r="BW264" s="52"/>
      <c r="CC264" s="52" t="s">
        <v>1983</v>
      </c>
    </row>
    <row r="265" spans="1:81" ht="18.75" x14ac:dyDescent="0.3">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1984</v>
      </c>
      <c r="BV265" s="52" t="s">
        <v>1985</v>
      </c>
      <c r="BW265" s="52"/>
      <c r="CC265" s="52" t="s">
        <v>1986</v>
      </c>
    </row>
    <row r="266" spans="1:81" ht="18.75" x14ac:dyDescent="0.3">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1987</v>
      </c>
      <c r="BV266" s="52" t="s">
        <v>1988</v>
      </c>
      <c r="BW266" s="52"/>
      <c r="CC266" s="52" t="s">
        <v>1965</v>
      </c>
    </row>
    <row r="267" spans="1:81" ht="18.75" x14ac:dyDescent="0.3">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1989</v>
      </c>
      <c r="BV267" s="52" t="s">
        <v>1990</v>
      </c>
      <c r="BW267" s="52"/>
      <c r="CC267" s="52" t="s">
        <v>1968</v>
      </c>
    </row>
    <row r="268" spans="1:81" ht="18.75" x14ac:dyDescent="0.3">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1991</v>
      </c>
      <c r="BV268" s="52" t="s">
        <v>1992</v>
      </c>
      <c r="BW268" s="52"/>
      <c r="CC268" s="52" t="s">
        <v>1993</v>
      </c>
    </row>
    <row r="269" spans="1:81" ht="18.75" x14ac:dyDescent="0.3">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1994</v>
      </c>
      <c r="BV269" s="52" t="s">
        <v>1995</v>
      </c>
      <c r="BW269" s="52"/>
      <c r="CC269" s="52" t="s">
        <v>1996</v>
      </c>
    </row>
    <row r="270" spans="1:81" ht="18.75" x14ac:dyDescent="0.3">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1997</v>
      </c>
      <c r="BV270" s="52" t="s">
        <v>1998</v>
      </c>
      <c r="BW270" s="52"/>
      <c r="CC270" s="52" t="s">
        <v>1999</v>
      </c>
    </row>
    <row r="271" spans="1:81" ht="18.75" x14ac:dyDescent="0.3">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2000</v>
      </c>
      <c r="BV271" s="52" t="s">
        <v>2001</v>
      </c>
      <c r="BW271" s="52"/>
      <c r="CC271" s="52" t="s">
        <v>2002</v>
      </c>
    </row>
    <row r="272" spans="1:81" ht="18.75" x14ac:dyDescent="0.3">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2003</v>
      </c>
      <c r="BV272" s="52" t="s">
        <v>2004</v>
      </c>
      <c r="BW272" s="52"/>
      <c r="CC272" s="52" t="s">
        <v>2005</v>
      </c>
    </row>
    <row r="273" spans="1:81" ht="18.75" x14ac:dyDescent="0.3">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2006</v>
      </c>
      <c r="BV273" s="52" t="s">
        <v>2007</v>
      </c>
      <c r="BW273" s="52"/>
      <c r="CC273" s="52" t="s">
        <v>1993</v>
      </c>
    </row>
    <row r="274" spans="1:81" ht="18.75" x14ac:dyDescent="0.3">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2008</v>
      </c>
      <c r="BV274" s="52" t="s">
        <v>2009</v>
      </c>
      <c r="BW274" s="52"/>
      <c r="CC274" s="52" t="s">
        <v>2010</v>
      </c>
    </row>
    <row r="275" spans="1:81" ht="18.75" x14ac:dyDescent="0.3">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2011</v>
      </c>
      <c r="BV275" s="52" t="s">
        <v>2012</v>
      </c>
      <c r="BW275" s="52"/>
      <c r="CC275" s="52" t="s">
        <v>2013</v>
      </c>
    </row>
    <row r="276" spans="1:81" ht="18.75" x14ac:dyDescent="0.3">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2014</v>
      </c>
      <c r="BV276" s="52" t="s">
        <v>2015</v>
      </c>
      <c r="BW276" s="52"/>
      <c r="CC276" s="52" t="s">
        <v>2016</v>
      </c>
    </row>
    <row r="277" spans="1:81" ht="18.75" x14ac:dyDescent="0.3">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2017</v>
      </c>
      <c r="BV277" s="52" t="s">
        <v>2018</v>
      </c>
      <c r="BW277" s="52"/>
      <c r="CC277" s="52" t="s">
        <v>2019</v>
      </c>
    </row>
    <row r="278" spans="1:81" ht="18.75" x14ac:dyDescent="0.3">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2020</v>
      </c>
      <c r="BV278" s="52" t="s">
        <v>2021</v>
      </c>
      <c r="BW278" s="52"/>
      <c r="CC278" s="52" t="s">
        <v>2022</v>
      </c>
    </row>
    <row r="279" spans="1:81" ht="18.75" x14ac:dyDescent="0.3">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2023</v>
      </c>
      <c r="BV279" s="52" t="s">
        <v>2024</v>
      </c>
      <c r="BW279" s="52"/>
      <c r="CC279" s="52" t="s">
        <v>2025</v>
      </c>
    </row>
    <row r="280" spans="1:81" ht="18.75" x14ac:dyDescent="0.3">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2026</v>
      </c>
      <c r="BV280" s="52" t="s">
        <v>2027</v>
      </c>
      <c r="BW280" s="52"/>
      <c r="CC280" s="52" t="s">
        <v>2028</v>
      </c>
    </row>
    <row r="281" spans="1:81" ht="18.75" x14ac:dyDescent="0.3">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2029</v>
      </c>
      <c r="BV281" s="52" t="s">
        <v>2030</v>
      </c>
      <c r="BW281" s="52"/>
      <c r="CC281" s="52" t="s">
        <v>2031</v>
      </c>
    </row>
    <row r="282" spans="1:81" ht="18.75" x14ac:dyDescent="0.3">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2032</v>
      </c>
      <c r="BV282" s="52" t="s">
        <v>2033</v>
      </c>
      <c r="BW282" s="52"/>
      <c r="CC282" s="52" t="s">
        <v>2034</v>
      </c>
    </row>
    <row r="283" spans="1:81" ht="18.75" x14ac:dyDescent="0.3">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2035</v>
      </c>
      <c r="BV283" s="52" t="s">
        <v>2036</v>
      </c>
      <c r="BW283" s="52"/>
      <c r="CC283" s="52" t="s">
        <v>2037</v>
      </c>
    </row>
    <row r="284" spans="1:81" ht="18.75" x14ac:dyDescent="0.3">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2038</v>
      </c>
      <c r="BV284" s="52" t="s">
        <v>2039</v>
      </c>
      <c r="BW284" s="52"/>
      <c r="CC284" s="52" t="s">
        <v>2040</v>
      </c>
    </row>
    <row r="285" spans="1:81" ht="18.75" x14ac:dyDescent="0.3">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1484</v>
      </c>
      <c r="BV285" s="52" t="s">
        <v>2041</v>
      </c>
      <c r="BW285" s="52"/>
      <c r="CC285" s="52" t="s">
        <v>2042</v>
      </c>
    </row>
    <row r="286" spans="1:81" ht="18.75" x14ac:dyDescent="0.3">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2043</v>
      </c>
      <c r="BV286" s="52" t="s">
        <v>2044</v>
      </c>
      <c r="BW286" s="52"/>
      <c r="CC286" s="52" t="s">
        <v>2045</v>
      </c>
    </row>
    <row r="287" spans="1:81" ht="18.75" x14ac:dyDescent="0.3">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2046</v>
      </c>
      <c r="BV287" s="52" t="s">
        <v>2047</v>
      </c>
      <c r="BW287" s="52"/>
      <c r="CC287" s="52" t="s">
        <v>2048</v>
      </c>
    </row>
    <row r="288" spans="1:81" ht="18.75" x14ac:dyDescent="0.3">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2049</v>
      </c>
      <c r="BV288" s="52" t="s">
        <v>2050</v>
      </c>
      <c r="BW288" s="52"/>
      <c r="CC288" s="52" t="s">
        <v>2051</v>
      </c>
    </row>
    <row r="289" spans="1:81" ht="18.75" x14ac:dyDescent="0.3">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2052</v>
      </c>
      <c r="BV289" s="52" t="s">
        <v>2053</v>
      </c>
      <c r="BW289" s="52"/>
      <c r="CC289" s="52" t="s">
        <v>2054</v>
      </c>
    </row>
    <row r="290" spans="1:81" ht="18.75" x14ac:dyDescent="0.3">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2055</v>
      </c>
      <c r="BV290" s="52" t="s">
        <v>2056</v>
      </c>
      <c r="BW290" s="52"/>
      <c r="CC290" s="52" t="s">
        <v>2057</v>
      </c>
    </row>
    <row r="291" spans="1:81" ht="18.75" x14ac:dyDescent="0.3">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2058</v>
      </c>
      <c r="BV291" s="52" t="s">
        <v>2059</v>
      </c>
      <c r="BW291" s="52"/>
      <c r="CC291" s="52" t="s">
        <v>2060</v>
      </c>
    </row>
    <row r="292" spans="1:81" ht="18.75" x14ac:dyDescent="0.3">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2061</v>
      </c>
      <c r="BV292" s="52" t="s">
        <v>2062</v>
      </c>
      <c r="BW292" s="52"/>
      <c r="CC292" s="52" t="s">
        <v>2063</v>
      </c>
    </row>
    <row r="293" spans="1:81" ht="18.75" x14ac:dyDescent="0.3">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2064</v>
      </c>
      <c r="BV293" s="52" t="s">
        <v>2065</v>
      </c>
      <c r="BW293" s="52"/>
      <c r="CC293" s="52" t="s">
        <v>2066</v>
      </c>
    </row>
    <row r="294" spans="1:81" ht="18.75" x14ac:dyDescent="0.3">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2067</v>
      </c>
      <c r="BV294" s="52" t="s">
        <v>2068</v>
      </c>
      <c r="BW294" s="52"/>
      <c r="CC294" s="52" t="s">
        <v>2069</v>
      </c>
    </row>
    <row r="295" spans="1:81" ht="18.75" x14ac:dyDescent="0.3">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2070</v>
      </c>
      <c r="BV295" s="52" t="s">
        <v>2071</v>
      </c>
      <c r="BW295" s="52"/>
      <c r="CC295" s="52" t="s">
        <v>2072</v>
      </c>
    </row>
    <row r="296" spans="1:81" ht="18.75" x14ac:dyDescent="0.3">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2073</v>
      </c>
      <c r="BV296" s="52" t="s">
        <v>2074</v>
      </c>
      <c r="BW296" s="52"/>
      <c r="CC296" s="52" t="s">
        <v>2075</v>
      </c>
    </row>
    <row r="297" spans="1:81" ht="18.75" x14ac:dyDescent="0.3">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2076</v>
      </c>
      <c r="BV297" s="52" t="s">
        <v>2077</v>
      </c>
      <c r="BW297" s="52"/>
      <c r="CC297" s="52" t="s">
        <v>2078</v>
      </c>
    </row>
    <row r="298" spans="1:81" ht="18.75" x14ac:dyDescent="0.3">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2079</v>
      </c>
      <c r="BV298" s="52" t="s">
        <v>2080</v>
      </c>
      <c r="BW298" s="52"/>
      <c r="CC298" s="52" t="s">
        <v>2081</v>
      </c>
    </row>
    <row r="299" spans="1:81" ht="18.75" x14ac:dyDescent="0.3">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2082</v>
      </c>
      <c r="BV299" s="52" t="s">
        <v>2083</v>
      </c>
      <c r="BW299" s="52"/>
      <c r="CC299" s="52" t="s">
        <v>2072</v>
      </c>
    </row>
    <row r="300" spans="1:81" ht="18.75" x14ac:dyDescent="0.3">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2084</v>
      </c>
      <c r="BV300" s="52" t="s">
        <v>2085</v>
      </c>
      <c r="BW300" s="52"/>
      <c r="CC300" s="52" t="s">
        <v>2086</v>
      </c>
    </row>
    <row r="301" spans="1:81" ht="18.75" x14ac:dyDescent="0.3">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2087</v>
      </c>
      <c r="BV301" s="52" t="s">
        <v>2088</v>
      </c>
      <c r="BW301" s="52"/>
      <c r="CC301" s="52" t="s">
        <v>2089</v>
      </c>
    </row>
    <row r="302" spans="1:81" ht="18.75" x14ac:dyDescent="0.3">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2090</v>
      </c>
      <c r="BV302" s="52" t="s">
        <v>2091</v>
      </c>
      <c r="BW302" s="52"/>
      <c r="CC302" s="52" t="s">
        <v>2072</v>
      </c>
    </row>
    <row r="303" spans="1:81" ht="18.75" x14ac:dyDescent="0.3">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2092</v>
      </c>
      <c r="BV303" s="52" t="s">
        <v>2093</v>
      </c>
      <c r="BW303" s="52"/>
      <c r="CC303" s="52" t="s">
        <v>2094</v>
      </c>
    </row>
    <row r="304" spans="1:81" ht="18.75" x14ac:dyDescent="0.3">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2095</v>
      </c>
      <c r="BV304" s="52" t="s">
        <v>2096</v>
      </c>
      <c r="BW304" s="52"/>
      <c r="CC304" s="52" t="s">
        <v>2097</v>
      </c>
    </row>
    <row r="305" spans="1:140" ht="18.75" x14ac:dyDescent="0.3">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2098</v>
      </c>
      <c r="BV305" s="52" t="s">
        <v>2099</v>
      </c>
      <c r="BW305" s="52"/>
      <c r="CC305" s="52" t="s">
        <v>2072</v>
      </c>
    </row>
    <row r="306" spans="1:140" ht="18.75" x14ac:dyDescent="0.3">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2100</v>
      </c>
      <c r="BV306" s="52" t="s">
        <v>2101</v>
      </c>
      <c r="BW306" s="52"/>
      <c r="CC306" s="52" t="s">
        <v>2102</v>
      </c>
    </row>
    <row r="307" spans="1:140" ht="18.75" x14ac:dyDescent="0.3">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2103</v>
      </c>
      <c r="BV307" s="52" t="s">
        <v>2104</v>
      </c>
      <c r="BW307" s="52"/>
      <c r="CC307" s="52" t="s">
        <v>2105</v>
      </c>
    </row>
    <row r="308" spans="1:140" ht="18.75" x14ac:dyDescent="0.3">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2106</v>
      </c>
      <c r="BV308" s="52" t="s">
        <v>2107</v>
      </c>
      <c r="BW308" s="52"/>
      <c r="CC308" s="52" t="s">
        <v>2108</v>
      </c>
    </row>
    <row r="309" spans="1:140" ht="18.75" x14ac:dyDescent="0.3">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2109</v>
      </c>
      <c r="BV309" s="52" t="s">
        <v>2110</v>
      </c>
      <c r="BW309" s="52"/>
      <c r="CC309" s="52" t="s">
        <v>2111</v>
      </c>
    </row>
    <row r="310" spans="1:140" ht="18.75" x14ac:dyDescent="0.3">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2112</v>
      </c>
      <c r="BV310" s="52" t="s">
        <v>2113</v>
      </c>
      <c r="BW310" s="52"/>
      <c r="CC310" s="52" t="s">
        <v>2114</v>
      </c>
    </row>
    <row r="311" spans="1:140" s="22" customFormat="1" ht="18.75" x14ac:dyDescent="0.3">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75" x14ac:dyDescent="0.3">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2118</v>
      </c>
      <c r="BV312" s="52" t="s">
        <v>2119</v>
      </c>
      <c r="BW312" s="52"/>
      <c r="CC312" s="52" t="s">
        <v>2120</v>
      </c>
    </row>
    <row r="313" spans="1:140" ht="18.75" x14ac:dyDescent="0.3">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2121</v>
      </c>
      <c r="BV313" s="52" t="s">
        <v>2122</v>
      </c>
      <c r="BW313" s="52"/>
      <c r="CC313" s="52" t="s">
        <v>2123</v>
      </c>
    </row>
    <row r="314" spans="1:140" ht="18.75" x14ac:dyDescent="0.3">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2124</v>
      </c>
      <c r="BV314" s="52" t="s">
        <v>2125</v>
      </c>
      <c r="BW314" s="52"/>
      <c r="CC314" s="52" t="s">
        <v>2126</v>
      </c>
    </row>
    <row r="315" spans="1:140" ht="18.75" x14ac:dyDescent="0.3">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2127</v>
      </c>
      <c r="BV315" s="52" t="s">
        <v>2128</v>
      </c>
      <c r="BW315" s="52"/>
      <c r="CC315" s="52" t="s">
        <v>2129</v>
      </c>
    </row>
    <row r="316" spans="1:140" ht="18.75" x14ac:dyDescent="0.3">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2130</v>
      </c>
      <c r="BV316" s="52" t="s">
        <v>2131</v>
      </c>
      <c r="BW316" s="52"/>
      <c r="CC316" s="52" t="s">
        <v>2132</v>
      </c>
    </row>
    <row r="317" spans="1:140" ht="18.75" x14ac:dyDescent="0.3">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2133</v>
      </c>
      <c r="BV317" s="52" t="s">
        <v>2134</v>
      </c>
      <c r="BW317" s="52"/>
      <c r="CC317" s="52" t="s">
        <v>2135</v>
      </c>
    </row>
    <row r="318" spans="1:140" ht="18.75" x14ac:dyDescent="0.3">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2136</v>
      </c>
      <c r="BV318" s="52" t="s">
        <v>2137</v>
      </c>
      <c r="BW318" s="52"/>
      <c r="CC318" s="52" t="s">
        <v>2138</v>
      </c>
    </row>
    <row r="319" spans="1:140" ht="18.75" x14ac:dyDescent="0.3">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2139</v>
      </c>
      <c r="BV319" s="52" t="s">
        <v>2140</v>
      </c>
      <c r="BW319" s="52"/>
      <c r="CC319" s="52" t="s">
        <v>2141</v>
      </c>
    </row>
    <row r="320" spans="1:140" ht="18.75" x14ac:dyDescent="0.3">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2142</v>
      </c>
      <c r="BV320" s="52" t="s">
        <v>2143</v>
      </c>
      <c r="BW320" s="52"/>
      <c r="CC320" s="52" t="s">
        <v>2144</v>
      </c>
    </row>
    <row r="321" spans="1:81" ht="18.75" x14ac:dyDescent="0.3">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2145</v>
      </c>
      <c r="BV321" s="52" t="s">
        <v>2146</v>
      </c>
      <c r="BW321" s="52"/>
      <c r="CC321" s="52" t="s">
        <v>2147</v>
      </c>
    </row>
    <row r="322" spans="1:81" ht="18.75" x14ac:dyDescent="0.3">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2148</v>
      </c>
      <c r="BV322" s="52" t="s">
        <v>2149</v>
      </c>
      <c r="BW322" s="52"/>
      <c r="CC322" s="52" t="s">
        <v>2150</v>
      </c>
    </row>
    <row r="323" spans="1:81" ht="18.75" x14ac:dyDescent="0.3">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2151</v>
      </c>
      <c r="BV323" s="52" t="s">
        <v>2152</v>
      </c>
      <c r="BW323" s="52"/>
      <c r="CC323" s="52" t="s">
        <v>2153</v>
      </c>
    </row>
    <row r="324" spans="1:81" ht="18.75" x14ac:dyDescent="0.3">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2154</v>
      </c>
      <c r="BV324" s="52" t="s">
        <v>2155</v>
      </c>
      <c r="BW324" s="52"/>
      <c r="CC324" s="52" t="s">
        <v>2156</v>
      </c>
    </row>
    <row r="325" spans="1:81" ht="18.75" x14ac:dyDescent="0.3">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2157</v>
      </c>
      <c r="BV325" s="52" t="s">
        <v>2158</v>
      </c>
      <c r="BW325" s="52"/>
      <c r="CC325" s="52" t="s">
        <v>2159</v>
      </c>
    </row>
    <row r="326" spans="1:81" ht="18.75" x14ac:dyDescent="0.3">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2160</v>
      </c>
      <c r="BV326" s="52" t="s">
        <v>2161</v>
      </c>
      <c r="BW326" s="52"/>
      <c r="CC326" s="52" t="s">
        <v>2162</v>
      </c>
    </row>
    <row r="327" spans="1:81" ht="18.75" x14ac:dyDescent="0.3">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2163</v>
      </c>
      <c r="BV327" s="52" t="s">
        <v>2164</v>
      </c>
      <c r="BW327" s="52"/>
      <c r="CC327" s="52" t="s">
        <v>2165</v>
      </c>
    </row>
    <row r="328" spans="1:81" ht="18.75" x14ac:dyDescent="0.3">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2166</v>
      </c>
      <c r="BV328" s="52" t="s">
        <v>2167</v>
      </c>
      <c r="BW328" s="52"/>
      <c r="CC328" s="52" t="s">
        <v>2168</v>
      </c>
    </row>
    <row r="329" spans="1:81" ht="18.75" x14ac:dyDescent="0.3">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2169</v>
      </c>
      <c r="BV329" s="52" t="s">
        <v>2170</v>
      </c>
      <c r="BW329" s="52"/>
      <c r="CC329" s="52" t="s">
        <v>2171</v>
      </c>
    </row>
    <row r="330" spans="1:81" ht="18.75" x14ac:dyDescent="0.3">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2172</v>
      </c>
      <c r="BV330" s="52" t="s">
        <v>2173</v>
      </c>
      <c r="BW330" s="52"/>
      <c r="CC330" s="52" t="s">
        <v>2174</v>
      </c>
    </row>
    <row r="331" spans="1:81" ht="18.75" x14ac:dyDescent="0.3">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2175</v>
      </c>
      <c r="BV331" s="52" t="s">
        <v>2176</v>
      </c>
      <c r="BW331" s="52"/>
      <c r="CC331" s="52" t="s">
        <v>2177</v>
      </c>
    </row>
    <row r="332" spans="1:81" ht="18.75" x14ac:dyDescent="0.3">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2178</v>
      </c>
      <c r="BV332" s="52" t="s">
        <v>2179</v>
      </c>
      <c r="BW332" s="52"/>
      <c r="CC332" s="52" t="s">
        <v>2180</v>
      </c>
    </row>
    <row r="333" spans="1:81" ht="18.75" x14ac:dyDescent="0.3">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2181</v>
      </c>
      <c r="BV333" s="52" t="s">
        <v>2182</v>
      </c>
      <c r="BW333" s="52"/>
      <c r="CC333" s="52" t="s">
        <v>2183</v>
      </c>
    </row>
    <row r="334" spans="1:81" ht="18.75" x14ac:dyDescent="0.3">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2184</v>
      </c>
      <c r="BV334" s="52" t="s">
        <v>2185</v>
      </c>
      <c r="BW334" s="52"/>
      <c r="CC334" s="52" t="s">
        <v>2186</v>
      </c>
    </row>
    <row r="335" spans="1:81" ht="18.75" x14ac:dyDescent="0.3">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2187</v>
      </c>
      <c r="BV335" s="52" t="s">
        <v>2188</v>
      </c>
      <c r="BW335" s="52"/>
      <c r="CC335" s="52" t="s">
        <v>2189</v>
      </c>
    </row>
    <row r="336" spans="1:81" ht="18.75" x14ac:dyDescent="0.3">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2190</v>
      </c>
      <c r="BV336" s="52" t="s">
        <v>2191</v>
      </c>
      <c r="BW336" s="52"/>
      <c r="CC336" s="52" t="s">
        <v>2192</v>
      </c>
    </row>
    <row r="337" spans="1:81" ht="18.75" x14ac:dyDescent="0.3">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2193</v>
      </c>
      <c r="BV337" s="52" t="s">
        <v>2194</v>
      </c>
      <c r="BW337" s="52"/>
      <c r="CC337" s="52" t="s">
        <v>2195</v>
      </c>
    </row>
    <row r="338" spans="1:81" ht="18.75" x14ac:dyDescent="0.3">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2196</v>
      </c>
      <c r="BV338" s="52" t="s">
        <v>2197</v>
      </c>
      <c r="BW338" s="52"/>
      <c r="CC338" s="52" t="s">
        <v>2198</v>
      </c>
    </row>
    <row r="339" spans="1:81" ht="18.75" x14ac:dyDescent="0.3">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2199</v>
      </c>
      <c r="BV339" s="52" t="s">
        <v>2200</v>
      </c>
      <c r="BW339" s="52"/>
      <c r="CC339" s="52" t="s">
        <v>2201</v>
      </c>
    </row>
    <row r="340" spans="1:81" ht="18.75" x14ac:dyDescent="0.3">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2202</v>
      </c>
      <c r="BV340" s="52" t="s">
        <v>2203</v>
      </c>
      <c r="BW340" s="52"/>
      <c r="CC340" s="52" t="s">
        <v>2204</v>
      </c>
    </row>
    <row r="341" spans="1:81" ht="18.75" x14ac:dyDescent="0.3">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2205</v>
      </c>
      <c r="BV341" s="52" t="s">
        <v>2206</v>
      </c>
      <c r="BW341" s="52"/>
      <c r="CC341" s="52" t="s">
        <v>2207</v>
      </c>
    </row>
    <row r="342" spans="1:81" ht="18.75" x14ac:dyDescent="0.3">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2208</v>
      </c>
      <c r="BV342" s="52" t="s">
        <v>2209</v>
      </c>
      <c r="BW342" s="52"/>
      <c r="CC342" s="52" t="s">
        <v>2210</v>
      </c>
    </row>
    <row r="343" spans="1:81" ht="18.75" x14ac:dyDescent="0.3">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2211</v>
      </c>
      <c r="BV343" s="52" t="s">
        <v>2212</v>
      </c>
      <c r="BW343" s="52"/>
      <c r="CC343" s="52" t="s">
        <v>2213</v>
      </c>
    </row>
    <row r="344" spans="1:81" ht="18.75" x14ac:dyDescent="0.3">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2214</v>
      </c>
      <c r="BV344" s="52" t="s">
        <v>2215</v>
      </c>
      <c r="BW344" s="52"/>
      <c r="CC344" s="52" t="s">
        <v>2216</v>
      </c>
    </row>
    <row r="345" spans="1:81" ht="18.75" x14ac:dyDescent="0.3">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2217</v>
      </c>
      <c r="BV345" s="52" t="s">
        <v>2218</v>
      </c>
      <c r="BW345" s="52"/>
      <c r="CC345" s="52" t="s">
        <v>2219</v>
      </c>
    </row>
    <row r="346" spans="1:81" ht="18.75" x14ac:dyDescent="0.3">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2220</v>
      </c>
      <c r="BV346" s="52" t="s">
        <v>2221</v>
      </c>
      <c r="BW346" s="52"/>
      <c r="CC346" s="52" t="s">
        <v>2222</v>
      </c>
    </row>
    <row r="347" spans="1:81" ht="18.75" x14ac:dyDescent="0.3">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2223</v>
      </c>
      <c r="BV347" s="52" t="s">
        <v>2224</v>
      </c>
      <c r="BW347" s="52"/>
      <c r="CC347" s="52" t="s">
        <v>2225</v>
      </c>
    </row>
    <row r="348" spans="1:81" ht="18.75" x14ac:dyDescent="0.3">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2226</v>
      </c>
      <c r="BV348" s="52" t="s">
        <v>2227</v>
      </c>
      <c r="BW348" s="52"/>
      <c r="CC348" s="52" t="s">
        <v>2228</v>
      </c>
    </row>
    <row r="349" spans="1:81" ht="18.75" x14ac:dyDescent="0.3">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2229</v>
      </c>
      <c r="BV349" s="52" t="s">
        <v>2230</v>
      </c>
      <c r="BW349" s="52"/>
      <c r="CC349" s="52" t="s">
        <v>2231</v>
      </c>
    </row>
    <row r="350" spans="1:81" ht="18.75" x14ac:dyDescent="0.3">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2232</v>
      </c>
      <c r="BV350" s="52" t="s">
        <v>2233</v>
      </c>
      <c r="BW350" s="52"/>
      <c r="CC350" s="52" t="s">
        <v>2234</v>
      </c>
    </row>
    <row r="351" spans="1:81" ht="18.75" x14ac:dyDescent="0.3">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2235</v>
      </c>
      <c r="BV351" s="52" t="s">
        <v>2236</v>
      </c>
      <c r="BW351" s="52"/>
      <c r="CC351" s="52" t="s">
        <v>2237</v>
      </c>
    </row>
    <row r="352" spans="1:81" ht="18.75" x14ac:dyDescent="0.3">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2238</v>
      </c>
      <c r="BV352" s="52" t="s">
        <v>2239</v>
      </c>
      <c r="BW352" s="52"/>
      <c r="CC352" s="52" t="s">
        <v>2240</v>
      </c>
    </row>
    <row r="353" spans="1:140" ht="18.75" x14ac:dyDescent="0.3">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2241</v>
      </c>
      <c r="BV353" s="52" t="s">
        <v>2242</v>
      </c>
      <c r="BW353" s="52"/>
      <c r="CC353" s="52" t="s">
        <v>2243</v>
      </c>
    </row>
    <row r="354" spans="1:140" ht="18.75" x14ac:dyDescent="0.3">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2244</v>
      </c>
      <c r="BV354" s="52" t="s">
        <v>2245</v>
      </c>
      <c r="BW354" s="52"/>
      <c r="CC354" s="52" t="s">
        <v>2246</v>
      </c>
    </row>
    <row r="355" spans="1:140" ht="18.75" x14ac:dyDescent="0.3">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2247</v>
      </c>
      <c r="BV355" s="52" t="s">
        <v>2248</v>
      </c>
      <c r="BW355" s="52"/>
      <c r="CC355" s="52" t="s">
        <v>2249</v>
      </c>
    </row>
    <row r="356" spans="1:140" ht="18.75" x14ac:dyDescent="0.3">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2250</v>
      </c>
      <c r="BV356" s="52" t="s">
        <v>2251</v>
      </c>
      <c r="BW356" s="52"/>
      <c r="CC356" s="52" t="s">
        <v>2252</v>
      </c>
    </row>
    <row r="357" spans="1:140" ht="18.75" x14ac:dyDescent="0.3">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2253</v>
      </c>
      <c r="BV357" s="52" t="s">
        <v>2254</v>
      </c>
      <c r="BW357" s="52"/>
      <c r="CC357" s="52" t="s">
        <v>2255</v>
      </c>
    </row>
    <row r="358" spans="1:140" ht="18.75" x14ac:dyDescent="0.3">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2256</v>
      </c>
      <c r="BV358" s="52" t="s">
        <v>2257</v>
      </c>
      <c r="BW358" s="52"/>
      <c r="CC358" s="52" t="s">
        <v>2258</v>
      </c>
    </row>
    <row r="359" spans="1:140" ht="18.75" x14ac:dyDescent="0.3">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2259</v>
      </c>
      <c r="BV359" s="52" t="s">
        <v>2260</v>
      </c>
      <c r="BW359" s="52"/>
      <c r="CC359" s="52" t="s">
        <v>2261</v>
      </c>
    </row>
    <row r="360" spans="1:140" ht="18.75" x14ac:dyDescent="0.3">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2262</v>
      </c>
      <c r="BV360" s="52" t="s">
        <v>2263</v>
      </c>
      <c r="BW360" s="52"/>
      <c r="CC360" s="52" t="s">
        <v>2264</v>
      </c>
    </row>
    <row r="361" spans="1:140" s="22" customFormat="1" ht="18.75" x14ac:dyDescent="0.3">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75" x14ac:dyDescent="0.3">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2268</v>
      </c>
      <c r="BV362" s="52" t="s">
        <v>2269</v>
      </c>
      <c r="BW362" s="52"/>
      <c r="CC362" s="52" t="s">
        <v>2270</v>
      </c>
    </row>
    <row r="363" spans="1:140" ht="18.75" x14ac:dyDescent="0.3">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2271</v>
      </c>
      <c r="BV363" s="52" t="s">
        <v>2272</v>
      </c>
      <c r="BW363" s="52"/>
      <c r="CC363" s="52" t="s">
        <v>2273</v>
      </c>
    </row>
    <row r="364" spans="1:140" ht="18.75" x14ac:dyDescent="0.3">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2274</v>
      </c>
      <c r="BV364" s="52" t="s">
        <v>2275</v>
      </c>
      <c r="BW364" s="52"/>
      <c r="CC364" s="52" t="s">
        <v>2276</v>
      </c>
    </row>
    <row r="365" spans="1:140" ht="18.75" x14ac:dyDescent="0.3">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2277</v>
      </c>
      <c r="BV365" s="52" t="s">
        <v>2278</v>
      </c>
      <c r="BW365" s="52"/>
      <c r="CC365" s="52" t="s">
        <v>2279</v>
      </c>
    </row>
    <row r="366" spans="1:140" ht="18.75" x14ac:dyDescent="0.3">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2280</v>
      </c>
      <c r="BV366" s="52" t="s">
        <v>2281</v>
      </c>
      <c r="BW366" s="52"/>
      <c r="CC366" s="52" t="s">
        <v>2282</v>
      </c>
    </row>
    <row r="367" spans="1:140" ht="18.75" x14ac:dyDescent="0.3">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2283</v>
      </c>
      <c r="BV367" s="52" t="s">
        <v>2284</v>
      </c>
      <c r="BW367" s="52"/>
      <c r="CC367" s="52" t="s">
        <v>2285</v>
      </c>
    </row>
    <row r="368" spans="1:140" ht="18.75" x14ac:dyDescent="0.3">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2286</v>
      </c>
      <c r="BV368" s="52" t="s">
        <v>2287</v>
      </c>
      <c r="BW368" s="52"/>
      <c r="CC368" s="52" t="s">
        <v>2288</v>
      </c>
    </row>
    <row r="369" spans="1:81" ht="18.75" x14ac:dyDescent="0.3">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2289</v>
      </c>
      <c r="BV369" s="52" t="s">
        <v>2290</v>
      </c>
      <c r="BW369" s="52"/>
      <c r="CC369" s="52" t="s">
        <v>2291</v>
      </c>
    </row>
    <row r="370" spans="1:81" ht="18.75" x14ac:dyDescent="0.3">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2292</v>
      </c>
      <c r="BV370" s="52" t="s">
        <v>2293</v>
      </c>
      <c r="BW370" s="52"/>
      <c r="CC370" s="52" t="s">
        <v>2294</v>
      </c>
    </row>
    <row r="371" spans="1:81" ht="18.75" x14ac:dyDescent="0.3">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2295</v>
      </c>
      <c r="BV371" s="52" t="s">
        <v>2296</v>
      </c>
      <c r="BW371" s="52"/>
      <c r="CC371" s="52" t="s">
        <v>2297</v>
      </c>
    </row>
    <row r="372" spans="1:81" ht="18.75" x14ac:dyDescent="0.3">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2298</v>
      </c>
      <c r="BV372" s="52" t="s">
        <v>2299</v>
      </c>
      <c r="BW372" s="52"/>
      <c r="CC372" s="52" t="s">
        <v>1809</v>
      </c>
    </row>
    <row r="373" spans="1:81" ht="18.75" x14ac:dyDescent="0.3">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2300</v>
      </c>
      <c r="BV373" s="52" t="s">
        <v>2301</v>
      </c>
      <c r="BW373" s="52"/>
      <c r="CC373" s="52" t="s">
        <v>2302</v>
      </c>
    </row>
    <row r="374" spans="1:81" ht="18.75" x14ac:dyDescent="0.3">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2303</v>
      </c>
      <c r="BV374" s="52" t="s">
        <v>2304</v>
      </c>
      <c r="BW374" s="52"/>
      <c r="CC374" s="52" t="s">
        <v>2002</v>
      </c>
    </row>
    <row r="375" spans="1:81" ht="18.75" x14ac:dyDescent="0.3">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2305</v>
      </c>
      <c r="BV375" s="52" t="s">
        <v>2306</v>
      </c>
      <c r="BW375" s="52"/>
      <c r="CC375" s="52" t="s">
        <v>1993</v>
      </c>
    </row>
    <row r="376" spans="1:81" ht="18.75" x14ac:dyDescent="0.3">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2307</v>
      </c>
      <c r="BV376" s="52" t="s">
        <v>2308</v>
      </c>
      <c r="BW376" s="52"/>
      <c r="CC376" s="52" t="s">
        <v>2309</v>
      </c>
    </row>
    <row r="377" spans="1:81" ht="18.75" x14ac:dyDescent="0.3">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2310</v>
      </c>
      <c r="BV377" s="52" t="s">
        <v>2311</v>
      </c>
      <c r="BW377" s="52"/>
      <c r="CC377" s="52" t="s">
        <v>2312</v>
      </c>
    </row>
    <row r="378" spans="1:81" ht="18.75" x14ac:dyDescent="0.3">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2313</v>
      </c>
      <c r="BV378" s="52" t="s">
        <v>2314</v>
      </c>
      <c r="BW378" s="52"/>
      <c r="CC378" s="52" t="s">
        <v>2315</v>
      </c>
    </row>
    <row r="379" spans="1:81" ht="18.75" x14ac:dyDescent="0.3">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1565</v>
      </c>
      <c r="BV379" s="52" t="s">
        <v>2316</v>
      </c>
      <c r="BW379" s="52"/>
      <c r="CC379" s="52" t="s">
        <v>2317</v>
      </c>
    </row>
    <row r="380" spans="1:81" ht="18.75" x14ac:dyDescent="0.3">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2318</v>
      </c>
      <c r="BV380" s="52" t="s">
        <v>2319</v>
      </c>
      <c r="BW380" s="52"/>
      <c r="CC380" s="52" t="s">
        <v>2320</v>
      </c>
    </row>
    <row r="381" spans="1:81" ht="18.75" x14ac:dyDescent="0.3">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2321</v>
      </c>
      <c r="BV381" s="52" t="s">
        <v>2322</v>
      </c>
      <c r="BW381" s="52"/>
      <c r="CC381" s="52" t="s">
        <v>2323</v>
      </c>
    </row>
    <row r="382" spans="1:81" ht="18.75" x14ac:dyDescent="0.3">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2324</v>
      </c>
      <c r="BV382" s="52" t="s">
        <v>2325</v>
      </c>
      <c r="BW382" s="52"/>
      <c r="CC382" s="52" t="s">
        <v>2326</v>
      </c>
    </row>
    <row r="383" spans="1:81" ht="18.75" x14ac:dyDescent="0.3">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2327</v>
      </c>
      <c r="BV383" s="52" t="s">
        <v>2328</v>
      </c>
      <c r="BW383" s="52"/>
      <c r="CC383" s="52" t="s">
        <v>2329</v>
      </c>
    </row>
    <row r="384" spans="1:81" ht="18.75" x14ac:dyDescent="0.3">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2330</v>
      </c>
      <c r="BV384" s="52" t="s">
        <v>2331</v>
      </c>
      <c r="BW384" s="52"/>
      <c r="CC384" s="52" t="s">
        <v>2332</v>
      </c>
    </row>
    <row r="385" spans="1:81" ht="18.75" x14ac:dyDescent="0.3">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2333</v>
      </c>
      <c r="BV385" s="52" t="s">
        <v>2334</v>
      </c>
      <c r="BW385" s="52"/>
      <c r="CC385" s="52" t="s">
        <v>2335</v>
      </c>
    </row>
    <row r="386" spans="1:81" ht="18.75" x14ac:dyDescent="0.3">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2336</v>
      </c>
      <c r="BV386" s="52" t="s">
        <v>2337</v>
      </c>
      <c r="BW386" s="52"/>
      <c r="CC386" s="52" t="s">
        <v>2338</v>
      </c>
    </row>
    <row r="387" spans="1:81" ht="18.75" x14ac:dyDescent="0.3">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2339</v>
      </c>
      <c r="BV387" s="52" t="s">
        <v>2340</v>
      </c>
      <c r="BW387" s="52"/>
      <c r="CC387" s="52" t="s">
        <v>2341</v>
      </c>
    </row>
    <row r="388" spans="1:81" ht="18.75" x14ac:dyDescent="0.3">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2342</v>
      </c>
      <c r="BV388" s="52" t="s">
        <v>2343</v>
      </c>
      <c r="BW388" s="52"/>
      <c r="CC388" s="52" t="s">
        <v>2344</v>
      </c>
    </row>
    <row r="389" spans="1:81" ht="18.75" x14ac:dyDescent="0.3">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2345</v>
      </c>
      <c r="BV389" s="52" t="s">
        <v>2346</v>
      </c>
      <c r="BW389" s="52"/>
      <c r="CC389" s="52" t="s">
        <v>2347</v>
      </c>
    </row>
    <row r="390" spans="1:81" ht="18.75" x14ac:dyDescent="0.3">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2348</v>
      </c>
      <c r="BV390" s="52" t="s">
        <v>2349</v>
      </c>
      <c r="BW390" s="52"/>
      <c r="CC390" s="52" t="s">
        <v>2350</v>
      </c>
    </row>
    <row r="391" spans="1:81" ht="18.75" x14ac:dyDescent="0.3">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2351</v>
      </c>
      <c r="BV391" s="52" t="s">
        <v>2352</v>
      </c>
      <c r="BW391" s="52"/>
      <c r="CC391" s="52" t="s">
        <v>2353</v>
      </c>
    </row>
    <row r="392" spans="1:81" ht="18.75" x14ac:dyDescent="0.3">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2354</v>
      </c>
      <c r="BV392" s="52" t="s">
        <v>2355</v>
      </c>
      <c r="BW392" s="52"/>
      <c r="CC392" s="52" t="s">
        <v>2356</v>
      </c>
    </row>
    <row r="393" spans="1:81" ht="18.75" x14ac:dyDescent="0.3">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2357</v>
      </c>
      <c r="BV393" s="52" t="s">
        <v>913</v>
      </c>
      <c r="BW393" s="52"/>
      <c r="CC393" s="52" t="s">
        <v>2358</v>
      </c>
    </row>
    <row r="394" spans="1:81" ht="18.75" x14ac:dyDescent="0.3">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2359</v>
      </c>
      <c r="BV394" s="52" t="s">
        <v>2360</v>
      </c>
      <c r="BW394" s="52"/>
      <c r="CC394" s="52" t="s">
        <v>2361</v>
      </c>
    </row>
    <row r="395" spans="1:81" ht="18.75" x14ac:dyDescent="0.3">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2362</v>
      </c>
      <c r="BV395" s="52" t="s">
        <v>2363</v>
      </c>
      <c r="BW395" s="52"/>
      <c r="CC395" s="52" t="s">
        <v>2364</v>
      </c>
    </row>
    <row r="396" spans="1:81" ht="18.75" x14ac:dyDescent="0.3">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2365</v>
      </c>
      <c r="BV396" s="52" t="s">
        <v>2366</v>
      </c>
      <c r="BW396" s="52"/>
      <c r="CC396" s="52" t="s">
        <v>2367</v>
      </c>
    </row>
    <row r="397" spans="1:81" ht="18.75" x14ac:dyDescent="0.3">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2368</v>
      </c>
      <c r="BV397" s="52" t="s">
        <v>2369</v>
      </c>
      <c r="BW397" s="52"/>
      <c r="CC397" s="52" t="s">
        <v>2370</v>
      </c>
    </row>
    <row r="398" spans="1:81" ht="18.75" x14ac:dyDescent="0.3">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2371</v>
      </c>
      <c r="BV398" s="52" t="s">
        <v>999</v>
      </c>
      <c r="BW398" s="52"/>
      <c r="CC398" s="52" t="s">
        <v>2372</v>
      </c>
    </row>
    <row r="399" spans="1:81" ht="18.75" x14ac:dyDescent="0.3">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2373</v>
      </c>
      <c r="BV399" s="52" t="s">
        <v>2374</v>
      </c>
      <c r="BW399" s="52"/>
      <c r="CC399" s="52" t="s">
        <v>2375</v>
      </c>
    </row>
    <row r="400" spans="1:81" ht="18.75" x14ac:dyDescent="0.3">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2376</v>
      </c>
      <c r="BV400" s="52" t="s">
        <v>2377</v>
      </c>
      <c r="BW400" s="52"/>
      <c r="CC400" s="52" t="s">
        <v>2378</v>
      </c>
    </row>
    <row r="401" spans="1:140" ht="18.75" x14ac:dyDescent="0.3">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2379</v>
      </c>
      <c r="BV401" s="52" t="s">
        <v>2380</v>
      </c>
      <c r="BW401" s="52"/>
      <c r="CC401" s="52" t="s">
        <v>2381</v>
      </c>
    </row>
    <row r="402" spans="1:140" ht="18.75" x14ac:dyDescent="0.3">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2382</v>
      </c>
      <c r="BV402" s="52" t="s">
        <v>2383</v>
      </c>
      <c r="BW402" s="52"/>
      <c r="CC402" s="52" t="s">
        <v>2384</v>
      </c>
    </row>
    <row r="403" spans="1:140" ht="18.75" x14ac:dyDescent="0.3">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2385</v>
      </c>
      <c r="BV403" s="52" t="s">
        <v>2386</v>
      </c>
      <c r="BW403" s="52"/>
      <c r="CC403" s="52" t="s">
        <v>2387</v>
      </c>
    </row>
    <row r="404" spans="1:140" ht="18.75" x14ac:dyDescent="0.3">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2388</v>
      </c>
      <c r="BV404" s="52" t="s">
        <v>2389</v>
      </c>
      <c r="BW404" s="52"/>
      <c r="CC404" s="52" t="s">
        <v>2390</v>
      </c>
    </row>
    <row r="405" spans="1:140" ht="18.75" x14ac:dyDescent="0.3">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2391</v>
      </c>
      <c r="BV405" s="52" t="s">
        <v>2392</v>
      </c>
      <c r="BW405" s="52"/>
      <c r="CC405" s="52" t="s">
        <v>2393</v>
      </c>
    </row>
    <row r="406" spans="1:140" ht="18.75" x14ac:dyDescent="0.3">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2394</v>
      </c>
      <c r="BV406" s="52" t="s">
        <v>2395</v>
      </c>
      <c r="BW406" s="52"/>
    </row>
    <row r="407" spans="1:140" ht="18.75" x14ac:dyDescent="0.3">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2396</v>
      </c>
      <c r="BV407" s="52" t="s">
        <v>2397</v>
      </c>
      <c r="BW407" s="52"/>
    </row>
    <row r="408" spans="1:140" ht="18.75" x14ac:dyDescent="0.3">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2398</v>
      </c>
      <c r="BV408" s="52" t="s">
        <v>2399</v>
      </c>
      <c r="BW408" s="52"/>
    </row>
    <row r="409" spans="1:140" ht="18.75" x14ac:dyDescent="0.3">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2400</v>
      </c>
      <c r="BV409" s="52" t="s">
        <v>2401</v>
      </c>
      <c r="BW409" s="52"/>
    </row>
    <row r="410" spans="1:140" ht="18.75" x14ac:dyDescent="0.3">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2402</v>
      </c>
      <c r="BV410" s="52" t="s">
        <v>2403</v>
      </c>
      <c r="BW410" s="52"/>
    </row>
    <row r="411" spans="1:140" s="22" customFormat="1" ht="18.75" x14ac:dyDescent="0.3">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75" x14ac:dyDescent="0.3">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2406</v>
      </c>
      <c r="BV412" s="52" t="s">
        <v>2407</v>
      </c>
      <c r="BW412" s="52"/>
    </row>
    <row r="413" spans="1:140" ht="18.75" x14ac:dyDescent="0.3">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2408</v>
      </c>
      <c r="BV413" s="52" t="s">
        <v>2409</v>
      </c>
      <c r="BW413" s="52"/>
    </row>
    <row r="414" spans="1:140" ht="18.75" x14ac:dyDescent="0.3">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2410</v>
      </c>
      <c r="BV414" s="52" t="s">
        <v>2411</v>
      </c>
      <c r="BW414" s="52"/>
    </row>
    <row r="415" spans="1:140" ht="18.75" x14ac:dyDescent="0.3">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1438</v>
      </c>
      <c r="BV415" s="52" t="s">
        <v>2412</v>
      </c>
      <c r="BW415" s="52"/>
    </row>
    <row r="416" spans="1:140" ht="18.75" x14ac:dyDescent="0.3">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2413</v>
      </c>
      <c r="BV416" s="52" t="s">
        <v>2414</v>
      </c>
      <c r="BW416" s="52"/>
    </row>
    <row r="417" spans="1:75" ht="18.75" x14ac:dyDescent="0.3">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2415</v>
      </c>
      <c r="BV417" s="52" t="s">
        <v>2416</v>
      </c>
      <c r="BW417" s="52"/>
    </row>
    <row r="418" spans="1:75" ht="18.75" x14ac:dyDescent="0.3">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2417</v>
      </c>
      <c r="BV418" s="52" t="s">
        <v>2418</v>
      </c>
      <c r="BW418" s="52"/>
    </row>
    <row r="419" spans="1:75" ht="18.75" x14ac:dyDescent="0.3">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2419</v>
      </c>
      <c r="BV419" s="52" t="s">
        <v>2420</v>
      </c>
      <c r="BW419" s="52"/>
    </row>
    <row r="420" spans="1:75" ht="18.75" x14ac:dyDescent="0.3">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2421</v>
      </c>
      <c r="BV420" s="52" t="s">
        <v>2422</v>
      </c>
      <c r="BW420" s="52"/>
    </row>
    <row r="421" spans="1:75" ht="18.75" x14ac:dyDescent="0.3">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2423</v>
      </c>
      <c r="BV421" s="52" t="s">
        <v>2424</v>
      </c>
      <c r="BW421" s="52"/>
    </row>
    <row r="422" spans="1:75" ht="18.75" x14ac:dyDescent="0.3">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2425</v>
      </c>
      <c r="BV422" s="52" t="s">
        <v>2426</v>
      </c>
      <c r="BW422" s="52"/>
    </row>
    <row r="423" spans="1:75" ht="18.75" x14ac:dyDescent="0.3">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2427</v>
      </c>
      <c r="BV423" s="52" t="s">
        <v>2428</v>
      </c>
      <c r="BW423" s="52"/>
    </row>
    <row r="424" spans="1:75" ht="18.75" x14ac:dyDescent="0.3">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2429</v>
      </c>
      <c r="BV424" s="52" t="s">
        <v>2430</v>
      </c>
      <c r="BW424" s="52"/>
    </row>
    <row r="425" spans="1:75" ht="18.75" x14ac:dyDescent="0.3">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2431</v>
      </c>
      <c r="BV425" s="52" t="s">
        <v>2432</v>
      </c>
      <c r="BW425" s="52"/>
    </row>
    <row r="426" spans="1:75" ht="18.75" x14ac:dyDescent="0.3">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2433</v>
      </c>
      <c r="BV426" s="52" t="s">
        <v>2434</v>
      </c>
      <c r="BW426" s="52"/>
    </row>
    <row r="427" spans="1:75" ht="18.75" x14ac:dyDescent="0.3">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2435</v>
      </c>
      <c r="BV427" s="52" t="s">
        <v>2436</v>
      </c>
      <c r="BW427" s="52"/>
    </row>
    <row r="428" spans="1:75" ht="18.75" x14ac:dyDescent="0.3">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2437</v>
      </c>
      <c r="BV428" s="52" t="s">
        <v>2438</v>
      </c>
      <c r="BW428" s="52"/>
    </row>
    <row r="429" spans="1:75" ht="18.75" x14ac:dyDescent="0.3">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2439</v>
      </c>
      <c r="BV429" s="52" t="s">
        <v>1391</v>
      </c>
      <c r="BW429" s="52"/>
    </row>
    <row r="430" spans="1:75" ht="18.75" x14ac:dyDescent="0.3">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2440</v>
      </c>
      <c r="BV430" s="52" t="s">
        <v>2441</v>
      </c>
      <c r="BW430" s="52"/>
    </row>
    <row r="431" spans="1:75" ht="18.75" x14ac:dyDescent="0.3">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2442</v>
      </c>
      <c r="BV431" s="52" t="s">
        <v>2443</v>
      </c>
      <c r="BW431" s="52"/>
    </row>
    <row r="432" spans="1:75" ht="18.75" x14ac:dyDescent="0.3">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2444</v>
      </c>
      <c r="BV432" s="52" t="s">
        <v>2445</v>
      </c>
      <c r="BW432" s="52"/>
    </row>
    <row r="433" spans="1:69" ht="18.75" x14ac:dyDescent="0.3">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2469</v>
      </c>
    </row>
    <row r="434" spans="1:69" ht="18.75" x14ac:dyDescent="0.3">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2470</v>
      </c>
    </row>
    <row r="435" spans="1:69" ht="18.75" x14ac:dyDescent="0.3">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2471</v>
      </c>
    </row>
    <row r="436" spans="1:69" ht="18.75" x14ac:dyDescent="0.3">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2472</v>
      </c>
    </row>
    <row r="437" spans="1:69" ht="18.75" x14ac:dyDescent="0.3">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2473</v>
      </c>
    </row>
    <row r="438" spans="1:69" ht="18.75" x14ac:dyDescent="0.3">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2474</v>
      </c>
    </row>
    <row r="439" spans="1:69" ht="18.75" x14ac:dyDescent="0.3">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1769</v>
      </c>
    </row>
    <row r="440" spans="1:69" ht="18.75" x14ac:dyDescent="0.3">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2475</v>
      </c>
    </row>
    <row r="441" spans="1:69" ht="18.75" x14ac:dyDescent="0.3">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2476</v>
      </c>
    </row>
    <row r="442" spans="1:69" ht="18.75" x14ac:dyDescent="0.3">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2477</v>
      </c>
    </row>
    <row r="443" spans="1:69" ht="18.75" x14ac:dyDescent="0.3">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2478</v>
      </c>
    </row>
    <row r="444" spans="1:69" ht="18.75" x14ac:dyDescent="0.3">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2479</v>
      </c>
    </row>
    <row r="445" spans="1:69" ht="18.75" x14ac:dyDescent="0.3">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2480</v>
      </c>
    </row>
    <row r="446" spans="1:69" ht="18.75" x14ac:dyDescent="0.3">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2481</v>
      </c>
    </row>
    <row r="447" spans="1:69" ht="18.75" x14ac:dyDescent="0.3">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2482</v>
      </c>
    </row>
    <row r="448" spans="1:69" ht="18.75" x14ac:dyDescent="0.3">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2483</v>
      </c>
    </row>
    <row r="449" spans="1:140" ht="18.75" x14ac:dyDescent="0.3">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2484</v>
      </c>
    </row>
    <row r="450" spans="1:140" ht="18.75" x14ac:dyDescent="0.3">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2485</v>
      </c>
    </row>
    <row r="451" spans="1:140" ht="18.75" x14ac:dyDescent="0.3">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2486</v>
      </c>
    </row>
    <row r="452" spans="1:140" ht="18.75" x14ac:dyDescent="0.3">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2487</v>
      </c>
    </row>
    <row r="453" spans="1:140" ht="18.75" x14ac:dyDescent="0.3">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2488</v>
      </c>
    </row>
    <row r="454" spans="1:140" ht="18.75" x14ac:dyDescent="0.3">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2489</v>
      </c>
    </row>
    <row r="455" spans="1:140" ht="18.75" x14ac:dyDescent="0.3">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2490</v>
      </c>
    </row>
    <row r="456" spans="1:140" ht="18.75" x14ac:dyDescent="0.3">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2491</v>
      </c>
    </row>
    <row r="457" spans="1:140" ht="18.75" x14ac:dyDescent="0.3">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2492</v>
      </c>
    </row>
    <row r="458" spans="1:140" ht="18.75" x14ac:dyDescent="0.3">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2493</v>
      </c>
    </row>
    <row r="459" spans="1:140" ht="18.75" x14ac:dyDescent="0.3">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2494</v>
      </c>
    </row>
    <row r="460" spans="1:140" ht="18.75" x14ac:dyDescent="0.3">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1689</v>
      </c>
    </row>
    <row r="461" spans="1:140" s="22" customFormat="1" ht="18.75" x14ac:dyDescent="0.3">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75" x14ac:dyDescent="0.3">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2496</v>
      </c>
    </row>
    <row r="463" spans="1:140" ht="18.75" x14ac:dyDescent="0.3">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2497</v>
      </c>
    </row>
    <row r="464" spans="1:140" ht="18.75" x14ac:dyDescent="0.3">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2498</v>
      </c>
    </row>
    <row r="465" spans="1:69" ht="18.75" x14ac:dyDescent="0.3">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2499</v>
      </c>
    </row>
    <row r="466" spans="1:69" ht="18.75" x14ac:dyDescent="0.3">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2500</v>
      </c>
    </row>
    <row r="467" spans="1:69" ht="18.75" x14ac:dyDescent="0.3">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2501</v>
      </c>
    </row>
    <row r="468" spans="1:69" ht="18.75" x14ac:dyDescent="0.3">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2502</v>
      </c>
    </row>
    <row r="469" spans="1:69" ht="18.75" x14ac:dyDescent="0.3">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2503</v>
      </c>
    </row>
    <row r="470" spans="1:69" ht="18.75" x14ac:dyDescent="0.3">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2504</v>
      </c>
    </row>
    <row r="471" spans="1:69" ht="18.75" x14ac:dyDescent="0.3">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2505</v>
      </c>
    </row>
    <row r="472" spans="1:69" ht="18.75" x14ac:dyDescent="0.3">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2506</v>
      </c>
    </row>
    <row r="473" spans="1:69" ht="18.75" x14ac:dyDescent="0.3">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2507</v>
      </c>
    </row>
    <row r="474" spans="1:69" ht="18.75" x14ac:dyDescent="0.3">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2508</v>
      </c>
    </row>
    <row r="475" spans="1:69" ht="18.75" x14ac:dyDescent="0.3">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2509</v>
      </c>
    </row>
    <row r="476" spans="1:69" ht="18.75" x14ac:dyDescent="0.3">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2510</v>
      </c>
    </row>
    <row r="477" spans="1:69" ht="18.75" x14ac:dyDescent="0.3">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1826</v>
      </c>
    </row>
    <row r="478" spans="1:69" ht="18.75" x14ac:dyDescent="0.3">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2511</v>
      </c>
    </row>
    <row r="479" spans="1:69" ht="18.75" x14ac:dyDescent="0.3">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2512</v>
      </c>
    </row>
    <row r="480" spans="1:69" ht="18.75" x14ac:dyDescent="0.3">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2513</v>
      </c>
    </row>
    <row r="481" spans="1:69" ht="18.75" x14ac:dyDescent="0.3">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1800</v>
      </c>
    </row>
    <row r="482" spans="1:69" ht="18.75" x14ac:dyDescent="0.3">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2514</v>
      </c>
    </row>
    <row r="483" spans="1:69" ht="18.75" x14ac:dyDescent="0.3">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2515</v>
      </c>
    </row>
    <row r="484" spans="1:69" ht="18.75" x14ac:dyDescent="0.3">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2516</v>
      </c>
    </row>
    <row r="485" spans="1:69" ht="18.75" x14ac:dyDescent="0.3">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2517</v>
      </c>
    </row>
    <row r="486" spans="1:69" ht="18.75" x14ac:dyDescent="0.3">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2518</v>
      </c>
    </row>
    <row r="487" spans="1:69" ht="18.75" x14ac:dyDescent="0.3">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2519</v>
      </c>
    </row>
    <row r="488" spans="1:69" ht="18.75" x14ac:dyDescent="0.3">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2520</v>
      </c>
    </row>
    <row r="489" spans="1:69" ht="18.75" x14ac:dyDescent="0.3">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1805</v>
      </c>
    </row>
    <row r="490" spans="1:69" ht="18.75" x14ac:dyDescent="0.3">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2521</v>
      </c>
    </row>
    <row r="491" spans="1:69" ht="18.75" x14ac:dyDescent="0.3">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2522</v>
      </c>
    </row>
    <row r="492" spans="1:69" ht="18.75" x14ac:dyDescent="0.3">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2523</v>
      </c>
    </row>
    <row r="493" spans="1:69" ht="18.75" x14ac:dyDescent="0.3">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2524</v>
      </c>
    </row>
    <row r="494" spans="1:69" ht="18.75" x14ac:dyDescent="0.3">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2525</v>
      </c>
    </row>
    <row r="495" spans="1:69" ht="18.75" x14ac:dyDescent="0.3">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2526</v>
      </c>
    </row>
    <row r="496" spans="1:69" ht="18.75" x14ac:dyDescent="0.3">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2527</v>
      </c>
    </row>
    <row r="497" spans="1:140" ht="18.75" x14ac:dyDescent="0.3">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2528</v>
      </c>
    </row>
    <row r="498" spans="1:140" ht="18.75" x14ac:dyDescent="0.3">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2529</v>
      </c>
    </row>
    <row r="499" spans="1:140" ht="18.75" x14ac:dyDescent="0.3">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2530</v>
      </c>
    </row>
    <row r="500" spans="1:140" ht="18.75" x14ac:dyDescent="0.3">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1814</v>
      </c>
    </row>
    <row r="501" spans="1:140" ht="18.75" x14ac:dyDescent="0.3">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2531</v>
      </c>
    </row>
    <row r="502" spans="1:140" ht="18.75" x14ac:dyDescent="0.3">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2532</v>
      </c>
    </row>
    <row r="503" spans="1:140" ht="18.75" x14ac:dyDescent="0.3">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2533</v>
      </c>
    </row>
    <row r="504" spans="1:140" ht="18.75" x14ac:dyDescent="0.3">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2534</v>
      </c>
    </row>
    <row r="505" spans="1:140" ht="18.75" x14ac:dyDescent="0.3">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2535</v>
      </c>
    </row>
    <row r="506" spans="1:140" ht="18.75" x14ac:dyDescent="0.3">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2536</v>
      </c>
    </row>
    <row r="507" spans="1:140" ht="18.75" x14ac:dyDescent="0.3">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2537</v>
      </c>
    </row>
    <row r="508" spans="1:140" ht="18.75" x14ac:dyDescent="0.3">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2538</v>
      </c>
    </row>
    <row r="509" spans="1:140" ht="18.75" x14ac:dyDescent="0.3">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2539</v>
      </c>
    </row>
    <row r="510" spans="1:140" ht="18.75" x14ac:dyDescent="0.3">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2540</v>
      </c>
    </row>
    <row r="511" spans="1:140" s="22" customFormat="1" ht="18.75" x14ac:dyDescent="0.3">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75" x14ac:dyDescent="0.3">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2542</v>
      </c>
    </row>
    <row r="513" spans="1:69" ht="18.75" x14ac:dyDescent="0.3">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2543</v>
      </c>
    </row>
    <row r="514" spans="1:69" ht="18.75" x14ac:dyDescent="0.3">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2544</v>
      </c>
    </row>
    <row r="515" spans="1:69" ht="18.75" x14ac:dyDescent="0.3">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2545</v>
      </c>
    </row>
    <row r="516" spans="1:69" ht="18.75" x14ac:dyDescent="0.3">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2546</v>
      </c>
    </row>
    <row r="517" spans="1:69" ht="18.75" x14ac:dyDescent="0.3">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2547</v>
      </c>
    </row>
    <row r="518" spans="1:69" ht="18.75" x14ac:dyDescent="0.3">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2548</v>
      </c>
    </row>
    <row r="519" spans="1:69" ht="18.75" x14ac:dyDescent="0.3">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2549</v>
      </c>
    </row>
    <row r="520" spans="1:69" ht="18.75" x14ac:dyDescent="0.3">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2550</v>
      </c>
    </row>
    <row r="521" spans="1:69" ht="18.75" x14ac:dyDescent="0.3">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2551</v>
      </c>
    </row>
    <row r="522" spans="1:69" ht="18.75" x14ac:dyDescent="0.3">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2552</v>
      </c>
    </row>
    <row r="523" spans="1:69" ht="18.75" x14ac:dyDescent="0.3">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2553</v>
      </c>
    </row>
    <row r="524" spans="1:69" ht="18.75" x14ac:dyDescent="0.3">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2554</v>
      </c>
    </row>
    <row r="525" spans="1:69" ht="18.75" x14ac:dyDescent="0.3">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2555</v>
      </c>
    </row>
    <row r="526" spans="1:69" ht="18.75" x14ac:dyDescent="0.3">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2556</v>
      </c>
    </row>
    <row r="527" spans="1:69" ht="18.75" x14ac:dyDescent="0.3">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2557</v>
      </c>
    </row>
    <row r="528" spans="1:69" ht="18.75" x14ac:dyDescent="0.3">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2558</v>
      </c>
    </row>
    <row r="529" spans="1:69" ht="18.75" x14ac:dyDescent="0.3">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2559</v>
      </c>
    </row>
    <row r="530" spans="1:69" ht="18.75" x14ac:dyDescent="0.3">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2560</v>
      </c>
    </row>
    <row r="531" spans="1:69" ht="18.75" x14ac:dyDescent="0.3">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2561</v>
      </c>
    </row>
    <row r="532" spans="1:69" ht="18.75" x14ac:dyDescent="0.3">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2562</v>
      </c>
    </row>
    <row r="533" spans="1:69" ht="18.75" x14ac:dyDescent="0.3">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2563</v>
      </c>
    </row>
    <row r="534" spans="1:69" ht="18.75" x14ac:dyDescent="0.3">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2564</v>
      </c>
    </row>
    <row r="535" spans="1:69" ht="18.75" x14ac:dyDescent="0.3">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2565</v>
      </c>
    </row>
    <row r="536" spans="1:69" ht="18.75" x14ac:dyDescent="0.3">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2566</v>
      </c>
    </row>
    <row r="537" spans="1:69" ht="18.75" x14ac:dyDescent="0.3">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2567</v>
      </c>
    </row>
    <row r="538" spans="1:69" ht="18.75" x14ac:dyDescent="0.3">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2568</v>
      </c>
    </row>
    <row r="539" spans="1:69" ht="18.75" x14ac:dyDescent="0.3">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2569</v>
      </c>
    </row>
    <row r="540" spans="1:69" ht="18.75" x14ac:dyDescent="0.3">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2570</v>
      </c>
    </row>
    <row r="541" spans="1:69" ht="18.75" x14ac:dyDescent="0.3">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2571</v>
      </c>
    </row>
    <row r="542" spans="1:69" ht="18.75" x14ac:dyDescent="0.3">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2572</v>
      </c>
    </row>
    <row r="543" spans="1:69" ht="18.75" x14ac:dyDescent="0.3">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2573</v>
      </c>
    </row>
    <row r="544" spans="1:69" ht="18.75" x14ac:dyDescent="0.3">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2574</v>
      </c>
    </row>
    <row r="545" spans="1:69" ht="18.75" x14ac:dyDescent="0.3">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2575</v>
      </c>
    </row>
    <row r="546" spans="1:69" ht="18.75" x14ac:dyDescent="0.3">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2576</v>
      </c>
    </row>
    <row r="547" spans="1:69" ht="18.75" x14ac:dyDescent="0.3">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2577</v>
      </c>
    </row>
    <row r="548" spans="1:69" ht="18.75" x14ac:dyDescent="0.3">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2578</v>
      </c>
    </row>
    <row r="549" spans="1:69" ht="18.75" x14ac:dyDescent="0.3">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2579</v>
      </c>
    </row>
    <row r="550" spans="1:69" ht="18.75" x14ac:dyDescent="0.3">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2580</v>
      </c>
    </row>
    <row r="551" spans="1:69" ht="18.75" x14ac:dyDescent="0.3">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2591</v>
      </c>
    </row>
    <row r="552" spans="1:69" ht="18.75" x14ac:dyDescent="0.3">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3056</v>
      </c>
    </row>
    <row r="553" spans="1:69" ht="18.75" x14ac:dyDescent="0.3">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3057</v>
      </c>
    </row>
    <row r="554" spans="1:69" ht="18.75" x14ac:dyDescent="0.3">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3058</v>
      </c>
    </row>
    <row r="555" spans="1:69" ht="18.75" x14ac:dyDescent="0.3">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3059</v>
      </c>
    </row>
    <row r="556" spans="1:69" ht="18.75" x14ac:dyDescent="0.3">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t="s">
        <v>3060</v>
      </c>
    </row>
    <row r="557" spans="1:69" ht="18.75" x14ac:dyDescent="0.3">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3061</v>
      </c>
    </row>
    <row r="558" spans="1:69" ht="18.75" x14ac:dyDescent="0.3">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3062</v>
      </c>
    </row>
    <row r="559" spans="1:69" ht="18.75" x14ac:dyDescent="0.3">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3063</v>
      </c>
    </row>
    <row r="560" spans="1:69" ht="18.75" x14ac:dyDescent="0.3">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3064</v>
      </c>
    </row>
    <row r="561" spans="1:140" s="22" customFormat="1" ht="18.75" x14ac:dyDescent="0.3">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75" x14ac:dyDescent="0.3">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3066</v>
      </c>
    </row>
    <row r="563" spans="1:140" ht="18.75" x14ac:dyDescent="0.3">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3067</v>
      </c>
    </row>
    <row r="564" spans="1:140" ht="18.75" x14ac:dyDescent="0.3">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3068</v>
      </c>
    </row>
    <row r="565" spans="1:140" ht="18.75" x14ac:dyDescent="0.3">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3069</v>
      </c>
    </row>
    <row r="566" spans="1:140" ht="18.75" x14ac:dyDescent="0.3">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3070</v>
      </c>
    </row>
    <row r="567" spans="1:140" ht="18.75" x14ac:dyDescent="0.3">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3071</v>
      </c>
    </row>
    <row r="568" spans="1:140" ht="18.75" x14ac:dyDescent="0.3">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3072</v>
      </c>
    </row>
    <row r="569" spans="1:140" ht="18.75" x14ac:dyDescent="0.3">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3073</v>
      </c>
    </row>
    <row r="570" spans="1:140" ht="18.75" x14ac:dyDescent="0.3">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3074</v>
      </c>
    </row>
    <row r="571" spans="1:140" ht="18.75" x14ac:dyDescent="0.3">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3075</v>
      </c>
    </row>
    <row r="572" spans="1:140" ht="18.75" x14ac:dyDescent="0.3">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3076</v>
      </c>
    </row>
    <row r="573" spans="1:140" ht="18.75" x14ac:dyDescent="0.3">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3077</v>
      </c>
    </row>
    <row r="574" spans="1:140" ht="18.75" x14ac:dyDescent="0.3">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3090</v>
      </c>
      <c r="BR574" s="60"/>
    </row>
    <row r="575" spans="1:140" ht="18.75" x14ac:dyDescent="0.3">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t="s">
        <v>3078</v>
      </c>
    </row>
    <row r="576" spans="1:140" ht="18.75" x14ac:dyDescent="0.3">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3079</v>
      </c>
    </row>
    <row r="577" spans="1:69" ht="18.75" x14ac:dyDescent="0.3">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3080</v>
      </c>
    </row>
    <row r="578" spans="1:69" ht="18.75" x14ac:dyDescent="0.3">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3081</v>
      </c>
    </row>
    <row r="579" spans="1:69" ht="18.75" x14ac:dyDescent="0.3">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3082</v>
      </c>
    </row>
    <row r="580" spans="1:69" ht="18.75" x14ac:dyDescent="0.3">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3083</v>
      </c>
    </row>
    <row r="581" spans="1:69" ht="18.75" x14ac:dyDescent="0.3">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3084</v>
      </c>
    </row>
    <row r="582" spans="1:69" ht="18.75" x14ac:dyDescent="0.3">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3085</v>
      </c>
    </row>
    <row r="583" spans="1:69" ht="18.75" x14ac:dyDescent="0.3">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3086</v>
      </c>
    </row>
    <row r="584" spans="1:69" ht="18.75" x14ac:dyDescent="0.3">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3087</v>
      </c>
    </row>
    <row r="585" spans="1:69" ht="18.75" x14ac:dyDescent="0.3">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3088</v>
      </c>
    </row>
    <row r="586" spans="1:69" ht="18.75" x14ac:dyDescent="0.3">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3446</v>
      </c>
    </row>
    <row r="587" spans="1:69" ht="18.75" x14ac:dyDescent="0.3">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row>
    <row r="588" spans="1:69" ht="18.75" x14ac:dyDescent="0.3">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row>
    <row r="589" spans="1:69" ht="18.75" x14ac:dyDescent="0.3">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row>
    <row r="590" spans="1:69" ht="18.75" x14ac:dyDescent="0.3">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row>
    <row r="591" spans="1:69" ht="18.75" x14ac:dyDescent="0.3">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8.75" x14ac:dyDescent="0.3">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8.75" x14ac:dyDescent="0.3">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x14ac:dyDescent="0.3">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8.75" x14ac:dyDescent="0.3">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8.75" x14ac:dyDescent="0.3">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8.75" x14ac:dyDescent="0.3">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8.75" x14ac:dyDescent="0.3">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8.75" x14ac:dyDescent="0.3">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8.75" x14ac:dyDescent="0.3">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8.75" x14ac:dyDescent="0.3">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8.75" x14ac:dyDescent="0.3">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8.75" x14ac:dyDescent="0.3">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8.75" x14ac:dyDescent="0.3">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8.75" x14ac:dyDescent="0.3">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8.75" x14ac:dyDescent="0.3">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8.75" x14ac:dyDescent="0.3">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8.75" x14ac:dyDescent="0.3">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40" ht="18.75" x14ac:dyDescent="0.3">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40" ht="18.75" x14ac:dyDescent="0.3">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40" s="22" customFormat="1" ht="18.75" x14ac:dyDescent="0.3">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75" x14ac:dyDescent="0.3">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40" ht="18.75" x14ac:dyDescent="0.3">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40" ht="18.75" x14ac:dyDescent="0.3">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40" ht="18.75" x14ac:dyDescent="0.3">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40" ht="18.75" x14ac:dyDescent="0.3">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40" ht="18.75" x14ac:dyDescent="0.3">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40" ht="18.75" x14ac:dyDescent="0.3">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40" ht="18.75" x14ac:dyDescent="0.3">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40" ht="18.75" x14ac:dyDescent="0.3">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40" ht="18.75" x14ac:dyDescent="0.3">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40" ht="18.75" x14ac:dyDescent="0.3">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40" ht="18.75" x14ac:dyDescent="0.3">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40" ht="18.75" x14ac:dyDescent="0.3">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8.75" x14ac:dyDescent="0.3">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8.75" x14ac:dyDescent="0.3">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8.75" x14ac:dyDescent="0.3">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8.75" x14ac:dyDescent="0.3">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8.75" x14ac:dyDescent="0.3">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8.75" x14ac:dyDescent="0.3">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8.75" x14ac:dyDescent="0.3">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8.75" x14ac:dyDescent="0.3">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8.75" x14ac:dyDescent="0.3">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8.75" x14ac:dyDescent="0.3">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8.75" x14ac:dyDescent="0.3">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8.75" x14ac:dyDescent="0.3">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8.75" x14ac:dyDescent="0.3">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8.75" x14ac:dyDescent="0.3">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8.75" x14ac:dyDescent="0.3">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8.75" x14ac:dyDescent="0.3">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8.75" x14ac:dyDescent="0.3">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8.75" x14ac:dyDescent="0.3">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8.75" x14ac:dyDescent="0.3">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8.75" x14ac:dyDescent="0.3">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8.75" x14ac:dyDescent="0.3">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8.75" x14ac:dyDescent="0.3">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8.75" x14ac:dyDescent="0.3">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8.75" x14ac:dyDescent="0.3">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8.75" x14ac:dyDescent="0.3">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8.75" x14ac:dyDescent="0.3">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8.75" x14ac:dyDescent="0.3">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8.75" x14ac:dyDescent="0.3">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8.75" x14ac:dyDescent="0.3">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8.75" x14ac:dyDescent="0.3">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8.75" x14ac:dyDescent="0.3">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8.75" x14ac:dyDescent="0.3">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40" ht="18.75" x14ac:dyDescent="0.3">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40" ht="18.75" x14ac:dyDescent="0.3">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40" ht="18.75" x14ac:dyDescent="0.3">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40" ht="18.75" x14ac:dyDescent="0.3">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40" s="22" customFormat="1" ht="18.75" x14ac:dyDescent="0.3">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75" x14ac:dyDescent="0.3">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40" ht="18.75" x14ac:dyDescent="0.3">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40" ht="18.75" x14ac:dyDescent="0.3">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40" ht="18.75" x14ac:dyDescent="0.3">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40" ht="18.75" x14ac:dyDescent="0.3">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40" ht="18.75" x14ac:dyDescent="0.3">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40" ht="18.75" x14ac:dyDescent="0.3">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40" ht="18.75" x14ac:dyDescent="0.3">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40" ht="18.75" x14ac:dyDescent="0.3">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40" ht="18.75" x14ac:dyDescent="0.3">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40" ht="18.75" x14ac:dyDescent="0.3">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8.75" x14ac:dyDescent="0.3">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8.75" x14ac:dyDescent="0.3">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8.75" x14ac:dyDescent="0.3">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8.75" x14ac:dyDescent="0.3">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8.75" x14ac:dyDescent="0.3">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8.75" x14ac:dyDescent="0.3">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8.75" x14ac:dyDescent="0.3">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8.75" x14ac:dyDescent="0.3">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8.75" x14ac:dyDescent="0.3">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8.75" x14ac:dyDescent="0.3">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8.75" x14ac:dyDescent="0.3">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8.75" x14ac:dyDescent="0.3">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8.75" x14ac:dyDescent="0.3">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8.75" x14ac:dyDescent="0.3">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8.75" x14ac:dyDescent="0.3">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8.75" x14ac:dyDescent="0.3">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8.75" x14ac:dyDescent="0.3">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8.75" x14ac:dyDescent="0.3">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8.75" x14ac:dyDescent="0.3">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8.75" x14ac:dyDescent="0.3">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8.75" x14ac:dyDescent="0.3">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8.75" x14ac:dyDescent="0.3">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8.75" x14ac:dyDescent="0.3">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8.75" x14ac:dyDescent="0.3">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8.75" x14ac:dyDescent="0.3">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8.75" x14ac:dyDescent="0.3">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8.75" x14ac:dyDescent="0.3">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8.75" x14ac:dyDescent="0.3">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8.75" x14ac:dyDescent="0.3">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8.75" x14ac:dyDescent="0.3">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8.75" x14ac:dyDescent="0.3">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8.75" x14ac:dyDescent="0.3">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40" ht="18.75" x14ac:dyDescent="0.3">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40" ht="18.75" x14ac:dyDescent="0.3">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40" ht="18.75" x14ac:dyDescent="0.3">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40" ht="18.75" x14ac:dyDescent="0.3">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40" ht="18.75" x14ac:dyDescent="0.3">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40" ht="18.75" x14ac:dyDescent="0.3">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40" s="22" customFormat="1" ht="18.75" x14ac:dyDescent="0.3">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75" x14ac:dyDescent="0.3">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40" ht="18.75" x14ac:dyDescent="0.3">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40" ht="18.75" x14ac:dyDescent="0.3">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40" ht="18.75" x14ac:dyDescent="0.3">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40" ht="18.75" x14ac:dyDescent="0.3">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40" ht="18.75" x14ac:dyDescent="0.3">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40" ht="18.75" x14ac:dyDescent="0.3">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40" ht="18.75" x14ac:dyDescent="0.3">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40" ht="18.75" x14ac:dyDescent="0.3">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8.75" x14ac:dyDescent="0.3">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8.75" x14ac:dyDescent="0.3">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8.75" x14ac:dyDescent="0.3">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8.75" x14ac:dyDescent="0.3">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8.75" x14ac:dyDescent="0.3">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8.75" x14ac:dyDescent="0.3">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8.75" x14ac:dyDescent="0.3">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8.75" x14ac:dyDescent="0.3">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8.75" x14ac:dyDescent="0.3">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8.75" x14ac:dyDescent="0.3">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8.75" x14ac:dyDescent="0.3">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8.75" x14ac:dyDescent="0.3">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8.75" x14ac:dyDescent="0.3">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8.75" x14ac:dyDescent="0.3">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8.75" x14ac:dyDescent="0.3">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8.75" x14ac:dyDescent="0.3">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8.75" x14ac:dyDescent="0.3">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8.75" x14ac:dyDescent="0.3">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8.75" x14ac:dyDescent="0.3">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8.75" x14ac:dyDescent="0.3">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8.75" x14ac:dyDescent="0.3">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8.75" x14ac:dyDescent="0.3">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8.75" x14ac:dyDescent="0.3">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8.75" x14ac:dyDescent="0.3">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8.75" x14ac:dyDescent="0.3">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8.75" x14ac:dyDescent="0.3">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8.75" x14ac:dyDescent="0.3">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8.75" x14ac:dyDescent="0.3">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8.75" x14ac:dyDescent="0.3">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8.75" x14ac:dyDescent="0.3">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8.75" x14ac:dyDescent="0.3">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8.75" x14ac:dyDescent="0.3">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40" ht="18.75" x14ac:dyDescent="0.3">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40" ht="18.75" x14ac:dyDescent="0.3">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40" ht="18.75" x14ac:dyDescent="0.3">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40" ht="18.75" x14ac:dyDescent="0.3">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40" ht="18.75" x14ac:dyDescent="0.3">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40" ht="18.75" x14ac:dyDescent="0.3">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40" ht="18.75" x14ac:dyDescent="0.3">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40" ht="18.75" x14ac:dyDescent="0.3">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40" s="22" customFormat="1" ht="18.75" x14ac:dyDescent="0.3">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75" x14ac:dyDescent="0.3">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40" ht="18.75" x14ac:dyDescent="0.3">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40" ht="18.75" x14ac:dyDescent="0.3">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40" ht="18.75" x14ac:dyDescent="0.3">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40" ht="18.75" x14ac:dyDescent="0.3">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40" ht="18.75" x14ac:dyDescent="0.3">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40" ht="18.75" x14ac:dyDescent="0.3">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8.75" x14ac:dyDescent="0.3">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8.75" x14ac:dyDescent="0.3">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8.75" x14ac:dyDescent="0.3">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8.75" x14ac:dyDescent="0.3">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8.75" x14ac:dyDescent="0.3">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8.75" x14ac:dyDescent="0.3">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8.75" x14ac:dyDescent="0.3">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8.75" x14ac:dyDescent="0.3">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8.75" x14ac:dyDescent="0.3">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8.75" x14ac:dyDescent="0.3">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8.75" x14ac:dyDescent="0.3">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8.75" x14ac:dyDescent="0.3">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8.75" x14ac:dyDescent="0.3">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8.75" x14ac:dyDescent="0.3">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8.75" x14ac:dyDescent="0.3">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8.75" x14ac:dyDescent="0.3">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8.75" x14ac:dyDescent="0.3">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8.75" x14ac:dyDescent="0.3">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8.75" x14ac:dyDescent="0.3">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8.75" x14ac:dyDescent="0.3">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8.75" x14ac:dyDescent="0.3">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8.75" x14ac:dyDescent="0.3">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8.75" x14ac:dyDescent="0.3">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8.75" x14ac:dyDescent="0.3">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8.75" x14ac:dyDescent="0.3">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75" x14ac:dyDescent="0.3">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8.75" x14ac:dyDescent="0.3">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8.75" x14ac:dyDescent="0.3">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8.75" x14ac:dyDescent="0.3">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8.75" x14ac:dyDescent="0.3">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8.75" x14ac:dyDescent="0.3">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8.75" x14ac:dyDescent="0.3">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40" ht="18.75" x14ac:dyDescent="0.3">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40" ht="18.75" x14ac:dyDescent="0.3">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40" ht="18.75" x14ac:dyDescent="0.3">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40" ht="18.75" x14ac:dyDescent="0.3">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40" ht="18.75" x14ac:dyDescent="0.3">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40" ht="18.75" x14ac:dyDescent="0.3">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40" ht="18.75" x14ac:dyDescent="0.3">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40" ht="18.75" x14ac:dyDescent="0.3">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40" ht="18.75" x14ac:dyDescent="0.3">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40" ht="18.75" x14ac:dyDescent="0.3">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40" s="22" customFormat="1" ht="18.75" x14ac:dyDescent="0.3">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75" x14ac:dyDescent="0.3">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40" ht="18.75" x14ac:dyDescent="0.3">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40" ht="18.75" x14ac:dyDescent="0.3">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40" ht="18.75" x14ac:dyDescent="0.3">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40" ht="18.75" x14ac:dyDescent="0.3">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8.75" x14ac:dyDescent="0.3">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8.75" x14ac:dyDescent="0.3">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8.75" x14ac:dyDescent="0.3">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8.75" x14ac:dyDescent="0.3">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8.75" x14ac:dyDescent="0.3">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8.75" x14ac:dyDescent="0.3">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8.75" x14ac:dyDescent="0.3">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8.75" x14ac:dyDescent="0.3">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8.75" x14ac:dyDescent="0.3">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8.75" x14ac:dyDescent="0.3">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8.75" x14ac:dyDescent="0.3">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8.75" x14ac:dyDescent="0.3">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8.75" x14ac:dyDescent="0.3">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8.75" x14ac:dyDescent="0.3">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75" x14ac:dyDescent="0.3">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8.75" x14ac:dyDescent="0.3">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8.75" x14ac:dyDescent="0.3">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8.75" x14ac:dyDescent="0.3">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8.75" x14ac:dyDescent="0.3">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8.75" x14ac:dyDescent="0.3">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8.75" x14ac:dyDescent="0.3">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8.75" x14ac:dyDescent="0.3">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8.75" x14ac:dyDescent="0.3">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8.75" x14ac:dyDescent="0.3">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8.75" x14ac:dyDescent="0.3">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8.75" x14ac:dyDescent="0.3">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8.75" x14ac:dyDescent="0.3">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8.75" x14ac:dyDescent="0.3">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8.75" x14ac:dyDescent="0.3">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8.75" x14ac:dyDescent="0.3">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8.75" x14ac:dyDescent="0.3">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8.75" x14ac:dyDescent="0.3">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40" ht="18.75" x14ac:dyDescent="0.3">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40" ht="18.75" x14ac:dyDescent="0.3">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40" ht="18.75" x14ac:dyDescent="0.3">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40" ht="18.75" x14ac:dyDescent="0.3">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40" ht="18.75" x14ac:dyDescent="0.3">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40" ht="18.75" x14ac:dyDescent="0.3">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40" ht="18.75" x14ac:dyDescent="0.3">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40" ht="18.75" x14ac:dyDescent="0.3">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40" ht="18.75" x14ac:dyDescent="0.3">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40" ht="18.75" x14ac:dyDescent="0.3">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40" ht="18.75" x14ac:dyDescent="0.3">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40" ht="18.75" x14ac:dyDescent="0.3">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40" s="22" customFormat="1" ht="18.75" x14ac:dyDescent="0.3">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75" x14ac:dyDescent="0.3">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40" ht="18.75" x14ac:dyDescent="0.3">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40" ht="18.75" x14ac:dyDescent="0.3">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8.75" x14ac:dyDescent="0.3">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8.75" x14ac:dyDescent="0.3">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8.75" x14ac:dyDescent="0.3">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8.75" x14ac:dyDescent="0.3">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8.75" x14ac:dyDescent="0.3">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8.75" x14ac:dyDescent="0.3">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8.75" x14ac:dyDescent="0.3">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8.75" x14ac:dyDescent="0.3">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8.75" x14ac:dyDescent="0.3">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8.75" x14ac:dyDescent="0.3">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8.75" x14ac:dyDescent="0.3">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8.75" x14ac:dyDescent="0.3">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8.75" x14ac:dyDescent="0.3">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8.75" x14ac:dyDescent="0.3">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8.75" x14ac:dyDescent="0.3">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8.75" x14ac:dyDescent="0.3">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8.75" x14ac:dyDescent="0.3">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8.75" x14ac:dyDescent="0.3">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8.75" x14ac:dyDescent="0.3">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8.75" x14ac:dyDescent="0.3">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8.75" x14ac:dyDescent="0.3">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8.75" x14ac:dyDescent="0.3">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8.75" x14ac:dyDescent="0.3">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8.75" x14ac:dyDescent="0.3">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8.75" x14ac:dyDescent="0.3">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8.75" x14ac:dyDescent="0.3">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8.75" x14ac:dyDescent="0.3">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8.75" x14ac:dyDescent="0.3">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8.75" x14ac:dyDescent="0.3">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8.75" x14ac:dyDescent="0.3">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8.75" x14ac:dyDescent="0.3">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8.75" x14ac:dyDescent="0.3">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40" ht="18.75" x14ac:dyDescent="0.3">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40" ht="18.75" x14ac:dyDescent="0.3">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40" ht="18.75" x14ac:dyDescent="0.3">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40" ht="18.75" x14ac:dyDescent="0.3">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40" ht="18.75" x14ac:dyDescent="0.3">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40" ht="18.75" x14ac:dyDescent="0.3">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40" ht="18.75" x14ac:dyDescent="0.3">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40" ht="18.75" x14ac:dyDescent="0.3">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40" ht="18.75" x14ac:dyDescent="0.3">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40" ht="18.75" x14ac:dyDescent="0.3">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40" ht="18.75" x14ac:dyDescent="0.3">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40" ht="18.75" x14ac:dyDescent="0.3">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40" ht="18.75" x14ac:dyDescent="0.3">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40" ht="18.75" x14ac:dyDescent="0.3">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40" s="22" customFormat="1" ht="18.75" x14ac:dyDescent="0.3">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75" x14ac:dyDescent="0.3">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8.75" x14ac:dyDescent="0.3">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8.75" x14ac:dyDescent="0.3">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8.75" x14ac:dyDescent="0.3">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8.75" x14ac:dyDescent="0.3">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8.75" x14ac:dyDescent="0.3">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8.75" x14ac:dyDescent="0.3">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8.75" x14ac:dyDescent="0.3">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8.75" x14ac:dyDescent="0.3">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8.75" x14ac:dyDescent="0.3">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8.75" x14ac:dyDescent="0.3">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8.75" x14ac:dyDescent="0.3">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8.75" x14ac:dyDescent="0.3">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8.75" x14ac:dyDescent="0.3">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8.75" x14ac:dyDescent="0.3">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8.75" x14ac:dyDescent="0.3">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8.75" x14ac:dyDescent="0.3">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8.75" x14ac:dyDescent="0.3">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8.75" x14ac:dyDescent="0.3">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8.75" x14ac:dyDescent="0.3">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8.75" x14ac:dyDescent="0.3">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8.75" x14ac:dyDescent="0.3">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75" x14ac:dyDescent="0.3">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8.75" x14ac:dyDescent="0.3">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8.75" x14ac:dyDescent="0.3">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8.75" x14ac:dyDescent="0.3">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8.75" x14ac:dyDescent="0.3">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8.75" x14ac:dyDescent="0.3">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8.75" x14ac:dyDescent="0.3">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8.75" x14ac:dyDescent="0.3">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8.75" x14ac:dyDescent="0.3">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8.75" x14ac:dyDescent="0.3">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8.75" x14ac:dyDescent="0.3">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8.75" x14ac:dyDescent="0.3">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75" x14ac:dyDescent="0.3">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75" x14ac:dyDescent="0.3">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75" x14ac:dyDescent="0.3">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75" x14ac:dyDescent="0.3">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75" x14ac:dyDescent="0.3">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75" x14ac:dyDescent="0.3">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75" x14ac:dyDescent="0.3">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75" x14ac:dyDescent="0.3">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75" x14ac:dyDescent="0.3">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75" x14ac:dyDescent="0.3">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75" x14ac:dyDescent="0.3">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75" x14ac:dyDescent="0.3">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75" x14ac:dyDescent="0.3">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75" x14ac:dyDescent="0.3">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75" x14ac:dyDescent="0.3">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75" x14ac:dyDescent="0.3">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75" x14ac:dyDescent="0.3">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75" x14ac:dyDescent="0.3">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75" x14ac:dyDescent="0.3">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75" x14ac:dyDescent="0.3">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75" x14ac:dyDescent="0.3">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75" x14ac:dyDescent="0.3">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75" x14ac:dyDescent="0.3">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75" x14ac:dyDescent="0.3">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75" x14ac:dyDescent="0.3">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75" x14ac:dyDescent="0.3">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75" x14ac:dyDescent="0.3">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75" x14ac:dyDescent="0.3">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75" x14ac:dyDescent="0.3">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75" x14ac:dyDescent="0.3">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75" x14ac:dyDescent="0.3">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75" x14ac:dyDescent="0.3">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75" x14ac:dyDescent="0.3">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75" x14ac:dyDescent="0.3">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75" x14ac:dyDescent="0.3">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75" x14ac:dyDescent="0.3">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75" x14ac:dyDescent="0.3">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75" x14ac:dyDescent="0.3">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75" x14ac:dyDescent="0.3">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75" x14ac:dyDescent="0.3">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75" x14ac:dyDescent="0.3">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75" x14ac:dyDescent="0.3">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75" x14ac:dyDescent="0.3">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75" x14ac:dyDescent="0.3">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75" x14ac:dyDescent="0.3">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75" x14ac:dyDescent="0.3">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75" x14ac:dyDescent="0.3">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75" x14ac:dyDescent="0.3">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75" x14ac:dyDescent="0.3">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75" x14ac:dyDescent="0.3">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75" x14ac:dyDescent="0.3">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75" x14ac:dyDescent="0.3">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75" x14ac:dyDescent="0.3">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75" x14ac:dyDescent="0.3">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75" x14ac:dyDescent="0.3">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75" x14ac:dyDescent="0.3">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75" x14ac:dyDescent="0.3">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75" x14ac:dyDescent="0.3">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75" x14ac:dyDescent="0.3">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75" x14ac:dyDescent="0.3">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75" x14ac:dyDescent="0.3">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75" x14ac:dyDescent="0.3">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75" x14ac:dyDescent="0.3">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75" x14ac:dyDescent="0.3">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75" x14ac:dyDescent="0.3">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35">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75" thickTop="1" x14ac:dyDescent="0.25">
      <c r="C1012" s="2"/>
      <c r="I1012" s="4"/>
      <c r="BG1012" s="6"/>
      <c r="BH1012" s="6"/>
    </row>
    <row r="1013" spans="1:61" x14ac:dyDescent="0.25">
      <c r="C1013" s="2"/>
      <c r="I1013" s="4"/>
      <c r="BG1013" s="6"/>
      <c r="BH1013" s="6"/>
    </row>
    <row r="1014" spans="1:61" x14ac:dyDescent="0.25">
      <c r="C1014" s="2"/>
      <c r="I1014" s="4"/>
      <c r="BG1014" s="6"/>
      <c r="BH1014" s="6"/>
    </row>
    <row r="1015" spans="1:61" x14ac:dyDescent="0.25">
      <c r="C1015" s="2"/>
      <c r="I1015" s="4"/>
      <c r="BG1015" s="6"/>
      <c r="BH1015" s="6"/>
    </row>
    <row r="1016" spans="1:61" x14ac:dyDescent="0.25">
      <c r="C1016" s="2"/>
      <c r="I1016" s="4"/>
      <c r="BG1016" s="6"/>
      <c r="BH1016" s="6"/>
    </row>
    <row r="1017" spans="1:61" x14ac:dyDescent="0.25">
      <c r="C1017" s="2"/>
      <c r="I1017" s="4"/>
      <c r="BG1017" s="6"/>
      <c r="BH1017" s="6"/>
    </row>
    <row r="1018" spans="1:61" x14ac:dyDescent="0.25">
      <c r="C1018" s="2"/>
      <c r="I1018" s="4"/>
      <c r="BG1018" s="6"/>
      <c r="BH1018" s="6"/>
    </row>
    <row r="1019" spans="1:61" x14ac:dyDescent="0.25">
      <c r="C1019" s="2"/>
      <c r="I1019" s="4"/>
      <c r="BG1019" s="6"/>
      <c r="BH1019" s="6"/>
    </row>
    <row r="1020" spans="1:61" x14ac:dyDescent="0.25">
      <c r="C1020" s="2"/>
      <c r="I1020" s="4"/>
      <c r="BG1020" s="6"/>
      <c r="BH1020" s="6"/>
    </row>
    <row r="1021" spans="1:61" x14ac:dyDescent="0.25">
      <c r="C1021" s="2"/>
      <c r="I1021" s="4"/>
      <c r="BG1021" s="6"/>
      <c r="BH1021" s="6"/>
    </row>
    <row r="1022" spans="1:61" ht="18" customHeight="1" x14ac:dyDescent="0.25">
      <c r="C1022" s="2"/>
      <c r="I1022" s="4"/>
      <c r="BG1022" s="6"/>
      <c r="BH1022" s="6"/>
    </row>
    <row r="1023" spans="1:61" x14ac:dyDescent="0.25">
      <c r="C1023" s="2"/>
      <c r="I1023" s="4"/>
      <c r="BG1023" s="6"/>
      <c r="BH1023" s="6"/>
    </row>
    <row r="1024" spans="1:61" x14ac:dyDescent="0.25">
      <c r="C1024" s="2"/>
      <c r="I1024" s="4"/>
      <c r="BG1024" s="6"/>
      <c r="BH1024" s="6"/>
    </row>
    <row r="1025" spans="3:60" x14ac:dyDescent="0.25">
      <c r="C1025" s="2"/>
      <c r="I1025" s="4"/>
      <c r="BG1025" s="6"/>
      <c r="BH1025" s="6"/>
    </row>
    <row r="1026" spans="3:60" x14ac:dyDescent="0.25">
      <c r="C1026" s="2"/>
      <c r="I1026" s="4"/>
      <c r="BG1026" s="6"/>
      <c r="BH1026" s="6"/>
    </row>
    <row r="1027" spans="3:60" x14ac:dyDescent="0.25">
      <c r="C1027" s="2"/>
      <c r="I1027" s="4"/>
      <c r="BG1027" s="6"/>
      <c r="BH1027" s="6"/>
    </row>
    <row r="1028" spans="3:60" x14ac:dyDescent="0.25">
      <c r="C1028" s="2"/>
      <c r="I1028" s="4"/>
      <c r="BG1028" s="6"/>
      <c r="BH1028" s="6"/>
    </row>
    <row r="1029" spans="3:60" x14ac:dyDescent="0.25">
      <c r="C1029" s="2"/>
      <c r="I1029" s="4"/>
      <c r="BG1029" s="6"/>
      <c r="BH1029" s="6"/>
    </row>
    <row r="1030" spans="3:60" x14ac:dyDescent="0.25">
      <c r="C1030" s="2"/>
      <c r="I1030" s="4"/>
      <c r="BG1030" s="6"/>
      <c r="BH1030" s="6"/>
    </row>
    <row r="1031" spans="3:60" x14ac:dyDescent="0.25">
      <c r="C1031" s="2"/>
      <c r="I1031" s="4"/>
      <c r="BG1031" s="6"/>
      <c r="BH1031" s="6"/>
    </row>
    <row r="1032" spans="3:60" x14ac:dyDescent="0.25">
      <c r="C1032" s="2"/>
      <c r="I1032" s="4"/>
      <c r="BG1032" s="6"/>
      <c r="BH1032" s="6"/>
    </row>
    <row r="1033" spans="3:60" x14ac:dyDescent="0.25">
      <c r="C1033" s="2"/>
      <c r="I1033" s="4"/>
      <c r="BG1033" s="6"/>
      <c r="BH1033" s="6"/>
    </row>
    <row r="1034" spans="3:60" x14ac:dyDescent="0.25">
      <c r="C1034" s="2"/>
      <c r="I1034" s="4"/>
      <c r="BG1034" s="6"/>
      <c r="BH1034" s="6"/>
    </row>
    <row r="1035" spans="3:60" x14ac:dyDescent="0.25">
      <c r="C1035" s="2"/>
      <c r="I1035" s="4"/>
      <c r="BG1035" s="6"/>
      <c r="BH1035" s="6"/>
    </row>
    <row r="1036" spans="3:60" x14ac:dyDescent="0.25">
      <c r="C1036" s="2"/>
      <c r="I1036" s="4"/>
      <c r="BG1036" s="6"/>
      <c r="BH1036" s="6"/>
    </row>
    <row r="1037" spans="3:60" x14ac:dyDescent="0.25">
      <c r="C1037" s="2"/>
      <c r="I1037" s="4"/>
      <c r="BG1037" s="6"/>
      <c r="BH1037" s="6"/>
    </row>
    <row r="1038" spans="3:60" x14ac:dyDescent="0.25">
      <c r="C1038" s="2"/>
      <c r="I1038" s="4"/>
      <c r="BG1038" s="6"/>
      <c r="BH1038" s="6"/>
    </row>
    <row r="1039" spans="3:60" x14ac:dyDescent="0.25">
      <c r="C1039" s="2"/>
      <c r="I1039" s="4"/>
      <c r="BG1039" s="6"/>
      <c r="BH1039" s="6"/>
    </row>
    <row r="1040" spans="3:60" x14ac:dyDescent="0.25">
      <c r="C1040" s="2"/>
      <c r="I1040" s="4"/>
      <c r="BG1040" s="6"/>
      <c r="BH1040" s="6"/>
    </row>
    <row r="1041" spans="3:60" x14ac:dyDescent="0.25">
      <c r="C1041" s="2"/>
      <c r="I1041" s="4"/>
      <c r="BG1041" s="6"/>
      <c r="BH1041" s="6"/>
    </row>
    <row r="1042" spans="3:60" x14ac:dyDescent="0.25">
      <c r="C1042" s="2"/>
      <c r="I1042" s="4"/>
      <c r="BG1042" s="6"/>
      <c r="BH1042" s="6"/>
    </row>
    <row r="1043" spans="3:60" x14ac:dyDescent="0.25">
      <c r="C1043" s="2"/>
      <c r="I1043" s="4"/>
      <c r="BG1043" s="6"/>
      <c r="BH1043" s="6"/>
    </row>
    <row r="1044" spans="3:60" x14ac:dyDescent="0.25">
      <c r="C1044" s="2"/>
      <c r="I1044" s="4"/>
      <c r="BG1044" s="6"/>
      <c r="BH1044" s="6"/>
    </row>
    <row r="1045" spans="3:60" x14ac:dyDescent="0.25">
      <c r="C1045" s="2"/>
      <c r="I1045" s="4"/>
      <c r="BG1045" s="6"/>
      <c r="BH1045" s="6"/>
    </row>
    <row r="1046" spans="3:60" x14ac:dyDescent="0.25">
      <c r="C1046" s="2"/>
      <c r="I1046" s="4"/>
      <c r="BG1046" s="6"/>
      <c r="BH1046" s="6"/>
    </row>
    <row r="1047" spans="3:60" x14ac:dyDescent="0.25">
      <c r="C1047" s="2"/>
      <c r="I1047" s="4"/>
      <c r="BG1047" s="6"/>
      <c r="BH1047" s="6"/>
    </row>
    <row r="1048" spans="3:60" x14ac:dyDescent="0.25">
      <c r="C1048" s="2"/>
      <c r="I1048" s="4"/>
      <c r="BG1048" s="6"/>
      <c r="BH1048" s="6"/>
    </row>
    <row r="1049" spans="3:60" x14ac:dyDescent="0.25">
      <c r="C1049" s="2"/>
      <c r="I1049" s="4"/>
      <c r="BG1049" s="6"/>
      <c r="BH1049" s="6"/>
    </row>
    <row r="1050" spans="3:60" x14ac:dyDescent="0.25">
      <c r="C1050" s="2"/>
      <c r="I1050" s="4"/>
      <c r="BG1050" s="6"/>
      <c r="BH1050" s="6"/>
    </row>
    <row r="1051" spans="3:60" x14ac:dyDescent="0.25">
      <c r="C1051" s="2"/>
      <c r="I1051" s="4"/>
      <c r="BG1051" s="6"/>
      <c r="BH1051" s="6"/>
    </row>
    <row r="1052" spans="3:60" x14ac:dyDescent="0.25">
      <c r="C1052" s="2"/>
      <c r="I1052" s="4"/>
      <c r="BG1052" s="6"/>
      <c r="BH1052" s="6"/>
    </row>
    <row r="1053" spans="3:60" x14ac:dyDescent="0.25">
      <c r="C1053" s="2"/>
      <c r="I1053" s="4"/>
      <c r="BG1053" s="6"/>
      <c r="BH1053" s="6"/>
    </row>
    <row r="1054" spans="3:60" x14ac:dyDescent="0.25">
      <c r="C1054" s="2"/>
      <c r="I1054" s="4"/>
      <c r="BG1054" s="6"/>
      <c r="BH1054" s="6"/>
    </row>
    <row r="1055" spans="3:60" x14ac:dyDescent="0.25">
      <c r="C1055" s="2"/>
      <c r="I1055" s="4"/>
      <c r="BG1055" s="6"/>
      <c r="BH1055" s="6"/>
    </row>
    <row r="1056" spans="3:60" x14ac:dyDescent="0.25">
      <c r="C1056" s="2"/>
      <c r="I1056" s="4"/>
      <c r="BG1056" s="6"/>
      <c r="BH1056" s="6"/>
    </row>
    <row r="1057" spans="3:60" x14ac:dyDescent="0.25">
      <c r="C1057" s="2"/>
      <c r="I1057" s="4"/>
      <c r="BG1057" s="6"/>
      <c r="BH1057" s="6"/>
    </row>
    <row r="1058" spans="3:60" x14ac:dyDescent="0.25">
      <c r="C1058" s="2"/>
      <c r="I1058" s="4"/>
      <c r="BG1058" s="6"/>
      <c r="BH1058" s="6"/>
    </row>
    <row r="1059" spans="3:60" x14ac:dyDescent="0.25">
      <c r="C1059" s="2"/>
      <c r="I1059" s="4"/>
      <c r="BG1059" s="6"/>
      <c r="BH1059" s="6"/>
    </row>
    <row r="1060" spans="3:60" x14ac:dyDescent="0.25">
      <c r="C1060" s="2"/>
      <c r="I1060" s="4"/>
      <c r="BG1060" s="6"/>
      <c r="BH1060" s="6"/>
    </row>
    <row r="1061" spans="3:60" x14ac:dyDescent="0.25">
      <c r="C1061" s="2"/>
      <c r="I1061" s="4"/>
      <c r="BG1061" s="6"/>
      <c r="BH1061" s="6"/>
    </row>
    <row r="1062" spans="3:60" x14ac:dyDescent="0.25">
      <c r="C1062" s="2"/>
      <c r="I1062" s="4"/>
      <c r="BG1062" s="6"/>
      <c r="BH1062" s="6"/>
    </row>
    <row r="1063" spans="3:60" x14ac:dyDescent="0.25">
      <c r="C1063" s="2"/>
      <c r="I1063" s="4"/>
      <c r="BG1063" s="6"/>
      <c r="BH1063" s="6"/>
    </row>
    <row r="1064" spans="3:60" x14ac:dyDescent="0.25">
      <c r="C1064" s="2"/>
      <c r="I1064" s="4"/>
      <c r="BG1064" s="6"/>
      <c r="BH1064" s="6"/>
    </row>
    <row r="1065" spans="3:60" x14ac:dyDescent="0.25">
      <c r="C1065" s="2"/>
      <c r="I1065" s="4"/>
      <c r="BG1065" s="6"/>
      <c r="BH1065" s="6"/>
    </row>
    <row r="1066" spans="3:60" x14ac:dyDescent="0.25">
      <c r="C1066" s="2"/>
      <c r="I1066" s="4"/>
      <c r="BG1066" s="6"/>
      <c r="BH1066" s="6"/>
    </row>
    <row r="1067" spans="3:60" x14ac:dyDescent="0.25">
      <c r="C1067" s="2"/>
      <c r="I1067" s="4"/>
      <c r="BG1067" s="6"/>
      <c r="BH1067" s="6"/>
    </row>
    <row r="1068" spans="3:60" x14ac:dyDescent="0.25">
      <c r="C1068" s="2"/>
      <c r="I1068" s="4"/>
      <c r="BG1068" s="6"/>
      <c r="BH1068" s="6"/>
    </row>
    <row r="1069" spans="3:60" x14ac:dyDescent="0.25">
      <c r="C1069" s="2"/>
      <c r="I1069" s="4"/>
      <c r="BG1069" s="6"/>
      <c r="BH1069" s="6"/>
    </row>
    <row r="1070" spans="3:60" x14ac:dyDescent="0.25">
      <c r="C1070" s="2"/>
      <c r="I1070" s="4"/>
      <c r="BG1070" s="6"/>
      <c r="BH1070" s="6"/>
    </row>
    <row r="1071" spans="3:60" x14ac:dyDescent="0.25">
      <c r="C1071" s="2"/>
      <c r="I1071" s="4"/>
      <c r="BG1071" s="6"/>
      <c r="BH1071" s="6"/>
    </row>
    <row r="1072" spans="3:60" x14ac:dyDescent="0.25">
      <c r="C1072" s="2"/>
      <c r="I1072" s="4"/>
      <c r="BG1072" s="6"/>
      <c r="BH1072" s="6"/>
    </row>
    <row r="1073" spans="3:60" x14ac:dyDescent="0.25">
      <c r="C1073" s="2"/>
      <c r="I1073" s="4"/>
      <c r="BG1073" s="6"/>
      <c r="BH1073" s="6"/>
    </row>
    <row r="1074" spans="3:60" x14ac:dyDescent="0.25">
      <c r="C1074" s="2"/>
      <c r="I1074" s="4"/>
      <c r="BG1074" s="6"/>
      <c r="BH1074" s="6"/>
    </row>
    <row r="1075" spans="3:60" x14ac:dyDescent="0.25">
      <c r="C1075" s="2"/>
      <c r="I1075" s="4"/>
      <c r="BG1075" s="6"/>
      <c r="BH1075" s="6"/>
    </row>
    <row r="1076" spans="3:60" x14ac:dyDescent="0.25">
      <c r="C1076" s="2"/>
      <c r="I1076" s="4"/>
      <c r="BG1076" s="6"/>
      <c r="BH1076" s="6"/>
    </row>
    <row r="1077" spans="3:60" x14ac:dyDescent="0.25">
      <c r="C1077" s="2"/>
      <c r="I1077" s="4"/>
      <c r="BG1077" s="6"/>
      <c r="BH1077" s="6"/>
    </row>
    <row r="1078" spans="3:60" x14ac:dyDescent="0.25">
      <c r="C1078" s="2"/>
      <c r="I1078" s="4"/>
      <c r="BG1078" s="6"/>
      <c r="BH1078" s="6"/>
    </row>
    <row r="1079" spans="3:60" x14ac:dyDescent="0.25">
      <c r="C1079" s="2"/>
      <c r="I1079" s="4"/>
      <c r="BG1079" s="6"/>
      <c r="BH1079" s="6"/>
    </row>
    <row r="1080" spans="3:60" x14ac:dyDescent="0.25">
      <c r="C1080" s="2"/>
      <c r="I1080" s="4"/>
      <c r="BG1080" s="6"/>
      <c r="BH1080" s="6"/>
    </row>
    <row r="1081" spans="3:60" x14ac:dyDescent="0.25">
      <c r="C1081" s="2"/>
      <c r="I1081" s="4"/>
      <c r="BG1081" s="6"/>
      <c r="BH1081" s="6"/>
    </row>
    <row r="1082" spans="3:60" x14ac:dyDescent="0.25">
      <c r="C1082" s="2"/>
      <c r="I1082" s="4"/>
      <c r="BG1082" s="6"/>
      <c r="BH1082" s="6"/>
    </row>
    <row r="1083" spans="3:60" x14ac:dyDescent="0.25">
      <c r="C1083" s="2"/>
      <c r="I1083" s="4"/>
      <c r="BG1083" s="6"/>
      <c r="BH1083" s="6"/>
    </row>
    <row r="1084" spans="3:60" x14ac:dyDescent="0.25">
      <c r="C1084" s="2"/>
      <c r="I1084" s="4"/>
      <c r="BG1084" s="6"/>
      <c r="BH1084" s="6"/>
    </row>
    <row r="1085" spans="3:60" x14ac:dyDescent="0.25">
      <c r="C1085" s="2"/>
      <c r="I1085" s="4"/>
      <c r="BG1085" s="6"/>
      <c r="BH1085" s="6"/>
    </row>
    <row r="1086" spans="3:60" x14ac:dyDescent="0.25">
      <c r="C1086" s="2"/>
      <c r="I1086" s="4"/>
      <c r="BG1086" s="6"/>
      <c r="BH1086" s="6"/>
    </row>
    <row r="1087" spans="3:60" x14ac:dyDescent="0.25">
      <c r="C1087" s="2"/>
      <c r="I1087" s="4"/>
      <c r="BG1087" s="6"/>
      <c r="BH1087" s="6"/>
    </row>
    <row r="1088" spans="3:60" x14ac:dyDescent="0.25">
      <c r="C1088" s="2"/>
      <c r="I1088" s="4"/>
      <c r="BG1088" s="6"/>
      <c r="BH1088" s="6"/>
    </row>
    <row r="1089" spans="3:60" x14ac:dyDescent="0.25">
      <c r="C1089" s="2"/>
      <c r="I1089" s="4"/>
      <c r="BG1089" s="6"/>
      <c r="BH1089" s="6"/>
    </row>
    <row r="1090" spans="3:60" x14ac:dyDescent="0.25">
      <c r="C1090" s="2"/>
      <c r="I1090" s="4"/>
      <c r="BG1090" s="6"/>
      <c r="BH1090" s="6"/>
    </row>
    <row r="1091" spans="3:60" x14ac:dyDescent="0.25">
      <c r="C1091" s="2"/>
      <c r="I1091" s="4"/>
      <c r="BG1091" s="6"/>
      <c r="BH1091" s="6"/>
    </row>
    <row r="1092" spans="3:60" x14ac:dyDescent="0.25">
      <c r="C1092" s="2"/>
      <c r="I1092" s="4"/>
      <c r="BG1092" s="6"/>
      <c r="BH1092" s="6"/>
    </row>
    <row r="1093" spans="3:60" x14ac:dyDescent="0.25">
      <c r="C1093" s="2"/>
      <c r="I1093" s="4"/>
      <c r="BG1093" s="6"/>
      <c r="BH1093" s="6"/>
    </row>
    <row r="1094" spans="3:60" x14ac:dyDescent="0.25">
      <c r="C1094" s="2"/>
      <c r="I1094" s="4"/>
      <c r="BG1094" s="6"/>
      <c r="BH1094" s="6"/>
    </row>
    <row r="1095" spans="3:60" x14ac:dyDescent="0.25">
      <c r="C1095" s="2"/>
      <c r="I1095" s="4"/>
      <c r="BG1095" s="6"/>
      <c r="BH1095" s="6"/>
    </row>
    <row r="1096" spans="3:60" x14ac:dyDescent="0.25">
      <c r="C1096" s="2"/>
      <c r="I1096" s="4"/>
      <c r="BG1096" s="6"/>
      <c r="BH1096" s="6"/>
    </row>
    <row r="1097" spans="3:60" x14ac:dyDescent="0.25">
      <c r="C1097" s="2"/>
      <c r="I1097" s="4"/>
      <c r="BG1097" s="6"/>
      <c r="BH1097" s="6"/>
    </row>
    <row r="1098" spans="3:60" x14ac:dyDescent="0.25">
      <c r="C1098" s="2"/>
      <c r="I1098" s="4"/>
      <c r="BG1098" s="6"/>
      <c r="BH1098" s="6"/>
    </row>
    <row r="1099" spans="3:60" x14ac:dyDescent="0.25">
      <c r="C1099" s="2"/>
      <c r="I1099" s="4"/>
      <c r="BG1099" s="6"/>
      <c r="BH1099" s="6"/>
    </row>
    <row r="1100" spans="3:60" x14ac:dyDescent="0.25">
      <c r="C1100" s="2"/>
      <c r="I1100" s="4"/>
      <c r="BG1100" s="6"/>
      <c r="BH1100" s="6"/>
    </row>
    <row r="1101" spans="3:60" x14ac:dyDescent="0.25">
      <c r="C1101" s="2"/>
      <c r="I1101" s="4"/>
      <c r="BG1101" s="6"/>
      <c r="BH1101" s="6"/>
    </row>
    <row r="1102" spans="3:60" x14ac:dyDescent="0.25">
      <c r="C1102" s="2"/>
      <c r="I1102" s="4"/>
      <c r="BG1102" s="6"/>
      <c r="BH1102" s="6"/>
    </row>
    <row r="1103" spans="3:60" x14ac:dyDescent="0.25">
      <c r="C1103" s="2"/>
      <c r="I1103" s="4"/>
      <c r="BG1103" s="6"/>
      <c r="BH1103" s="6"/>
    </row>
    <row r="1104" spans="3:60" x14ac:dyDescent="0.25">
      <c r="C1104" s="2"/>
      <c r="I1104" s="4"/>
      <c r="BG1104" s="6"/>
      <c r="BH1104" s="6"/>
    </row>
    <row r="1105" spans="3:60" x14ac:dyDescent="0.25">
      <c r="C1105" s="2"/>
      <c r="I1105" s="4"/>
      <c r="BG1105" s="6"/>
      <c r="BH1105" s="6"/>
    </row>
    <row r="1106" spans="3:60" x14ac:dyDescent="0.25">
      <c r="C1106" s="2"/>
      <c r="I1106" s="4"/>
      <c r="BG1106" s="6"/>
      <c r="BH1106" s="6"/>
    </row>
    <row r="1107" spans="3:60" x14ac:dyDescent="0.25">
      <c r="C1107" s="2"/>
      <c r="I1107" s="4"/>
      <c r="BG1107" s="6"/>
      <c r="BH1107" s="6"/>
    </row>
    <row r="1108" spans="3:60" x14ac:dyDescent="0.25">
      <c r="C1108" s="2"/>
      <c r="I1108" s="4"/>
      <c r="BG1108" s="6"/>
      <c r="BH1108" s="6"/>
    </row>
    <row r="1109" spans="3:60" x14ac:dyDescent="0.25">
      <c r="C1109" s="2"/>
      <c r="I1109" s="4"/>
      <c r="BG1109" s="6"/>
      <c r="BH1109" s="6"/>
    </row>
    <row r="1110" spans="3:60" x14ac:dyDescent="0.25">
      <c r="C1110" s="2"/>
      <c r="I1110" s="4"/>
      <c r="BG1110" s="6"/>
      <c r="BH1110" s="6"/>
    </row>
    <row r="1111" spans="3:60" x14ac:dyDescent="0.25">
      <c r="C1111" s="2"/>
      <c r="I1111" s="4"/>
      <c r="BG1111" s="6"/>
      <c r="BH1111" s="6"/>
    </row>
    <row r="1112" spans="3:60" x14ac:dyDescent="0.25">
      <c r="C1112" s="2"/>
      <c r="I1112" s="4"/>
      <c r="BG1112" s="6"/>
      <c r="BH1112" s="6"/>
    </row>
    <row r="1113" spans="3:60" x14ac:dyDescent="0.25">
      <c r="C1113" s="2"/>
      <c r="I1113" s="4"/>
      <c r="BG1113" s="6"/>
      <c r="BH1113" s="6"/>
    </row>
    <row r="1114" spans="3:60" x14ac:dyDescent="0.25">
      <c r="C1114" s="2"/>
      <c r="I1114" s="4"/>
      <c r="BG1114" s="6"/>
      <c r="BH1114" s="6"/>
    </row>
    <row r="1115" spans="3:60" x14ac:dyDescent="0.25">
      <c r="C1115" s="2"/>
      <c r="I1115" s="4"/>
      <c r="BG1115" s="6"/>
      <c r="BH1115" s="6"/>
    </row>
    <row r="1116" spans="3:60" x14ac:dyDescent="0.25">
      <c r="C1116" s="2"/>
      <c r="I1116" s="4"/>
      <c r="BG1116" s="6"/>
      <c r="BH1116" s="6"/>
    </row>
    <row r="1117" spans="3:60" x14ac:dyDescent="0.25">
      <c r="C1117" s="2"/>
      <c r="I1117" s="4"/>
      <c r="BG1117" s="6"/>
      <c r="BH1117" s="6"/>
    </row>
    <row r="1118" spans="3:60" x14ac:dyDescent="0.25">
      <c r="C1118" s="2"/>
      <c r="I1118" s="4"/>
      <c r="BG1118" s="6"/>
      <c r="BH1118" s="6"/>
    </row>
    <row r="1119" spans="3:60" x14ac:dyDescent="0.25">
      <c r="C1119" s="2"/>
      <c r="I1119" s="4"/>
      <c r="BG1119" s="6"/>
      <c r="BH1119" s="6"/>
    </row>
    <row r="1120" spans="3:60" x14ac:dyDescent="0.25">
      <c r="C1120" s="2"/>
      <c r="I1120" s="4"/>
      <c r="BG1120" s="6"/>
      <c r="BH1120" s="6"/>
    </row>
    <row r="1121" spans="3:60" x14ac:dyDescent="0.25">
      <c r="C1121" s="2"/>
      <c r="I1121" s="4"/>
      <c r="BG1121" s="6"/>
      <c r="BH1121" s="6"/>
    </row>
    <row r="1122" spans="3:60" x14ac:dyDescent="0.25">
      <c r="C1122" s="2"/>
      <c r="I1122" s="4"/>
      <c r="BG1122" s="6"/>
      <c r="BH1122" s="6"/>
    </row>
    <row r="1123" spans="3:60" x14ac:dyDescent="0.25">
      <c r="C1123" s="2"/>
      <c r="I1123" s="4"/>
      <c r="BG1123" s="6"/>
      <c r="BH1123" s="6"/>
    </row>
    <row r="1124" spans="3:60" x14ac:dyDescent="0.25">
      <c r="C1124" s="2"/>
      <c r="I1124" s="4"/>
      <c r="BG1124" s="6"/>
      <c r="BH1124" s="6"/>
    </row>
    <row r="1125" spans="3:60" x14ac:dyDescent="0.25">
      <c r="C1125" s="2"/>
      <c r="I1125" s="4"/>
      <c r="BG1125" s="6"/>
      <c r="BH1125" s="6"/>
    </row>
    <row r="1126" spans="3:60" x14ac:dyDescent="0.25">
      <c r="C1126" s="2"/>
      <c r="I1126" s="4"/>
      <c r="BG1126" s="6"/>
      <c r="BH1126" s="6"/>
    </row>
    <row r="1127" spans="3:60" x14ac:dyDescent="0.25">
      <c r="C1127" s="2"/>
      <c r="I1127" s="4"/>
      <c r="BG1127" s="6"/>
      <c r="BH1127" s="6"/>
    </row>
    <row r="1128" spans="3:60" x14ac:dyDescent="0.25">
      <c r="C1128" s="2"/>
      <c r="I1128" s="4"/>
      <c r="BG1128" s="6"/>
      <c r="BH1128" s="6"/>
    </row>
    <row r="1129" spans="3:60" x14ac:dyDescent="0.25">
      <c r="C1129" s="2"/>
      <c r="I1129" s="4"/>
      <c r="BG1129" s="6"/>
      <c r="BH1129" s="6"/>
    </row>
    <row r="1130" spans="3:60" x14ac:dyDescent="0.25">
      <c r="C1130" s="2"/>
      <c r="I1130" s="4"/>
      <c r="BG1130" s="6"/>
      <c r="BH1130" s="6"/>
    </row>
    <row r="1131" spans="3:60" x14ac:dyDescent="0.25">
      <c r="C1131" s="2"/>
      <c r="I1131" s="4"/>
      <c r="BG1131" s="6"/>
      <c r="BH1131" s="6"/>
    </row>
    <row r="1132" spans="3:60" x14ac:dyDescent="0.25">
      <c r="C1132" s="2"/>
      <c r="I1132" s="4"/>
      <c r="BG1132" s="6"/>
      <c r="BH1132" s="6"/>
    </row>
    <row r="1133" spans="3:60" x14ac:dyDescent="0.25">
      <c r="C1133" s="2"/>
      <c r="I1133" s="4"/>
      <c r="BG1133" s="6"/>
      <c r="BH1133" s="6"/>
    </row>
    <row r="1134" spans="3:60" x14ac:dyDescent="0.25">
      <c r="C1134" s="2"/>
      <c r="I1134" s="4"/>
      <c r="BG1134" s="6"/>
      <c r="BH1134" s="6"/>
    </row>
    <row r="1135" spans="3:60" x14ac:dyDescent="0.25">
      <c r="C1135" s="2"/>
      <c r="I1135" s="4"/>
      <c r="BG1135" s="6"/>
      <c r="BH1135" s="6"/>
    </row>
    <row r="1136" spans="3:60" x14ac:dyDescent="0.25">
      <c r="C1136" s="2"/>
      <c r="I1136" s="4"/>
      <c r="BG1136" s="6"/>
      <c r="BH1136" s="6"/>
    </row>
    <row r="1137" spans="3:60" x14ac:dyDescent="0.25">
      <c r="C1137" s="2"/>
      <c r="I1137" s="4"/>
      <c r="BG1137" s="6"/>
      <c r="BH1137" s="6"/>
    </row>
    <row r="1138" spans="3:60" x14ac:dyDescent="0.25">
      <c r="C1138" s="2"/>
      <c r="I1138" s="4"/>
      <c r="BG1138" s="6"/>
      <c r="BH1138" s="6"/>
    </row>
    <row r="1139" spans="3:60" x14ac:dyDescent="0.25">
      <c r="C1139" s="2"/>
      <c r="I1139" s="4"/>
      <c r="BG1139" s="6"/>
      <c r="BH1139" s="6"/>
    </row>
    <row r="1140" spans="3:60" x14ac:dyDescent="0.25">
      <c r="C1140" s="2"/>
      <c r="I1140" s="4"/>
      <c r="BG1140" s="6"/>
      <c r="BH1140" s="6"/>
    </row>
    <row r="1141" spans="3:60" x14ac:dyDescent="0.25">
      <c r="C1141" s="2"/>
      <c r="I1141" s="4"/>
      <c r="BG1141" s="6"/>
      <c r="BH1141" s="6"/>
    </row>
    <row r="1142" spans="3:60" x14ac:dyDescent="0.25">
      <c r="C1142" s="2"/>
      <c r="I1142" s="4"/>
      <c r="BG1142" s="6"/>
      <c r="BH1142" s="6"/>
    </row>
    <row r="1143" spans="3:60" x14ac:dyDescent="0.25">
      <c r="C1143" s="2"/>
      <c r="I1143" s="4"/>
      <c r="BG1143" s="6"/>
      <c r="BH1143" s="6"/>
    </row>
    <row r="1144" spans="3:60" x14ac:dyDescent="0.25">
      <c r="C1144" s="2"/>
      <c r="I1144" s="4"/>
      <c r="BG1144" s="6"/>
      <c r="BH1144" s="6"/>
    </row>
    <row r="1145" spans="3:60" x14ac:dyDescent="0.25">
      <c r="C1145" s="2"/>
      <c r="I1145" s="4"/>
      <c r="BG1145" s="6"/>
      <c r="BH1145" s="6"/>
    </row>
    <row r="1146" spans="3:60" x14ac:dyDescent="0.25">
      <c r="C1146" s="2"/>
      <c r="I1146" s="4"/>
      <c r="BG1146" s="6"/>
      <c r="BH1146" s="6"/>
    </row>
    <row r="1147" spans="3:60" x14ac:dyDescent="0.25">
      <c r="C1147" s="2"/>
      <c r="I1147" s="4"/>
      <c r="BG1147" s="6"/>
      <c r="BH1147" s="6"/>
    </row>
    <row r="1148" spans="3:60" x14ac:dyDescent="0.25">
      <c r="C1148" s="2"/>
      <c r="I1148" s="4"/>
      <c r="BG1148" s="6"/>
      <c r="BH1148" s="6"/>
    </row>
    <row r="1149" spans="3:60" x14ac:dyDescent="0.25">
      <c r="C1149" s="2"/>
      <c r="I1149" s="4"/>
      <c r="BG1149" s="6"/>
      <c r="BH1149" s="6"/>
    </row>
    <row r="1150" spans="3:60" x14ac:dyDescent="0.25">
      <c r="C1150" s="2"/>
      <c r="I1150" s="4"/>
      <c r="BG1150" s="6"/>
      <c r="BH1150" s="6"/>
    </row>
    <row r="1151" spans="3:60" x14ac:dyDescent="0.25">
      <c r="C1151" s="2"/>
      <c r="I1151" s="4"/>
      <c r="BG1151" s="6"/>
      <c r="BH1151" s="6"/>
    </row>
    <row r="1152" spans="3:60" x14ac:dyDescent="0.25">
      <c r="C1152" s="2"/>
      <c r="I1152" s="4"/>
      <c r="BG1152" s="6"/>
      <c r="BH1152" s="6"/>
    </row>
    <row r="1153" spans="3:60" x14ac:dyDescent="0.25">
      <c r="C1153" s="2"/>
      <c r="I1153" s="4"/>
      <c r="BG1153" s="6"/>
      <c r="BH1153" s="6"/>
    </row>
    <row r="1154" spans="3:60" x14ac:dyDescent="0.25">
      <c r="C1154" s="2"/>
      <c r="I1154" s="4"/>
      <c r="BG1154" s="6"/>
      <c r="BH1154" s="6"/>
    </row>
    <row r="1155" spans="3:60" x14ac:dyDescent="0.25">
      <c r="C1155" s="2"/>
      <c r="I1155" s="4"/>
      <c r="BG1155" s="6"/>
      <c r="BH1155" s="6"/>
    </row>
    <row r="1156" spans="3:60" x14ac:dyDescent="0.25">
      <c r="C1156" s="2"/>
      <c r="I1156" s="4"/>
      <c r="BG1156" s="6"/>
      <c r="BH1156" s="6"/>
    </row>
    <row r="1157" spans="3:60" x14ac:dyDescent="0.25">
      <c r="C1157" s="2"/>
      <c r="I1157" s="4"/>
      <c r="BG1157" s="6"/>
      <c r="BH1157" s="6"/>
    </row>
    <row r="1158" spans="3:60" x14ac:dyDescent="0.25">
      <c r="C1158" s="2"/>
      <c r="I1158" s="4"/>
      <c r="BG1158" s="6"/>
      <c r="BH1158" s="6"/>
    </row>
    <row r="1159" spans="3:60" x14ac:dyDescent="0.25">
      <c r="C1159" s="2"/>
      <c r="I1159" s="4"/>
      <c r="BG1159" s="6"/>
      <c r="BH1159" s="6"/>
    </row>
    <row r="1160" spans="3:60" x14ac:dyDescent="0.25">
      <c r="C1160" s="2"/>
      <c r="I1160" s="4"/>
      <c r="BG1160" s="6"/>
      <c r="BH1160" s="6"/>
    </row>
    <row r="1161" spans="3:60" x14ac:dyDescent="0.25">
      <c r="C1161" s="2"/>
      <c r="I1161" s="4"/>
      <c r="BG1161" s="6"/>
      <c r="BH1161" s="6"/>
    </row>
    <row r="1162" spans="3:60" x14ac:dyDescent="0.25">
      <c r="C1162" s="2"/>
      <c r="I1162" s="4"/>
      <c r="BG1162" s="6"/>
      <c r="BH1162" s="6"/>
    </row>
    <row r="1163" spans="3:60" x14ac:dyDescent="0.25">
      <c r="C1163" s="2"/>
      <c r="I1163" s="4"/>
      <c r="BG1163" s="6"/>
      <c r="BH1163" s="6"/>
    </row>
    <row r="1164" spans="3:60" x14ac:dyDescent="0.25">
      <c r="C1164" s="2"/>
      <c r="I1164" s="4"/>
      <c r="BG1164" s="6"/>
      <c r="BH1164" s="6"/>
    </row>
    <row r="1165" spans="3:60" x14ac:dyDescent="0.25">
      <c r="C1165" s="2"/>
      <c r="I1165" s="4"/>
      <c r="BG1165" s="6"/>
      <c r="BH1165" s="6"/>
    </row>
    <row r="1166" spans="3:60" x14ac:dyDescent="0.25">
      <c r="C1166" s="2"/>
      <c r="I1166" s="4"/>
      <c r="BG1166" s="6"/>
      <c r="BH1166" s="6"/>
    </row>
    <row r="1167" spans="3:60" x14ac:dyDescent="0.25">
      <c r="C1167" s="2"/>
      <c r="I1167" s="4"/>
      <c r="BG1167" s="6"/>
      <c r="BH1167" s="6"/>
    </row>
    <row r="1168" spans="3:60" x14ac:dyDescent="0.25">
      <c r="C1168" s="2"/>
      <c r="I1168" s="4"/>
      <c r="BG1168" s="6"/>
      <c r="BH1168" s="6"/>
    </row>
    <row r="1169" spans="3:60" x14ac:dyDescent="0.25">
      <c r="C1169" s="2"/>
      <c r="I1169" s="4"/>
      <c r="BG1169" s="6"/>
      <c r="BH1169" s="6"/>
    </row>
    <row r="1170" spans="3:60" x14ac:dyDescent="0.25">
      <c r="C1170" s="2"/>
      <c r="I1170" s="4"/>
      <c r="BG1170" s="6"/>
      <c r="BH1170" s="6"/>
    </row>
    <row r="1171" spans="3:60" x14ac:dyDescent="0.25">
      <c r="C1171" s="2"/>
      <c r="I1171" s="4"/>
      <c r="BG1171" s="6"/>
      <c r="BH1171" s="6"/>
    </row>
    <row r="1172" spans="3:60" x14ac:dyDescent="0.25">
      <c r="C1172" s="2"/>
      <c r="I1172" s="4"/>
      <c r="BG1172" s="6"/>
      <c r="BH1172" s="6"/>
    </row>
    <row r="1173" spans="3:60" x14ac:dyDescent="0.25">
      <c r="C1173" s="2"/>
      <c r="I1173" s="4"/>
      <c r="BG1173" s="6"/>
      <c r="BH1173" s="6"/>
    </row>
    <row r="1174" spans="3:60" x14ac:dyDescent="0.25">
      <c r="C1174" s="2"/>
      <c r="I1174" s="4"/>
      <c r="BG1174" s="6"/>
      <c r="BH1174" s="6"/>
    </row>
    <row r="1175" spans="3:60" x14ac:dyDescent="0.25">
      <c r="C1175" s="2"/>
      <c r="I1175" s="4"/>
      <c r="BG1175" s="6"/>
      <c r="BH1175" s="6"/>
    </row>
    <row r="1176" spans="3:60" x14ac:dyDescent="0.25">
      <c r="C1176" s="2"/>
      <c r="I1176" s="4"/>
      <c r="BG1176" s="6"/>
      <c r="BH1176" s="6"/>
    </row>
    <row r="1177" spans="3:60" x14ac:dyDescent="0.25">
      <c r="C1177" s="2"/>
      <c r="I1177" s="4"/>
      <c r="BG1177" s="6"/>
      <c r="BH1177" s="6"/>
    </row>
    <row r="1178" spans="3:60" x14ac:dyDescent="0.25">
      <c r="C1178" s="2"/>
      <c r="I1178" s="4"/>
      <c r="BG1178" s="6"/>
      <c r="BH1178" s="6"/>
    </row>
    <row r="1179" spans="3:60" x14ac:dyDescent="0.25">
      <c r="C1179" s="2"/>
      <c r="I1179" s="4"/>
      <c r="BG1179" s="6"/>
      <c r="BH1179" s="6"/>
    </row>
    <row r="1180" spans="3:60" x14ac:dyDescent="0.25">
      <c r="C1180" s="2"/>
      <c r="I1180" s="4"/>
      <c r="BG1180" s="6"/>
      <c r="BH1180" s="6"/>
    </row>
    <row r="1181" spans="3:60" x14ac:dyDescent="0.25">
      <c r="C1181" s="2"/>
      <c r="I1181" s="4"/>
      <c r="BG1181" s="6"/>
      <c r="BH1181" s="6"/>
    </row>
    <row r="1182" spans="3:60" x14ac:dyDescent="0.25">
      <c r="C1182" s="2"/>
      <c r="I1182" s="4"/>
      <c r="BG1182" s="6"/>
      <c r="BH1182" s="6"/>
    </row>
    <row r="1183" spans="3:60" x14ac:dyDescent="0.25">
      <c r="C1183" s="2"/>
      <c r="I1183" s="4"/>
      <c r="BG1183" s="6"/>
      <c r="BH1183" s="6"/>
    </row>
    <row r="1184" spans="3:60" x14ac:dyDescent="0.25">
      <c r="C1184" s="2"/>
      <c r="I1184" s="4"/>
      <c r="BG1184" s="6"/>
      <c r="BH1184" s="6"/>
    </row>
    <row r="1185" spans="3:60" x14ac:dyDescent="0.25">
      <c r="C1185" s="2"/>
      <c r="I1185" s="4"/>
      <c r="BG1185" s="6"/>
      <c r="BH1185" s="6"/>
    </row>
    <row r="1186" spans="3:60" x14ac:dyDescent="0.25">
      <c r="C1186" s="2"/>
      <c r="I1186" s="4"/>
      <c r="BG1186" s="6"/>
      <c r="BH1186" s="6"/>
    </row>
    <row r="1187" spans="3:60" x14ac:dyDescent="0.25">
      <c r="C1187" s="2"/>
      <c r="I1187" s="4"/>
      <c r="BG1187" s="6"/>
      <c r="BH1187" s="6"/>
    </row>
    <row r="1188" spans="3:60" x14ac:dyDescent="0.25">
      <c r="C1188" s="2"/>
      <c r="I1188" s="4"/>
      <c r="BG1188" s="6"/>
      <c r="BH1188" s="6"/>
    </row>
    <row r="1189" spans="3:60" x14ac:dyDescent="0.25">
      <c r="C1189" s="2"/>
      <c r="I1189" s="4"/>
      <c r="BG1189" s="6"/>
      <c r="BH1189" s="6"/>
    </row>
    <row r="1190" spans="3:60" x14ac:dyDescent="0.25">
      <c r="C1190" s="2"/>
      <c r="I1190" s="4"/>
      <c r="BG1190" s="6"/>
      <c r="BH1190" s="6"/>
    </row>
    <row r="1191" spans="3:60" x14ac:dyDescent="0.25">
      <c r="C1191" s="2"/>
      <c r="I1191" s="4"/>
      <c r="BG1191" s="6"/>
      <c r="BH1191" s="6"/>
    </row>
    <row r="1192" spans="3:60" x14ac:dyDescent="0.25">
      <c r="C1192" s="2"/>
      <c r="I1192" s="4"/>
      <c r="BG1192" s="6"/>
      <c r="BH1192" s="6"/>
    </row>
    <row r="1193" spans="3:60" x14ac:dyDescent="0.25">
      <c r="C1193" s="2"/>
      <c r="I1193" s="4"/>
      <c r="BG1193" s="6"/>
      <c r="BH1193" s="6"/>
    </row>
    <row r="1194" spans="3:60" x14ac:dyDescent="0.25">
      <c r="C1194" s="2"/>
      <c r="I1194" s="4"/>
      <c r="BG1194" s="6"/>
      <c r="BH1194" s="6"/>
    </row>
    <row r="1195" spans="3:60" x14ac:dyDescent="0.25">
      <c r="C1195" s="2"/>
      <c r="I1195" s="4"/>
      <c r="BG1195" s="6"/>
      <c r="BH1195" s="6"/>
    </row>
    <row r="1196" spans="3:60" x14ac:dyDescent="0.25">
      <c r="C1196" s="2"/>
      <c r="I1196" s="4"/>
      <c r="BG1196" s="6"/>
      <c r="BH1196" s="6"/>
    </row>
    <row r="1197" spans="3:60" x14ac:dyDescent="0.25">
      <c r="C1197" s="2"/>
      <c r="I1197" s="4"/>
      <c r="BG1197" s="6"/>
      <c r="BH1197" s="6"/>
    </row>
    <row r="1198" spans="3:60" x14ac:dyDescent="0.25">
      <c r="C1198" s="2"/>
      <c r="I1198" s="4"/>
      <c r="BG1198" s="6"/>
      <c r="BH1198" s="6"/>
    </row>
    <row r="1199" spans="3:60" x14ac:dyDescent="0.25">
      <c r="C1199" s="2"/>
      <c r="I1199" s="4"/>
      <c r="BG1199" s="6"/>
      <c r="BH1199" s="6"/>
    </row>
    <row r="1200" spans="3:60" x14ac:dyDescent="0.25">
      <c r="C1200" s="2"/>
      <c r="I1200" s="4"/>
      <c r="BG1200" s="6"/>
      <c r="BH1200" s="6"/>
    </row>
    <row r="1201" spans="3:60" x14ac:dyDescent="0.25">
      <c r="C1201" s="2"/>
      <c r="I1201" s="4"/>
      <c r="BG1201" s="6"/>
      <c r="BH1201" s="6"/>
    </row>
    <row r="1202" spans="3:60" x14ac:dyDescent="0.25">
      <c r="C1202" s="2"/>
      <c r="I1202" s="4"/>
      <c r="BG1202" s="6"/>
      <c r="BH1202" s="6"/>
    </row>
    <row r="1203" spans="3:60" x14ac:dyDescent="0.25">
      <c r="C1203" s="2"/>
      <c r="I1203" s="4"/>
      <c r="BG1203" s="6"/>
      <c r="BH1203" s="6"/>
    </row>
    <row r="1204" spans="3:60" x14ac:dyDescent="0.25">
      <c r="C1204" s="2"/>
      <c r="I1204" s="4"/>
      <c r="BG1204" s="6"/>
      <c r="BH1204" s="6"/>
    </row>
    <row r="1205" spans="3:60" x14ac:dyDescent="0.25">
      <c r="C1205" s="2"/>
      <c r="I1205" s="4"/>
      <c r="BG1205" s="6"/>
      <c r="BH1205" s="6"/>
    </row>
    <row r="1206" spans="3:60" x14ac:dyDescent="0.25">
      <c r="C1206" s="2"/>
      <c r="I1206" s="4"/>
      <c r="BG1206" s="6"/>
      <c r="BH1206" s="6"/>
    </row>
    <row r="1207" spans="3:60" x14ac:dyDescent="0.25">
      <c r="C1207" s="2"/>
      <c r="I1207" s="4"/>
      <c r="BG1207" s="6"/>
      <c r="BH1207" s="6"/>
    </row>
    <row r="1208" spans="3:60" x14ac:dyDescent="0.25">
      <c r="C1208" s="2"/>
      <c r="I1208" s="4"/>
      <c r="BG1208" s="6"/>
      <c r="BH1208" s="6"/>
    </row>
    <row r="1209" spans="3:60" x14ac:dyDescent="0.25">
      <c r="C1209" s="2"/>
      <c r="I1209" s="4"/>
      <c r="BG1209" s="6"/>
      <c r="BH1209" s="6"/>
    </row>
    <row r="1210" spans="3:60" x14ac:dyDescent="0.25">
      <c r="C1210" s="2"/>
      <c r="I1210" s="4"/>
      <c r="BG1210" s="6"/>
      <c r="BH1210" s="6"/>
    </row>
    <row r="1211" spans="3:60" x14ac:dyDescent="0.25">
      <c r="C1211" s="2"/>
      <c r="I1211" s="4"/>
      <c r="BG1211" s="6"/>
      <c r="BH1211" s="6"/>
    </row>
    <row r="1212" spans="3:60" x14ac:dyDescent="0.25">
      <c r="C1212" s="2"/>
      <c r="I1212" s="4"/>
      <c r="BG1212" s="6"/>
      <c r="BH1212" s="6"/>
    </row>
    <row r="1213" spans="3:60" x14ac:dyDescent="0.25">
      <c r="C1213" s="2"/>
      <c r="I1213" s="4"/>
      <c r="BG1213" s="6"/>
      <c r="BH1213" s="6"/>
    </row>
    <row r="1214" spans="3:60" x14ac:dyDescent="0.25">
      <c r="C1214" s="2"/>
      <c r="I1214" s="4"/>
      <c r="BG1214" s="6"/>
      <c r="BH1214" s="6"/>
    </row>
    <row r="1215" spans="3:60" x14ac:dyDescent="0.25">
      <c r="C1215" s="2"/>
      <c r="I1215" s="4"/>
      <c r="BG1215" s="6"/>
      <c r="BH1215" s="6"/>
    </row>
    <row r="1216" spans="3:60" x14ac:dyDescent="0.25">
      <c r="C1216" s="2"/>
      <c r="I1216" s="4"/>
      <c r="BG1216" s="6"/>
      <c r="BH1216" s="6"/>
    </row>
    <row r="1217" spans="3:60" x14ac:dyDescent="0.25">
      <c r="C1217" s="2"/>
      <c r="I1217" s="4"/>
      <c r="BG1217" s="6"/>
      <c r="BH1217" s="6"/>
    </row>
    <row r="1218" spans="3:60" x14ac:dyDescent="0.25">
      <c r="C1218" s="2"/>
      <c r="I1218" s="4"/>
      <c r="BG1218" s="6"/>
      <c r="BH1218" s="6"/>
    </row>
    <row r="1219" spans="3:60" x14ac:dyDescent="0.25">
      <c r="C1219" s="2"/>
      <c r="BG1219" s="6"/>
      <c r="BH1219" s="6"/>
    </row>
    <row r="1220" spans="3:60" x14ac:dyDescent="0.25">
      <c r="C1220" s="2"/>
      <c r="BG1220" s="6"/>
      <c r="BH1220" s="6"/>
    </row>
    <row r="1221" spans="3:60" x14ac:dyDescent="0.25">
      <c r="C1221" s="2"/>
      <c r="BG1221" s="6"/>
      <c r="BH1221" s="6"/>
    </row>
    <row r="1222" spans="3:60" x14ac:dyDescent="0.25">
      <c r="C1222" s="2"/>
      <c r="BG1222" s="6"/>
      <c r="BH1222" s="6"/>
    </row>
    <row r="1223" spans="3:60" x14ac:dyDescent="0.25">
      <c r="C1223" s="2"/>
      <c r="BG1223" s="6"/>
      <c r="BH1223" s="6"/>
    </row>
    <row r="1224" spans="3:60" x14ac:dyDescent="0.25">
      <c r="C1224" s="2"/>
      <c r="BG1224" s="6"/>
      <c r="BH1224" s="6"/>
    </row>
    <row r="1225" spans="3:60" x14ac:dyDescent="0.25">
      <c r="C1225" s="2"/>
      <c r="BG1225" s="6"/>
      <c r="BH1225" s="6"/>
    </row>
    <row r="1226" spans="3:60" x14ac:dyDescent="0.25">
      <c r="C1226" s="2"/>
      <c r="BG1226" s="6"/>
      <c r="BH1226" s="6"/>
    </row>
    <row r="1227" spans="3:60" x14ac:dyDescent="0.25">
      <c r="C1227" s="2"/>
      <c r="BG1227" s="6"/>
      <c r="BH1227" s="6"/>
    </row>
    <row r="1228" spans="3:60" x14ac:dyDescent="0.25">
      <c r="C1228" s="2"/>
      <c r="BG1228" s="6"/>
      <c r="BH1228" s="6"/>
    </row>
    <row r="1229" spans="3:60" x14ac:dyDescent="0.25">
      <c r="C1229" s="2"/>
      <c r="BG1229" s="6"/>
      <c r="BH1229" s="6"/>
    </row>
    <row r="1230" spans="3:60" x14ac:dyDescent="0.25">
      <c r="C1230" s="2"/>
      <c r="BG1230" s="6"/>
      <c r="BH1230" s="6"/>
    </row>
    <row r="1231" spans="3:60" x14ac:dyDescent="0.25">
      <c r="C1231" s="2"/>
      <c r="BG1231" s="6"/>
      <c r="BH1231" s="6"/>
    </row>
    <row r="1232" spans="3:60" x14ac:dyDescent="0.25">
      <c r="C1232" s="2"/>
      <c r="BG1232" s="6"/>
      <c r="BH1232" s="6"/>
    </row>
    <row r="1233" spans="3:60" x14ac:dyDescent="0.25">
      <c r="C1233" s="2"/>
      <c r="BG1233" s="6"/>
      <c r="BH1233" s="6"/>
    </row>
    <row r="1234" spans="3:60" x14ac:dyDescent="0.25">
      <c r="C1234" s="2"/>
      <c r="BG1234" s="6"/>
      <c r="BH1234" s="6"/>
    </row>
    <row r="1235" spans="3:60" x14ac:dyDescent="0.25">
      <c r="C1235" s="2"/>
      <c r="BG1235" s="6"/>
      <c r="BH1235" s="6"/>
    </row>
    <row r="1236" spans="3:60" x14ac:dyDescent="0.25">
      <c r="C1236" s="2"/>
      <c r="BG1236" s="6"/>
      <c r="BH1236" s="6"/>
    </row>
    <row r="1237" spans="3:60" x14ac:dyDescent="0.25">
      <c r="C1237" s="2"/>
      <c r="BG1237" s="6"/>
      <c r="BH1237" s="6"/>
    </row>
    <row r="1238" spans="3:60" x14ac:dyDescent="0.25">
      <c r="C1238" s="2"/>
      <c r="BG1238" s="6"/>
      <c r="BH1238" s="6"/>
    </row>
    <row r="1239" spans="3:60" x14ac:dyDescent="0.25">
      <c r="C1239" s="2"/>
      <c r="BG1239" s="6"/>
      <c r="BH1239" s="6"/>
    </row>
    <row r="1240" spans="3:60" x14ac:dyDescent="0.25">
      <c r="C1240" s="2"/>
      <c r="BG1240" s="6"/>
      <c r="BH1240" s="6"/>
    </row>
    <row r="1241" spans="3:60" x14ac:dyDescent="0.25">
      <c r="C1241" s="2"/>
      <c r="BG1241" s="6"/>
      <c r="BH1241" s="6"/>
    </row>
    <row r="1242" spans="3:60" x14ac:dyDescent="0.25">
      <c r="C1242" s="2"/>
      <c r="BG1242" s="6"/>
      <c r="BH1242" s="6"/>
    </row>
    <row r="1243" spans="3:60" x14ac:dyDescent="0.25">
      <c r="C1243" s="2"/>
      <c r="BG1243" s="6"/>
      <c r="BH1243" s="6"/>
    </row>
    <row r="1244" spans="3:60" x14ac:dyDescent="0.25">
      <c r="C1244" s="2"/>
      <c r="BG1244" s="6"/>
      <c r="BH1244" s="6"/>
    </row>
    <row r="1245" spans="3:60" x14ac:dyDescent="0.25">
      <c r="C1245" s="2"/>
      <c r="BG1245" s="6"/>
      <c r="BH1245" s="6"/>
    </row>
    <row r="1246" spans="3:60" x14ac:dyDescent="0.25">
      <c r="C1246" s="2"/>
      <c r="BG1246" s="6"/>
      <c r="BH1246" s="6"/>
    </row>
    <row r="1247" spans="3:60" x14ac:dyDescent="0.25">
      <c r="C1247" s="2"/>
      <c r="BG1247" s="6"/>
      <c r="BH1247" s="6"/>
    </row>
    <row r="1248" spans="3:60" x14ac:dyDescent="0.25">
      <c r="C1248" s="2"/>
      <c r="BG1248" s="6"/>
      <c r="BH1248" s="6"/>
    </row>
    <row r="1249" spans="3:60" x14ac:dyDescent="0.25">
      <c r="C1249" s="2"/>
      <c r="BG1249" s="6"/>
      <c r="BH1249" s="6"/>
    </row>
    <row r="1250" spans="3:60" x14ac:dyDescent="0.25">
      <c r="C1250" s="2"/>
      <c r="BG1250" s="6"/>
      <c r="BH1250" s="6"/>
    </row>
    <row r="1251" spans="3:60" x14ac:dyDescent="0.25">
      <c r="C1251" s="2"/>
      <c r="BG1251" s="6"/>
      <c r="BH1251" s="6"/>
    </row>
    <row r="1252" spans="3:60" x14ac:dyDescent="0.25">
      <c r="C1252" s="2"/>
      <c r="BG1252" s="6"/>
      <c r="BH1252" s="6"/>
    </row>
    <row r="1253" spans="3:60" x14ac:dyDescent="0.25">
      <c r="C1253" s="2"/>
      <c r="BG1253" s="6"/>
      <c r="BH1253" s="6"/>
    </row>
    <row r="1254" spans="3:60" x14ac:dyDescent="0.25">
      <c r="C1254" s="2"/>
      <c r="BG1254" s="6"/>
      <c r="BH1254" s="6"/>
    </row>
    <row r="1255" spans="3:60" x14ac:dyDescent="0.25">
      <c r="C1255" s="2"/>
      <c r="BG1255" s="6"/>
      <c r="BH1255" s="6"/>
    </row>
    <row r="1256" spans="3:60" x14ac:dyDescent="0.25">
      <c r="C1256" s="2"/>
      <c r="BG1256" s="6"/>
      <c r="BH1256" s="6"/>
    </row>
    <row r="1257" spans="3:60" x14ac:dyDescent="0.25">
      <c r="C1257" s="2"/>
      <c r="BG1257" s="6"/>
      <c r="BH1257" s="6"/>
    </row>
    <row r="1258" spans="3:60" x14ac:dyDescent="0.25">
      <c r="C1258" s="2"/>
      <c r="BG1258" s="6"/>
      <c r="BH1258" s="6"/>
    </row>
    <row r="1259" spans="3:60" x14ac:dyDescent="0.25">
      <c r="C1259" s="2"/>
      <c r="BG1259" s="6"/>
      <c r="BH1259" s="6"/>
    </row>
    <row r="1260" spans="3:60" x14ac:dyDescent="0.25">
      <c r="C1260" s="2"/>
      <c r="BG1260" s="6"/>
      <c r="BH1260" s="6"/>
    </row>
    <row r="1261" spans="3:60" x14ac:dyDescent="0.25">
      <c r="C1261" s="2"/>
      <c r="BG1261" s="6"/>
      <c r="BH1261" s="6"/>
    </row>
    <row r="1262" spans="3:60" x14ac:dyDescent="0.25">
      <c r="C1262" s="2"/>
      <c r="BG1262" s="6"/>
      <c r="BH1262" s="6"/>
    </row>
    <row r="1263" spans="3:60" x14ac:dyDescent="0.25">
      <c r="C1263" s="2"/>
      <c r="BG1263" s="6"/>
      <c r="BH1263" s="6"/>
    </row>
    <row r="1264" spans="3:60" x14ac:dyDescent="0.25">
      <c r="C1264" s="2"/>
      <c r="BG1264" s="6"/>
      <c r="BH1264" s="6"/>
    </row>
    <row r="1265" spans="3:60" x14ac:dyDescent="0.25">
      <c r="C1265" s="2"/>
      <c r="BG1265" s="6"/>
      <c r="BH1265" s="6"/>
    </row>
    <row r="1266" spans="3:60" x14ac:dyDescent="0.25">
      <c r="C1266" s="2"/>
      <c r="BG1266" s="6"/>
      <c r="BH1266" s="6"/>
    </row>
    <row r="1267" spans="3:60" x14ac:dyDescent="0.25">
      <c r="C1267" s="2"/>
      <c r="BG1267" s="6"/>
      <c r="BH1267" s="6"/>
    </row>
    <row r="1268" spans="3:60" x14ac:dyDescent="0.25">
      <c r="C1268" s="2"/>
      <c r="BG1268" s="6"/>
      <c r="BH1268" s="6"/>
    </row>
    <row r="1269" spans="3:60" x14ac:dyDescent="0.25">
      <c r="C1269" s="2"/>
      <c r="BG1269" s="6"/>
      <c r="BH1269" s="6"/>
    </row>
    <row r="1270" spans="3:60" x14ac:dyDescent="0.25">
      <c r="C1270" s="2"/>
      <c r="BG1270" s="6"/>
      <c r="BH1270" s="6"/>
    </row>
    <row r="1271" spans="3:60" x14ac:dyDescent="0.25">
      <c r="C1271" s="2"/>
      <c r="BG1271" s="6"/>
      <c r="BH1271" s="6"/>
    </row>
    <row r="1272" spans="3:60" x14ac:dyDescent="0.25">
      <c r="C1272" s="2"/>
      <c r="BG1272" s="6"/>
      <c r="BH1272" s="6"/>
    </row>
    <row r="1273" spans="3:60" x14ac:dyDescent="0.25">
      <c r="C1273" s="2"/>
      <c r="BG1273" s="6"/>
      <c r="BH1273" s="6"/>
    </row>
    <row r="1274" spans="3:60" x14ac:dyDescent="0.25">
      <c r="C1274" s="2"/>
      <c r="BG1274" s="6"/>
      <c r="BH1274" s="6"/>
    </row>
    <row r="1275" spans="3:60" x14ac:dyDescent="0.25">
      <c r="C1275" s="2"/>
      <c r="BG1275" s="6"/>
      <c r="BH1275" s="6"/>
    </row>
    <row r="1276" spans="3:60" x14ac:dyDescent="0.25">
      <c r="C1276" s="2"/>
      <c r="BG1276" s="6"/>
      <c r="BH1276" s="6"/>
    </row>
    <row r="1277" spans="3:60" x14ac:dyDescent="0.25">
      <c r="C1277" s="2"/>
      <c r="BG1277" s="6"/>
      <c r="BH1277" s="6"/>
    </row>
    <row r="1278" spans="3:60" x14ac:dyDescent="0.25">
      <c r="C1278" s="2"/>
      <c r="BG1278" s="6"/>
      <c r="BH1278" s="6"/>
    </row>
    <row r="1279" spans="3:60" x14ac:dyDescent="0.25">
      <c r="C1279" s="2"/>
      <c r="BG1279" s="6"/>
      <c r="BH1279" s="6"/>
    </row>
    <row r="1280" spans="3:60" x14ac:dyDescent="0.25">
      <c r="C1280" s="2"/>
      <c r="BG1280" s="6"/>
      <c r="BH1280" s="6"/>
    </row>
    <row r="1281" spans="3:60" x14ac:dyDescent="0.25">
      <c r="C1281" s="2"/>
      <c r="BG1281" s="6"/>
      <c r="BH1281" s="6"/>
    </row>
    <row r="1282" spans="3:60" x14ac:dyDescent="0.25">
      <c r="C1282" s="2"/>
      <c r="BG1282" s="6"/>
      <c r="BH1282" s="6"/>
    </row>
    <row r="1283" spans="3:60" x14ac:dyDescent="0.25">
      <c r="C1283" s="2"/>
      <c r="BG1283" s="6"/>
      <c r="BH1283" s="6"/>
    </row>
    <row r="1284" spans="3:60" x14ac:dyDescent="0.25">
      <c r="C1284" s="2"/>
      <c r="BG1284" s="6"/>
      <c r="BH1284" s="6"/>
    </row>
    <row r="1285" spans="3:60" x14ac:dyDescent="0.25">
      <c r="C1285" s="2"/>
      <c r="BG1285" s="6"/>
      <c r="BH1285" s="6"/>
    </row>
    <row r="1286" spans="3:60" x14ac:dyDescent="0.25">
      <c r="C1286" s="2"/>
      <c r="BG1286" s="6"/>
      <c r="BH1286" s="6"/>
    </row>
    <row r="1287" spans="3:60" x14ac:dyDescent="0.25">
      <c r="C1287" s="2"/>
      <c r="BG1287" s="6"/>
      <c r="BH1287" s="6"/>
    </row>
    <row r="1288" spans="3:60" x14ac:dyDescent="0.25">
      <c r="C1288" s="2"/>
      <c r="BG1288" s="6"/>
      <c r="BH1288" s="6"/>
    </row>
    <row r="1289" spans="3:60" x14ac:dyDescent="0.25">
      <c r="C1289" s="2"/>
      <c r="BG1289" s="6"/>
      <c r="BH1289" s="6"/>
    </row>
    <row r="1290" spans="3:60" x14ac:dyDescent="0.25">
      <c r="C1290" s="2"/>
      <c r="BG1290" s="6"/>
      <c r="BH1290" s="6"/>
    </row>
    <row r="1291" spans="3:60" x14ac:dyDescent="0.25">
      <c r="C1291" s="2"/>
      <c r="BG1291" s="6"/>
      <c r="BH1291" s="6"/>
    </row>
    <row r="1292" spans="3:60" x14ac:dyDescent="0.25">
      <c r="C1292" s="2"/>
      <c r="BG1292" s="6"/>
      <c r="BH1292" s="6"/>
    </row>
    <row r="1293" spans="3:60" x14ac:dyDescent="0.25">
      <c r="C1293" s="2"/>
      <c r="BG1293" s="6"/>
      <c r="BH1293" s="6"/>
    </row>
    <row r="1294" spans="3:60" x14ac:dyDescent="0.25">
      <c r="C1294" s="2"/>
      <c r="BG1294" s="6"/>
      <c r="BH1294" s="6"/>
    </row>
    <row r="1295" spans="3:60" x14ac:dyDescent="0.25">
      <c r="C1295" s="2"/>
      <c r="BG1295" s="6"/>
      <c r="BH1295" s="6"/>
    </row>
    <row r="1296" spans="3:60" x14ac:dyDescent="0.25">
      <c r="C1296" s="2"/>
      <c r="BG1296" s="6"/>
      <c r="BH1296" s="6"/>
    </row>
    <row r="1297" spans="3:60" x14ac:dyDescent="0.25">
      <c r="C1297" s="2"/>
      <c r="BG1297" s="6"/>
      <c r="BH1297" s="6"/>
    </row>
    <row r="1298" spans="3:60" x14ac:dyDescent="0.25">
      <c r="C1298" s="2"/>
      <c r="BG1298" s="6"/>
      <c r="BH1298" s="6"/>
    </row>
    <row r="1299" spans="3:60" x14ac:dyDescent="0.25">
      <c r="C1299" s="2"/>
      <c r="BG1299" s="6"/>
      <c r="BH1299" s="6"/>
    </row>
    <row r="1300" spans="3:60" x14ac:dyDescent="0.25">
      <c r="C1300" s="2"/>
      <c r="BG1300" s="6"/>
      <c r="BH1300" s="6"/>
    </row>
    <row r="1301" spans="3:60" x14ac:dyDescent="0.25">
      <c r="C1301" s="2"/>
      <c r="BG1301" s="6"/>
      <c r="BH1301" s="6"/>
    </row>
    <row r="1302" spans="3:60" x14ac:dyDescent="0.25">
      <c r="C1302" s="2"/>
      <c r="BG1302" s="6"/>
      <c r="BH1302" s="6"/>
    </row>
    <row r="1303" spans="3:60" x14ac:dyDescent="0.25">
      <c r="C1303" s="2"/>
      <c r="BG1303" s="6"/>
      <c r="BH1303" s="6"/>
    </row>
    <row r="1304" spans="3:60" x14ac:dyDescent="0.25">
      <c r="C1304" s="2"/>
      <c r="BG1304" s="6"/>
      <c r="BH1304" s="6"/>
    </row>
    <row r="1305" spans="3:60" x14ac:dyDescent="0.25">
      <c r="C1305" s="2"/>
      <c r="BG1305" s="6"/>
      <c r="BH1305" s="6"/>
    </row>
    <row r="1306" spans="3:60" x14ac:dyDescent="0.25">
      <c r="C1306" s="2"/>
      <c r="BG1306" s="6"/>
      <c r="BH1306" s="6"/>
    </row>
    <row r="1307" spans="3:60" x14ac:dyDescent="0.25">
      <c r="C1307" s="2"/>
      <c r="BG1307" s="6"/>
      <c r="BH1307" s="6"/>
    </row>
    <row r="1308" spans="3:60" x14ac:dyDescent="0.25">
      <c r="C1308" s="2"/>
      <c r="BG1308" s="6"/>
      <c r="BH1308" s="6"/>
    </row>
    <row r="1309" spans="3:60" x14ac:dyDescent="0.25">
      <c r="C1309" s="2"/>
      <c r="BG1309" s="6"/>
      <c r="BH1309" s="6"/>
    </row>
    <row r="1310" spans="3:60" x14ac:dyDescent="0.25">
      <c r="C1310" s="2"/>
      <c r="BG1310" s="6"/>
      <c r="BH1310" s="6"/>
    </row>
    <row r="1311" spans="3:60" x14ac:dyDescent="0.25">
      <c r="BG1311" s="6"/>
      <c r="BH1311" s="6"/>
    </row>
    <row r="1312" spans="3:60" x14ac:dyDescent="0.25">
      <c r="BG1312" s="6"/>
      <c r="BH1312" s="6"/>
    </row>
    <row r="1313" spans="59:60" x14ac:dyDescent="0.25">
      <c r="BG1313" s="6"/>
      <c r="BH1313" s="6"/>
    </row>
    <row r="1314" spans="59:60" x14ac:dyDescent="0.25">
      <c r="BG1314" s="6"/>
      <c r="BH1314" s="6"/>
    </row>
    <row r="1315" spans="59:60" x14ac:dyDescent="0.25">
      <c r="BG1315" s="6"/>
      <c r="BH1315" s="6"/>
    </row>
    <row r="1316" spans="59:60" x14ac:dyDescent="0.25">
      <c r="BG1316" s="6"/>
      <c r="BH1316" s="6"/>
    </row>
    <row r="1317" spans="59:60" x14ac:dyDescent="0.25">
      <c r="BG1317" s="6"/>
      <c r="BH1317" s="6"/>
    </row>
    <row r="1318" spans="59:60" x14ac:dyDescent="0.25">
      <c r="BG1318" s="6"/>
      <c r="BH1318" s="6"/>
    </row>
    <row r="1319" spans="59:60" x14ac:dyDescent="0.25">
      <c r="BG1319" s="6"/>
      <c r="BH1319" s="6"/>
    </row>
    <row r="1320" spans="59:60" x14ac:dyDescent="0.25">
      <c r="BG1320" s="6"/>
      <c r="BH1320" s="6"/>
    </row>
    <row r="1321" spans="59:60" x14ac:dyDescent="0.25">
      <c r="BG1321" s="6"/>
      <c r="BH1321" s="6"/>
    </row>
    <row r="1322" spans="59:60" x14ac:dyDescent="0.25">
      <c r="BG1322" s="6"/>
      <c r="BH1322" s="6"/>
    </row>
    <row r="1323" spans="59:60" x14ac:dyDescent="0.25">
      <c r="BG1323" s="6"/>
      <c r="BH1323" s="6"/>
    </row>
    <row r="1324" spans="59:60" x14ac:dyDescent="0.25">
      <c r="BG1324" s="6"/>
      <c r="BH1324" s="6"/>
    </row>
    <row r="1325" spans="59:60" x14ac:dyDescent="0.25">
      <c r="BG1325" s="6"/>
      <c r="BH1325" s="6"/>
    </row>
    <row r="1326" spans="59:60" x14ac:dyDescent="0.25">
      <c r="BG1326" s="6"/>
      <c r="BH1326" s="6"/>
    </row>
    <row r="1327" spans="59:60" x14ac:dyDescent="0.25">
      <c r="BG1327" s="6"/>
      <c r="BH1327" s="6"/>
    </row>
    <row r="1328" spans="59:60" x14ac:dyDescent="0.25">
      <c r="BG1328" s="6"/>
      <c r="BH1328" s="6"/>
    </row>
    <row r="1329" spans="59:60" x14ac:dyDescent="0.25">
      <c r="BG1329" s="6"/>
      <c r="BH1329" s="6"/>
    </row>
    <row r="1330" spans="59:60" x14ac:dyDescent="0.25">
      <c r="BG1330" s="6"/>
      <c r="BH1330" s="6"/>
    </row>
    <row r="1331" spans="59:60" x14ac:dyDescent="0.25">
      <c r="BG1331" s="6"/>
      <c r="BH1331" s="6"/>
    </row>
    <row r="1332" spans="59:60" x14ac:dyDescent="0.25">
      <c r="BG1332" s="6"/>
      <c r="BH1332" s="6"/>
    </row>
    <row r="1333" spans="59:60" x14ac:dyDescent="0.25">
      <c r="BG1333" s="6"/>
      <c r="BH1333" s="6"/>
    </row>
    <row r="1334" spans="59:60" x14ac:dyDescent="0.25">
      <c r="BG1334" s="6"/>
      <c r="BH1334" s="6"/>
    </row>
    <row r="1335" spans="59:60" x14ac:dyDescent="0.25">
      <c r="BG1335" s="6"/>
      <c r="BH1335" s="6"/>
    </row>
    <row r="1336" spans="59:60" x14ac:dyDescent="0.25">
      <c r="BG1336" s="6"/>
      <c r="BH1336" s="6"/>
    </row>
    <row r="1337" spans="59:60" x14ac:dyDescent="0.25">
      <c r="BG1337" s="6"/>
      <c r="BH1337" s="6"/>
    </row>
    <row r="1338" spans="59:60" x14ac:dyDescent="0.25">
      <c r="BG1338" s="6"/>
      <c r="BH1338" s="6"/>
    </row>
    <row r="1339" spans="59:60" x14ac:dyDescent="0.25">
      <c r="BG1339" s="6"/>
      <c r="BH1339" s="6"/>
    </row>
    <row r="1340" spans="59:60" x14ac:dyDescent="0.25">
      <c r="BG1340" s="6"/>
      <c r="BH1340" s="6"/>
    </row>
    <row r="1341" spans="59:60" x14ac:dyDescent="0.25">
      <c r="BG1341" s="6"/>
      <c r="BH1341" s="6"/>
    </row>
    <row r="1342" spans="59:60" x14ac:dyDescent="0.25">
      <c r="BG1342" s="6"/>
      <c r="BH1342" s="6"/>
    </row>
    <row r="1343" spans="59:60" x14ac:dyDescent="0.25">
      <c r="BG1343" s="6"/>
      <c r="BH1343" s="6"/>
    </row>
    <row r="1344" spans="59:60" x14ac:dyDescent="0.25">
      <c r="BG1344" s="6"/>
      <c r="BH1344" s="6"/>
    </row>
    <row r="1345" spans="59:60" x14ac:dyDescent="0.25">
      <c r="BG1345" s="6"/>
      <c r="BH1345" s="6"/>
    </row>
    <row r="1346" spans="59:60" x14ac:dyDescent="0.25">
      <c r="BG1346" s="6"/>
      <c r="BH1346" s="6"/>
    </row>
    <row r="1347" spans="59:60" x14ac:dyDescent="0.25">
      <c r="BG1347" s="6"/>
      <c r="BH1347" s="6"/>
    </row>
    <row r="1348" spans="59:60" x14ac:dyDescent="0.25">
      <c r="BG1348" s="6"/>
      <c r="BH1348" s="6"/>
    </row>
    <row r="1349" spans="59:60" x14ac:dyDescent="0.25">
      <c r="BG1349" s="6"/>
      <c r="BH1349" s="6"/>
    </row>
    <row r="1350" spans="59:60" x14ac:dyDescent="0.25">
      <c r="BG1350" s="6"/>
      <c r="BH1350" s="6"/>
    </row>
    <row r="1351" spans="59:60" x14ac:dyDescent="0.25">
      <c r="BG1351" s="6"/>
      <c r="BH1351" s="6"/>
    </row>
    <row r="1352" spans="59:60" x14ac:dyDescent="0.25">
      <c r="BG1352" s="6"/>
      <c r="BH1352" s="6"/>
    </row>
    <row r="1353" spans="59:60" x14ac:dyDescent="0.25">
      <c r="BG1353" s="6"/>
      <c r="BH1353" s="6"/>
    </row>
    <row r="1354" spans="59:60" x14ac:dyDescent="0.25">
      <c r="BG1354" s="6"/>
      <c r="BH1354" s="6"/>
    </row>
    <row r="1355" spans="59:60" x14ac:dyDescent="0.25">
      <c r="BG1355" s="6"/>
      <c r="BH1355" s="6"/>
    </row>
    <row r="1356" spans="59:60" x14ac:dyDescent="0.25">
      <c r="BG1356" s="6"/>
      <c r="BH1356" s="6"/>
    </row>
    <row r="1357" spans="59:60" x14ac:dyDescent="0.25">
      <c r="BG1357" s="6"/>
      <c r="BH1357" s="6"/>
    </row>
    <row r="1358" spans="59:60" x14ac:dyDescent="0.25">
      <c r="BG1358" s="6"/>
      <c r="BH1358" s="6"/>
    </row>
    <row r="1359" spans="59:60" x14ac:dyDescent="0.25">
      <c r="BG1359" s="6"/>
      <c r="BH1359" s="6"/>
    </row>
    <row r="1360" spans="59:60" x14ac:dyDescent="0.25">
      <c r="BG1360" s="6"/>
      <c r="BH1360" s="6"/>
    </row>
    <row r="1361" spans="59:60" x14ac:dyDescent="0.25">
      <c r="BG1361" s="6"/>
      <c r="BH1361" s="6"/>
    </row>
    <row r="1362" spans="59:60" x14ac:dyDescent="0.25">
      <c r="BG1362" s="6"/>
      <c r="BH1362" s="6"/>
    </row>
    <row r="1363" spans="59:60" x14ac:dyDescent="0.25">
      <c r="BG1363" s="6"/>
      <c r="BH1363" s="6"/>
    </row>
    <row r="1364" spans="59:60" x14ac:dyDescent="0.25">
      <c r="BG1364" s="6"/>
      <c r="BH1364" s="6"/>
    </row>
    <row r="1365" spans="59:60" x14ac:dyDescent="0.25">
      <c r="BG1365" s="6"/>
      <c r="BH1365" s="6"/>
    </row>
    <row r="1366" spans="59:60" x14ac:dyDescent="0.25">
      <c r="BG1366" s="6"/>
      <c r="BH1366" s="6"/>
    </row>
    <row r="1367" spans="59:60" x14ac:dyDescent="0.25">
      <c r="BG1367" s="6"/>
      <c r="BH1367" s="6"/>
    </row>
    <row r="1368" spans="59:60" x14ac:dyDescent="0.25">
      <c r="BG1368" s="6"/>
      <c r="BH1368" s="6"/>
    </row>
    <row r="1369" spans="59:60" x14ac:dyDescent="0.25">
      <c r="BG1369" s="6"/>
      <c r="BH1369" s="6"/>
    </row>
    <row r="1370" spans="59:60" x14ac:dyDescent="0.25">
      <c r="BG1370" s="6"/>
      <c r="BH1370" s="6"/>
    </row>
    <row r="1371" spans="59:60" x14ac:dyDescent="0.25">
      <c r="BG1371" s="6"/>
      <c r="BH1371" s="6"/>
    </row>
    <row r="1372" spans="59:60" x14ac:dyDescent="0.25">
      <c r="BG1372" s="6"/>
      <c r="BH1372" s="6"/>
    </row>
    <row r="1373" spans="59:60" x14ac:dyDescent="0.25">
      <c r="BG1373" s="6"/>
      <c r="BH1373" s="6"/>
    </row>
    <row r="1374" spans="59:60" x14ac:dyDescent="0.25">
      <c r="BG1374" s="6"/>
      <c r="BH1374" s="6"/>
    </row>
    <row r="1375" spans="59:60" x14ac:dyDescent="0.25">
      <c r="BG1375" s="6"/>
      <c r="BH1375" s="6"/>
    </row>
    <row r="1376" spans="59:60" x14ac:dyDescent="0.25">
      <c r="BG1376" s="6"/>
      <c r="BH1376" s="6"/>
    </row>
    <row r="1377" spans="59:60" x14ac:dyDescent="0.25">
      <c r="BG1377" s="6"/>
      <c r="BH1377" s="6"/>
    </row>
    <row r="1378" spans="59:60" x14ac:dyDescent="0.25">
      <c r="BG1378" s="6"/>
      <c r="BH1378" s="6"/>
    </row>
    <row r="1379" spans="59:60" x14ac:dyDescent="0.25">
      <c r="BG1379" s="6"/>
      <c r="BH1379" s="6"/>
    </row>
    <row r="1380" spans="59:60" x14ac:dyDescent="0.25">
      <c r="BG1380" s="6"/>
      <c r="BH1380" s="6"/>
    </row>
    <row r="1381" spans="59:60" x14ac:dyDescent="0.25">
      <c r="BG1381" s="6"/>
      <c r="BH1381" s="6"/>
    </row>
    <row r="1382" spans="59:60" x14ac:dyDescent="0.25">
      <c r="BG1382" s="6"/>
      <c r="BH1382" s="6"/>
    </row>
    <row r="1383" spans="59:60" x14ac:dyDescent="0.25">
      <c r="BG1383" s="6"/>
      <c r="BH1383" s="6"/>
    </row>
    <row r="1384" spans="59:60" x14ac:dyDescent="0.25">
      <c r="BG1384" s="6"/>
      <c r="BH1384" s="6"/>
    </row>
    <row r="1385" spans="59:60" x14ac:dyDescent="0.25">
      <c r="BG1385" s="6"/>
      <c r="BH1385" s="6"/>
    </row>
    <row r="1386" spans="59:60" x14ac:dyDescent="0.25">
      <c r="BG1386" s="6"/>
      <c r="BH1386" s="6"/>
    </row>
    <row r="1387" spans="59:60" x14ac:dyDescent="0.25">
      <c r="BG1387" s="6"/>
      <c r="BH1387" s="6"/>
    </row>
    <row r="1388" spans="59:60" x14ac:dyDescent="0.25">
      <c r="BG1388" s="6"/>
      <c r="BH1388" s="6"/>
    </row>
    <row r="1389" spans="59:60" x14ac:dyDescent="0.25">
      <c r="BG1389" s="6"/>
      <c r="BH1389" s="6"/>
    </row>
    <row r="1390" spans="59:60" x14ac:dyDescent="0.25">
      <c r="BG1390" s="6"/>
      <c r="BH1390" s="6"/>
    </row>
    <row r="1391" spans="59:60" x14ac:dyDescent="0.25">
      <c r="BG1391" s="6"/>
      <c r="BH1391" s="6"/>
    </row>
    <row r="1392" spans="59:60" x14ac:dyDescent="0.25">
      <c r="BG1392" s="6"/>
      <c r="BH1392" s="6"/>
    </row>
    <row r="1393" spans="59:60" x14ac:dyDescent="0.25">
      <c r="BG1393" s="6"/>
      <c r="BH1393" s="6"/>
    </row>
    <row r="1394" spans="59:60" x14ac:dyDescent="0.25">
      <c r="BG1394" s="6"/>
      <c r="BH1394" s="6"/>
    </row>
    <row r="1395" spans="59:60" x14ac:dyDescent="0.25">
      <c r="BG1395" s="6"/>
      <c r="BH1395" s="6"/>
    </row>
    <row r="1396" spans="59:60" x14ac:dyDescent="0.25">
      <c r="BG1396" s="6"/>
      <c r="BH1396" s="6"/>
    </row>
    <row r="1397" spans="59:60" x14ac:dyDescent="0.25">
      <c r="BG1397" s="6"/>
      <c r="BH1397" s="6"/>
    </row>
    <row r="1398" spans="59:60" x14ac:dyDescent="0.25">
      <c r="BG1398" s="6"/>
      <c r="BH1398" s="6"/>
    </row>
    <row r="1399" spans="59:60" x14ac:dyDescent="0.25">
      <c r="BG1399" s="6"/>
      <c r="BH1399" s="6"/>
    </row>
    <row r="1400" spans="59:60" x14ac:dyDescent="0.25">
      <c r="BG1400" s="6"/>
      <c r="BH1400" s="6"/>
    </row>
    <row r="1401" spans="59:60" x14ac:dyDescent="0.25">
      <c r="BG1401" s="6"/>
      <c r="BH1401" s="6"/>
    </row>
    <row r="1402" spans="59:60" x14ac:dyDescent="0.25">
      <c r="BG1402" s="6"/>
      <c r="BH1402" s="6"/>
    </row>
    <row r="1403" spans="59:60" x14ac:dyDescent="0.25">
      <c r="BG1403" s="6"/>
      <c r="BH1403" s="6"/>
    </row>
    <row r="1404" spans="59:60" x14ac:dyDescent="0.25">
      <c r="BG1404" s="6"/>
      <c r="BH1404" s="6"/>
    </row>
    <row r="1405" spans="59:60" x14ac:dyDescent="0.25">
      <c r="BG1405" s="6"/>
      <c r="BH1405" s="6"/>
    </row>
    <row r="1406" spans="59:60" x14ac:dyDescent="0.25">
      <c r="BG1406" s="6"/>
      <c r="BH1406" s="6"/>
    </row>
    <row r="1407" spans="59:60" x14ac:dyDescent="0.25">
      <c r="BG1407" s="6"/>
      <c r="BH1407" s="6"/>
    </row>
    <row r="1408" spans="59:60" x14ac:dyDescent="0.25">
      <c r="BG1408" s="6"/>
      <c r="BH1408" s="6"/>
    </row>
    <row r="1409" spans="59:60" x14ac:dyDescent="0.25">
      <c r="BG1409" s="6"/>
      <c r="BH1409" s="6"/>
    </row>
    <row r="1410" spans="59:60" x14ac:dyDescent="0.25">
      <c r="BG1410" s="6"/>
      <c r="BH1410" s="6"/>
    </row>
    <row r="1411" spans="59:60" x14ac:dyDescent="0.25">
      <c r="BG1411" s="6"/>
      <c r="BH1411" s="6"/>
    </row>
    <row r="1412" spans="59:60" x14ac:dyDescent="0.25">
      <c r="BG1412" s="6"/>
      <c r="BH1412" s="6"/>
    </row>
    <row r="1413" spans="59:60" x14ac:dyDescent="0.25">
      <c r="BG1413" s="6"/>
      <c r="BH1413" s="6"/>
    </row>
    <row r="1414" spans="59:60" x14ac:dyDescent="0.25">
      <c r="BG1414" s="6"/>
      <c r="BH1414" s="6"/>
    </row>
    <row r="1415" spans="59:60" x14ac:dyDescent="0.25">
      <c r="BG1415" s="6"/>
      <c r="BH1415" s="6"/>
    </row>
    <row r="1416" spans="59:60" x14ac:dyDescent="0.25">
      <c r="BG1416" s="6"/>
      <c r="BH1416" s="6"/>
    </row>
    <row r="1417" spans="59:60" x14ac:dyDescent="0.25">
      <c r="BG1417" s="6"/>
      <c r="BH1417" s="6"/>
    </row>
    <row r="1418" spans="59:60" x14ac:dyDescent="0.25">
      <c r="BG1418" s="6"/>
      <c r="BH1418" s="6"/>
    </row>
    <row r="1419" spans="59:60" x14ac:dyDescent="0.25">
      <c r="BG1419" s="6"/>
      <c r="BH1419" s="6"/>
    </row>
    <row r="1420" spans="59:60" x14ac:dyDescent="0.25">
      <c r="BG1420" s="6"/>
      <c r="BH1420" s="6"/>
    </row>
    <row r="1421" spans="59:60" x14ac:dyDescent="0.25">
      <c r="BG1421" s="6"/>
      <c r="BH1421" s="6"/>
    </row>
    <row r="1422" spans="59:60" x14ac:dyDescent="0.25">
      <c r="BG1422" s="6"/>
      <c r="BH1422" s="6"/>
    </row>
    <row r="1423" spans="59:60" x14ac:dyDescent="0.25">
      <c r="BG1423" s="6"/>
      <c r="BH1423" s="6"/>
    </row>
    <row r="1424" spans="59:60" x14ac:dyDescent="0.25">
      <c r="BG1424" s="6"/>
      <c r="BH1424" s="6"/>
    </row>
    <row r="1425" spans="59:60" x14ac:dyDescent="0.25">
      <c r="BG1425" s="6"/>
      <c r="BH1425" s="6"/>
    </row>
    <row r="1426" spans="59:60" x14ac:dyDescent="0.25">
      <c r="BG1426" s="6"/>
      <c r="BH1426" s="6"/>
    </row>
    <row r="1427" spans="59:60" x14ac:dyDescent="0.25">
      <c r="BG1427" s="6"/>
      <c r="BH1427" s="6"/>
    </row>
    <row r="1428" spans="59:60" x14ac:dyDescent="0.25">
      <c r="BG1428" s="6"/>
      <c r="BH1428" s="6"/>
    </row>
    <row r="1429" spans="59:60" x14ac:dyDescent="0.25">
      <c r="BG1429" s="6"/>
      <c r="BH1429" s="6"/>
    </row>
    <row r="1430" spans="59:60" x14ac:dyDescent="0.25">
      <c r="BG1430" s="6"/>
      <c r="BH1430" s="6"/>
    </row>
    <row r="1431" spans="59:60" x14ac:dyDescent="0.25">
      <c r="BG1431" s="6"/>
      <c r="BH1431" s="6"/>
    </row>
    <row r="1432" spans="59:60" x14ac:dyDescent="0.25">
      <c r="BG1432" s="6"/>
      <c r="BH1432" s="6"/>
    </row>
    <row r="1433" spans="59:60" x14ac:dyDescent="0.25">
      <c r="BG1433" s="6"/>
      <c r="BH1433" s="6"/>
    </row>
    <row r="1434" spans="59:60" x14ac:dyDescent="0.25">
      <c r="BG1434" s="6"/>
      <c r="BH1434" s="6"/>
    </row>
    <row r="1435" spans="59:60" x14ac:dyDescent="0.25">
      <c r="BG1435" s="6"/>
      <c r="BH1435" s="6"/>
    </row>
    <row r="1436" spans="59:60" x14ac:dyDescent="0.25">
      <c r="BG1436" s="6"/>
      <c r="BH1436" s="6"/>
    </row>
    <row r="1437" spans="59:60" x14ac:dyDescent="0.25">
      <c r="BG1437" s="6"/>
      <c r="BH1437" s="6"/>
    </row>
    <row r="1438" spans="59:60" x14ac:dyDescent="0.25">
      <c r="BG1438" s="6"/>
      <c r="BH1438" s="6"/>
    </row>
    <row r="1439" spans="59:60" x14ac:dyDescent="0.25">
      <c r="BG1439" s="6"/>
      <c r="BH1439" s="6"/>
    </row>
    <row r="1440" spans="59:60" x14ac:dyDescent="0.25">
      <c r="BG1440" s="6"/>
      <c r="BH1440" s="6"/>
    </row>
    <row r="1441" spans="59:60" x14ac:dyDescent="0.25">
      <c r="BG1441" s="6"/>
      <c r="BH1441" s="6"/>
    </row>
    <row r="1442" spans="59:60" x14ac:dyDescent="0.25">
      <c r="BG1442" s="6"/>
      <c r="BH1442" s="6"/>
    </row>
    <row r="1443" spans="59:60" x14ac:dyDescent="0.25">
      <c r="BG1443" s="6"/>
      <c r="BH1443" s="6"/>
    </row>
    <row r="1444" spans="59:60" x14ac:dyDescent="0.25">
      <c r="BG1444" s="6"/>
      <c r="BH1444" s="6"/>
    </row>
    <row r="1445" spans="59:60" x14ac:dyDescent="0.25">
      <c r="BG1445" s="6"/>
      <c r="BH1445" s="6"/>
    </row>
    <row r="1446" spans="59:60" x14ac:dyDescent="0.25">
      <c r="BG1446" s="6"/>
      <c r="BH1446" s="6"/>
    </row>
    <row r="1447" spans="59:60" x14ac:dyDescent="0.25">
      <c r="BG1447" s="6"/>
      <c r="BH1447" s="6"/>
    </row>
    <row r="1448" spans="59:60" x14ac:dyDescent="0.25">
      <c r="BG1448" s="6"/>
      <c r="BH1448" s="6"/>
    </row>
    <row r="1449" spans="59:60" x14ac:dyDescent="0.25">
      <c r="BG1449" s="6"/>
      <c r="BH1449" s="6"/>
    </row>
    <row r="1450" spans="59:60" x14ac:dyDescent="0.25">
      <c r="BG1450" s="6"/>
      <c r="BH1450" s="6"/>
    </row>
    <row r="1451" spans="59:60" x14ac:dyDescent="0.25">
      <c r="BG1451" s="6"/>
      <c r="BH1451" s="6"/>
    </row>
    <row r="1452" spans="59:60" x14ac:dyDescent="0.25">
      <c r="BG1452" s="6"/>
      <c r="BH1452" s="6"/>
    </row>
    <row r="1453" spans="59:60" x14ac:dyDescent="0.25">
      <c r="BG1453" s="6"/>
      <c r="BH1453" s="6"/>
    </row>
    <row r="1454" spans="59:60" x14ac:dyDescent="0.25">
      <c r="BG1454" s="6"/>
      <c r="BH1454" s="6"/>
    </row>
    <row r="1455" spans="59:60" x14ac:dyDescent="0.25">
      <c r="BG1455" s="6"/>
      <c r="BH1455" s="6"/>
    </row>
    <row r="1456" spans="59:60" x14ac:dyDescent="0.25">
      <c r="BG1456" s="6"/>
      <c r="BH1456" s="6"/>
    </row>
    <row r="1457" spans="59:60" x14ac:dyDescent="0.25">
      <c r="BG1457" s="6"/>
      <c r="BH1457" s="6"/>
    </row>
    <row r="1458" spans="59:60" x14ac:dyDescent="0.25">
      <c r="BG1458" s="6"/>
      <c r="BH1458" s="6"/>
    </row>
    <row r="1459" spans="59:60" x14ac:dyDescent="0.25">
      <c r="BG1459" s="6"/>
      <c r="BH1459" s="6"/>
    </row>
    <row r="1460" spans="59:60" x14ac:dyDescent="0.25">
      <c r="BG1460" s="6"/>
      <c r="BH1460" s="6"/>
    </row>
    <row r="1461" spans="59:60" x14ac:dyDescent="0.25">
      <c r="BG1461" s="6"/>
      <c r="BH1461" s="6"/>
    </row>
    <row r="1462" spans="59:60" x14ac:dyDescent="0.25">
      <c r="BG1462" s="6"/>
      <c r="BH1462" s="6"/>
    </row>
    <row r="1463" spans="59:60" x14ac:dyDescent="0.25">
      <c r="BG1463" s="6"/>
      <c r="BH1463" s="6"/>
    </row>
    <row r="1464" spans="59:60" x14ac:dyDescent="0.25">
      <c r="BG1464" s="6"/>
      <c r="BH1464" s="6"/>
    </row>
    <row r="1465" spans="59:60" x14ac:dyDescent="0.25">
      <c r="BG1465" s="6"/>
      <c r="BH1465" s="6"/>
    </row>
    <row r="1466" spans="59:60" x14ac:dyDescent="0.25">
      <c r="BG1466" s="6"/>
      <c r="BH1466" s="6"/>
    </row>
    <row r="1467" spans="59:60" x14ac:dyDescent="0.25">
      <c r="BG1467" s="6"/>
      <c r="BH1467" s="6"/>
    </row>
    <row r="1468" spans="59:60" x14ac:dyDescent="0.25">
      <c r="BG1468" s="6"/>
      <c r="BH1468" s="6"/>
    </row>
    <row r="1469" spans="59:60" x14ac:dyDescent="0.25">
      <c r="BG1469" s="6"/>
      <c r="BH1469" s="6"/>
    </row>
    <row r="1470" spans="59:60" x14ac:dyDescent="0.25">
      <c r="BG1470" s="6"/>
      <c r="BH1470" s="6"/>
    </row>
    <row r="1471" spans="59:60" x14ac:dyDescent="0.25">
      <c r="BG1471" s="6"/>
      <c r="BH1471" s="6"/>
    </row>
    <row r="1472" spans="59:60" x14ac:dyDescent="0.25">
      <c r="BG1472" s="6"/>
      <c r="BH1472" s="6"/>
    </row>
    <row r="1473" spans="59:60" x14ac:dyDescent="0.25">
      <c r="BG1473" s="6"/>
      <c r="BH1473" s="6"/>
    </row>
    <row r="1474" spans="59:60" x14ac:dyDescent="0.25">
      <c r="BG1474" s="6"/>
      <c r="BH1474" s="6"/>
    </row>
    <row r="1475" spans="59:60" x14ac:dyDescent="0.25">
      <c r="BG1475" s="6"/>
      <c r="BH1475" s="6"/>
    </row>
    <row r="1476" spans="59:60" x14ac:dyDescent="0.25">
      <c r="BG1476" s="6"/>
      <c r="BH1476" s="6"/>
    </row>
    <row r="1477" spans="59:60" x14ac:dyDescent="0.25">
      <c r="BG1477" s="6"/>
      <c r="BH1477" s="6"/>
    </row>
    <row r="1478" spans="59:60" x14ac:dyDescent="0.25">
      <c r="BG1478" s="6"/>
      <c r="BH1478" s="6"/>
    </row>
    <row r="1479" spans="59:60" x14ac:dyDescent="0.25">
      <c r="BG1479" s="6"/>
      <c r="BH1479" s="6"/>
    </row>
    <row r="1480" spans="59:60" x14ac:dyDescent="0.25">
      <c r="BG1480" s="6"/>
      <c r="BH1480" s="6"/>
    </row>
    <row r="1481" spans="59:60" x14ac:dyDescent="0.25">
      <c r="BG1481" s="6"/>
      <c r="BH1481" s="6"/>
    </row>
    <row r="1482" spans="59:60" x14ac:dyDescent="0.25">
      <c r="BG1482" s="6"/>
      <c r="BH1482" s="6"/>
    </row>
    <row r="1483" spans="59:60" x14ac:dyDescent="0.25">
      <c r="BG1483" s="6"/>
      <c r="BH1483" s="6"/>
    </row>
    <row r="1484" spans="59:60" x14ac:dyDescent="0.25">
      <c r="BG1484" s="6"/>
      <c r="BH1484" s="6"/>
    </row>
    <row r="1485" spans="59:60" x14ac:dyDescent="0.25">
      <c r="BG1485" s="6"/>
      <c r="BH1485" s="6"/>
    </row>
    <row r="1486" spans="59:60" x14ac:dyDescent="0.25">
      <c r="BG1486" s="6"/>
      <c r="BH1486" s="6"/>
    </row>
    <row r="1487" spans="59:60" x14ac:dyDescent="0.25">
      <c r="BG1487" s="6"/>
      <c r="BH1487" s="6"/>
    </row>
    <row r="1488" spans="59:60" x14ac:dyDescent="0.25">
      <c r="BG1488" s="6"/>
      <c r="BH1488" s="6"/>
    </row>
    <row r="1489" spans="59:60" x14ac:dyDescent="0.25">
      <c r="BG1489" s="6"/>
      <c r="BH1489" s="6"/>
    </row>
    <row r="1490" spans="59:60" x14ac:dyDescent="0.25">
      <c r="BG1490" s="6"/>
      <c r="BH1490" s="6"/>
    </row>
    <row r="1491" spans="59:60" x14ac:dyDescent="0.25">
      <c r="BG1491" s="6"/>
      <c r="BH1491" s="6"/>
    </row>
    <row r="1492" spans="59:60" x14ac:dyDescent="0.25">
      <c r="BG1492" s="6"/>
      <c r="BH1492" s="6"/>
    </row>
    <row r="1493" spans="59:60" x14ac:dyDescent="0.25">
      <c r="BG1493" s="6"/>
      <c r="BH1493" s="6"/>
    </row>
    <row r="1494" spans="59:60" x14ac:dyDescent="0.25">
      <c r="BG1494" s="6"/>
      <c r="BH1494" s="6"/>
    </row>
    <row r="1495" spans="59:60" x14ac:dyDescent="0.25">
      <c r="BG1495" s="6"/>
      <c r="BH1495" s="6"/>
    </row>
    <row r="1496" spans="59:60" x14ac:dyDescent="0.25">
      <c r="BG1496" s="6"/>
      <c r="BH1496" s="6"/>
    </row>
    <row r="1497" spans="59:60" x14ac:dyDescent="0.25">
      <c r="BG1497" s="6"/>
      <c r="BH1497" s="6"/>
    </row>
    <row r="1498" spans="59:60" x14ac:dyDescent="0.25">
      <c r="BG1498" s="6"/>
      <c r="BH1498" s="6"/>
    </row>
    <row r="1499" spans="59:60" x14ac:dyDescent="0.25">
      <c r="BG1499" s="6"/>
      <c r="BH1499" s="6"/>
    </row>
    <row r="1500" spans="59:60" x14ac:dyDescent="0.25">
      <c r="BG1500" s="6"/>
      <c r="BH1500" s="6"/>
    </row>
    <row r="1501" spans="59:60" x14ac:dyDescent="0.25">
      <c r="BG1501" s="6"/>
      <c r="BH1501" s="6"/>
    </row>
    <row r="1502" spans="59:60" x14ac:dyDescent="0.25">
      <c r="BG1502" s="6"/>
      <c r="BH1502" s="6"/>
    </row>
    <row r="1503" spans="59:60" x14ac:dyDescent="0.25">
      <c r="BG1503" s="6"/>
      <c r="BH1503" s="6"/>
    </row>
    <row r="1504" spans="59:60" x14ac:dyDescent="0.25">
      <c r="BG1504" s="6"/>
      <c r="BH1504" s="6"/>
    </row>
    <row r="1505" spans="59:60" x14ac:dyDescent="0.25">
      <c r="BG1505" s="6"/>
      <c r="BH1505" s="6"/>
    </row>
    <row r="1506" spans="59:60" x14ac:dyDescent="0.25">
      <c r="BG1506" s="6"/>
      <c r="BH1506" s="6"/>
    </row>
    <row r="1507" spans="59:60" x14ac:dyDescent="0.25">
      <c r="BG1507" s="6"/>
      <c r="BH1507" s="6"/>
    </row>
    <row r="1508" spans="59:60" x14ac:dyDescent="0.25">
      <c r="BG1508" s="6"/>
      <c r="BH1508" s="6"/>
    </row>
    <row r="1509" spans="59:60" x14ac:dyDescent="0.25">
      <c r="BG1509" s="6"/>
      <c r="BH1509" s="6"/>
    </row>
    <row r="1510" spans="59:60" x14ac:dyDescent="0.25">
      <c r="BG1510" s="6"/>
      <c r="BH1510" s="6"/>
    </row>
    <row r="1511" spans="59:60" x14ac:dyDescent="0.25">
      <c r="BG1511" s="6"/>
      <c r="BH1511" s="6"/>
    </row>
    <row r="1512" spans="59:60" x14ac:dyDescent="0.25">
      <c r="BG1512" s="6"/>
      <c r="BH1512" s="6"/>
    </row>
    <row r="1513" spans="59:60" x14ac:dyDescent="0.25">
      <c r="BG1513" s="6"/>
      <c r="BH1513" s="6"/>
    </row>
    <row r="1514" spans="59:60" x14ac:dyDescent="0.25">
      <c r="BG1514" s="6"/>
      <c r="BH1514" s="6"/>
    </row>
    <row r="1515" spans="59:60" x14ac:dyDescent="0.25">
      <c r="BG1515" s="6"/>
      <c r="BH1515" s="6"/>
    </row>
    <row r="1516" spans="59:60" x14ac:dyDescent="0.25">
      <c r="BG1516" s="6"/>
      <c r="BH1516" s="6"/>
    </row>
    <row r="1517" spans="59:60" x14ac:dyDescent="0.25">
      <c r="BG1517" s="6"/>
      <c r="BH1517" s="6"/>
    </row>
    <row r="1518" spans="59:60" x14ac:dyDescent="0.25">
      <c r="BG1518" s="6"/>
      <c r="BH1518" s="6"/>
    </row>
    <row r="1519" spans="59:60" x14ac:dyDescent="0.25">
      <c r="BG1519" s="6"/>
      <c r="BH1519" s="6"/>
    </row>
    <row r="1520" spans="59:60" x14ac:dyDescent="0.25">
      <c r="BG1520" s="6"/>
      <c r="BH1520" s="6"/>
    </row>
    <row r="1521" spans="59:60" x14ac:dyDescent="0.25">
      <c r="BG1521" s="6"/>
      <c r="BH1521" s="6"/>
    </row>
    <row r="1522" spans="59:60" x14ac:dyDescent="0.25">
      <c r="BG1522" s="6"/>
      <c r="BH1522" s="6"/>
    </row>
    <row r="1523" spans="59:60" x14ac:dyDescent="0.25">
      <c r="BG1523" s="6"/>
      <c r="BH1523" s="6"/>
    </row>
    <row r="1524" spans="59:60" x14ac:dyDescent="0.25">
      <c r="BG1524" s="6"/>
      <c r="BH1524" s="6"/>
    </row>
    <row r="1525" spans="59:60" x14ac:dyDescent="0.25">
      <c r="BG1525" s="6"/>
      <c r="BH1525" s="6"/>
    </row>
    <row r="1526" spans="59:60" x14ac:dyDescent="0.25">
      <c r="BG1526" s="6"/>
      <c r="BH1526" s="6"/>
    </row>
    <row r="1527" spans="59:60" x14ac:dyDescent="0.25">
      <c r="BG1527" s="6"/>
      <c r="BH1527" s="6"/>
    </row>
    <row r="1528" spans="59:60" x14ac:dyDescent="0.25">
      <c r="BG1528" s="6"/>
      <c r="BH1528" s="6"/>
    </row>
    <row r="1529" spans="59:60" x14ac:dyDescent="0.25">
      <c r="BG1529" s="6"/>
      <c r="BH1529" s="6"/>
    </row>
    <row r="1530" spans="59:60" x14ac:dyDescent="0.25">
      <c r="BG1530" s="6"/>
      <c r="BH1530" s="6"/>
    </row>
    <row r="1531" spans="59:60" x14ac:dyDescent="0.25">
      <c r="BG1531" s="6"/>
      <c r="BH1531" s="6"/>
    </row>
    <row r="1532" spans="59:60" x14ac:dyDescent="0.25">
      <c r="BG1532" s="6"/>
      <c r="BH1532" s="6"/>
    </row>
    <row r="1533" spans="59:60" x14ac:dyDescent="0.25">
      <c r="BG1533" s="6"/>
      <c r="BH1533" s="6"/>
    </row>
    <row r="1534" spans="59:60" x14ac:dyDescent="0.25">
      <c r="BG1534" s="6"/>
      <c r="BH1534" s="6"/>
    </row>
    <row r="1535" spans="59:60" x14ac:dyDescent="0.25">
      <c r="BG1535" s="6"/>
      <c r="BH1535" s="6"/>
    </row>
    <row r="1536" spans="59:60" x14ac:dyDescent="0.25">
      <c r="BG1536" s="6"/>
      <c r="BH1536" s="6"/>
    </row>
    <row r="1537" spans="59:60" x14ac:dyDescent="0.25">
      <c r="BG1537" s="6"/>
      <c r="BH1537" s="6"/>
    </row>
    <row r="1538" spans="59:60" x14ac:dyDescent="0.25">
      <c r="BG1538" s="6"/>
      <c r="BH1538" s="6"/>
    </row>
    <row r="1539" spans="59:60" x14ac:dyDescent="0.25">
      <c r="BG1539" s="6"/>
      <c r="BH1539" s="6"/>
    </row>
    <row r="1540" spans="59:60" x14ac:dyDescent="0.25">
      <c r="BG1540" s="6"/>
      <c r="BH1540" s="6"/>
    </row>
    <row r="1541" spans="59:60" x14ac:dyDescent="0.25">
      <c r="BG1541" s="6"/>
      <c r="BH1541" s="6"/>
    </row>
    <row r="1542" spans="59:60" x14ac:dyDescent="0.25">
      <c r="BG1542" s="6"/>
      <c r="BH1542" s="6"/>
    </row>
    <row r="1543" spans="59:60" x14ac:dyDescent="0.25">
      <c r="BG1543" s="6"/>
      <c r="BH1543" s="6"/>
    </row>
    <row r="1544" spans="59:60" x14ac:dyDescent="0.25">
      <c r="BG1544" s="6"/>
      <c r="BH1544" s="6"/>
    </row>
    <row r="1545" spans="59:60" x14ac:dyDescent="0.25">
      <c r="BG1545" s="6"/>
      <c r="BH1545" s="6"/>
    </row>
    <row r="1546" spans="59:60" x14ac:dyDescent="0.25">
      <c r="BG1546" s="6"/>
      <c r="BH1546" s="6"/>
    </row>
    <row r="1547" spans="59:60" x14ac:dyDescent="0.25">
      <c r="BG1547" s="6"/>
      <c r="BH1547" s="6"/>
    </row>
    <row r="1548" spans="59:60" x14ac:dyDescent="0.25">
      <c r="BG1548" s="6"/>
      <c r="BH1548" s="6"/>
    </row>
    <row r="1549" spans="59:60" x14ac:dyDescent="0.25">
      <c r="BG1549" s="6"/>
      <c r="BH1549" s="6"/>
    </row>
    <row r="1550" spans="59:60" x14ac:dyDescent="0.25">
      <c r="BG1550" s="6"/>
      <c r="BH1550" s="6"/>
    </row>
    <row r="1551" spans="59:60" x14ac:dyDescent="0.25">
      <c r="BG1551" s="6"/>
      <c r="BH1551" s="6"/>
    </row>
    <row r="1552" spans="59:60" x14ac:dyDescent="0.25">
      <c r="BG1552" s="6"/>
      <c r="BH1552" s="6"/>
    </row>
    <row r="1553" spans="59:60" x14ac:dyDescent="0.25">
      <c r="BG1553" s="6"/>
      <c r="BH1553" s="6"/>
    </row>
    <row r="1554" spans="59:60" x14ac:dyDescent="0.25">
      <c r="BG1554" s="6"/>
      <c r="BH1554" s="6"/>
    </row>
    <row r="1555" spans="59:60" x14ac:dyDescent="0.25">
      <c r="BG1555" s="6"/>
      <c r="BH1555" s="6"/>
    </row>
    <row r="1556" spans="59:60" x14ac:dyDescent="0.25">
      <c r="BG1556" s="6"/>
      <c r="BH1556" s="6"/>
    </row>
    <row r="1557" spans="59:60" x14ac:dyDescent="0.25">
      <c r="BG1557" s="6"/>
      <c r="BH1557" s="6"/>
    </row>
    <row r="1558" spans="59:60" x14ac:dyDescent="0.25">
      <c r="BG1558" s="6"/>
      <c r="BH1558" s="6"/>
    </row>
    <row r="1559" spans="59:60" x14ac:dyDescent="0.25">
      <c r="BG1559" s="6"/>
      <c r="BH1559" s="6"/>
    </row>
    <row r="1560" spans="59:60" x14ac:dyDescent="0.25">
      <c r="BG1560" s="6"/>
      <c r="BH1560" s="6"/>
    </row>
    <row r="1561" spans="59:60" x14ac:dyDescent="0.25">
      <c r="BG1561" s="6"/>
      <c r="BH1561" s="6"/>
    </row>
    <row r="1562" spans="59:60" x14ac:dyDescent="0.25">
      <c r="BG1562" s="6"/>
      <c r="BH1562" s="6"/>
    </row>
    <row r="1563" spans="59:60" x14ac:dyDescent="0.25">
      <c r="BG1563" s="6"/>
      <c r="BH1563" s="6"/>
    </row>
    <row r="1564" spans="59:60" x14ac:dyDescent="0.25">
      <c r="BG1564" s="6"/>
      <c r="BH1564" s="6"/>
    </row>
    <row r="1565" spans="59:60" x14ac:dyDescent="0.25">
      <c r="BG1565" s="6"/>
      <c r="BH1565" s="6"/>
    </row>
    <row r="1566" spans="59:60" x14ac:dyDescent="0.25">
      <c r="BG1566" s="6"/>
      <c r="BH1566" s="6"/>
    </row>
    <row r="1567" spans="59:60" x14ac:dyDescent="0.25">
      <c r="BG1567" s="6"/>
      <c r="BH1567" s="6"/>
    </row>
    <row r="1568" spans="59:60" x14ac:dyDescent="0.25">
      <c r="BG1568" s="6"/>
      <c r="BH1568" s="6"/>
    </row>
    <row r="1569" spans="59:60" x14ac:dyDescent="0.25">
      <c r="BG1569" s="6"/>
      <c r="BH1569" s="6"/>
    </row>
    <row r="1570" spans="59:60" x14ac:dyDescent="0.25">
      <c r="BG1570" s="6"/>
      <c r="BH1570" s="6"/>
    </row>
    <row r="1571" spans="59:60" x14ac:dyDescent="0.25">
      <c r="BG1571" s="6"/>
      <c r="BH1571" s="6"/>
    </row>
    <row r="1572" spans="59:60" x14ac:dyDescent="0.25">
      <c r="BG1572" s="6"/>
      <c r="BH1572" s="6"/>
    </row>
    <row r="1573" spans="59:60" x14ac:dyDescent="0.25">
      <c r="BG1573" s="6"/>
      <c r="BH1573" s="6"/>
    </row>
    <row r="1574" spans="59:60" x14ac:dyDescent="0.25">
      <c r="BG1574" s="6"/>
      <c r="BH1574" s="6"/>
    </row>
    <row r="1575" spans="59:60" x14ac:dyDescent="0.25">
      <c r="BG1575" s="6"/>
      <c r="BH1575" s="6"/>
    </row>
    <row r="1576" spans="59:60" x14ac:dyDescent="0.25">
      <c r="BG1576" s="6"/>
      <c r="BH1576" s="6"/>
    </row>
    <row r="1577" spans="59:60" x14ac:dyDescent="0.25">
      <c r="BG1577" s="6"/>
      <c r="BH1577" s="6"/>
    </row>
    <row r="1578" spans="59:60" x14ac:dyDescent="0.25">
      <c r="BG1578" s="6"/>
      <c r="BH1578" s="6"/>
    </row>
    <row r="1579" spans="59:60" x14ac:dyDescent="0.25">
      <c r="BG1579" s="6"/>
      <c r="BH1579" s="6"/>
    </row>
    <row r="1580" spans="59:60" x14ac:dyDescent="0.25">
      <c r="BG1580" s="6"/>
      <c r="BH1580" s="6"/>
    </row>
    <row r="1581" spans="59:60" x14ac:dyDescent="0.25">
      <c r="BG1581" s="6"/>
      <c r="BH1581" s="6"/>
    </row>
    <row r="1582" spans="59:60" x14ac:dyDescent="0.25">
      <c r="BG1582" s="6"/>
      <c r="BH1582" s="6"/>
    </row>
    <row r="1583" spans="59:60" x14ac:dyDescent="0.25">
      <c r="BG1583" s="6"/>
      <c r="BH1583" s="6"/>
    </row>
    <row r="1584" spans="59:60" x14ac:dyDescent="0.25">
      <c r="BG1584" s="6"/>
      <c r="BH1584" s="6"/>
    </row>
    <row r="1585" spans="59:60" x14ac:dyDescent="0.25">
      <c r="BG1585" s="6"/>
      <c r="BH1585" s="6"/>
    </row>
    <row r="1586" spans="59:60" x14ac:dyDescent="0.25">
      <c r="BG1586" s="6"/>
      <c r="BH1586" s="6"/>
    </row>
    <row r="1587" spans="59:60" x14ac:dyDescent="0.25">
      <c r="BG1587" s="6"/>
      <c r="BH1587" s="6"/>
    </row>
    <row r="1588" spans="59:60" x14ac:dyDescent="0.25">
      <c r="BG1588" s="6"/>
      <c r="BH1588" s="6"/>
    </row>
    <row r="1589" spans="59:60" x14ac:dyDescent="0.25">
      <c r="BG1589" s="6"/>
      <c r="BH1589" s="6"/>
    </row>
    <row r="1590" spans="59:60" x14ac:dyDescent="0.25">
      <c r="BG1590" s="6"/>
      <c r="BH1590" s="6"/>
    </row>
    <row r="1591" spans="59:60" x14ac:dyDescent="0.25">
      <c r="BG1591" s="6"/>
      <c r="BH1591" s="6"/>
    </row>
    <row r="1592" spans="59:60" x14ac:dyDescent="0.25">
      <c r="BG1592" s="6"/>
      <c r="BH1592" s="6"/>
    </row>
    <row r="1593" spans="59:60" x14ac:dyDescent="0.25">
      <c r="BG1593" s="6"/>
      <c r="BH1593" s="6"/>
    </row>
    <row r="1594" spans="59:60" x14ac:dyDescent="0.25">
      <c r="BG1594" s="6"/>
      <c r="BH1594" s="6"/>
    </row>
    <row r="1595" spans="59:60" x14ac:dyDescent="0.25">
      <c r="BG1595" s="6"/>
      <c r="BH1595" s="6"/>
    </row>
    <row r="1596" spans="59:60" x14ac:dyDescent="0.25">
      <c r="BG1596" s="6"/>
      <c r="BH1596" s="6"/>
    </row>
    <row r="1597" spans="59:60" x14ac:dyDescent="0.25">
      <c r="BG1597" s="6"/>
      <c r="BH1597" s="6"/>
    </row>
    <row r="1598" spans="59:60" x14ac:dyDescent="0.25">
      <c r="BG1598" s="6"/>
      <c r="BH1598" s="6"/>
    </row>
    <row r="1599" spans="59:60" x14ac:dyDescent="0.25">
      <c r="BG1599" s="6"/>
      <c r="BH1599" s="6"/>
    </row>
    <row r="1600" spans="59:60" x14ac:dyDescent="0.25">
      <c r="BG1600" s="6"/>
      <c r="BH1600" s="6"/>
    </row>
    <row r="1601" spans="59:60" x14ac:dyDescent="0.25">
      <c r="BG1601" s="6"/>
      <c r="BH1601" s="6"/>
    </row>
    <row r="1602" spans="59:60" x14ac:dyDescent="0.25">
      <c r="BG1602" s="6"/>
      <c r="BH1602" s="6"/>
    </row>
    <row r="1603" spans="59:60" x14ac:dyDescent="0.25">
      <c r="BG1603" s="6"/>
      <c r="BH1603" s="6"/>
    </row>
    <row r="1604" spans="59:60" x14ac:dyDescent="0.25">
      <c r="BG1604" s="6"/>
      <c r="BH1604" s="6"/>
    </row>
    <row r="1605" spans="59:60" x14ac:dyDescent="0.25">
      <c r="BG1605" s="6"/>
      <c r="BH1605" s="6"/>
    </row>
    <row r="1606" spans="59:60" x14ac:dyDescent="0.25">
      <c r="BG1606" s="6"/>
      <c r="BH1606" s="6"/>
    </row>
    <row r="1607" spans="59:60" x14ac:dyDescent="0.25">
      <c r="BG1607" s="6"/>
      <c r="BH1607" s="6"/>
    </row>
    <row r="1608" spans="59:60" x14ac:dyDescent="0.25">
      <c r="BG1608" s="6"/>
      <c r="BH1608" s="6"/>
    </row>
    <row r="1609" spans="59:60" x14ac:dyDescent="0.25">
      <c r="BG1609" s="6"/>
      <c r="BH1609" s="6"/>
    </row>
    <row r="1610" spans="59:60" x14ac:dyDescent="0.25">
      <c r="BG1610" s="6"/>
      <c r="BH1610" s="6"/>
    </row>
    <row r="1611" spans="59:60" x14ac:dyDescent="0.25">
      <c r="BG1611" s="6"/>
      <c r="BH1611" s="6"/>
    </row>
    <row r="1612" spans="59:60" x14ac:dyDescent="0.25">
      <c r="BG1612" s="6"/>
      <c r="BH1612" s="6"/>
    </row>
    <row r="1613" spans="59:60" x14ac:dyDescent="0.25">
      <c r="BG1613" s="6"/>
      <c r="BH1613" s="6"/>
    </row>
    <row r="1614" spans="59:60" x14ac:dyDescent="0.25">
      <c r="BG1614" s="6"/>
      <c r="BH1614" s="6"/>
    </row>
    <row r="1615" spans="59:60" x14ac:dyDescent="0.25">
      <c r="BG1615" s="6"/>
      <c r="BH1615" s="6"/>
    </row>
    <row r="1616" spans="59:60" x14ac:dyDescent="0.25">
      <c r="BG1616" s="6"/>
      <c r="BH1616" s="6"/>
    </row>
    <row r="1617" spans="59:60" x14ac:dyDescent="0.25">
      <c r="BG1617" s="6"/>
      <c r="BH1617" s="6"/>
    </row>
    <row r="1618" spans="59:60" x14ac:dyDescent="0.25">
      <c r="BG1618" s="6"/>
      <c r="BH1618" s="6"/>
    </row>
    <row r="1619" spans="59:60" x14ac:dyDescent="0.25">
      <c r="BG1619" s="6"/>
      <c r="BH1619" s="6"/>
    </row>
    <row r="1620" spans="59:60" x14ac:dyDescent="0.25">
      <c r="BG1620" s="6"/>
      <c r="BH1620" s="6"/>
    </row>
    <row r="1621" spans="59:60" x14ac:dyDescent="0.25">
      <c r="BG1621" s="6"/>
      <c r="BH1621" s="6"/>
    </row>
    <row r="1622" spans="59:60" x14ac:dyDescent="0.25">
      <c r="BG1622" s="6"/>
      <c r="BH1622" s="6"/>
    </row>
    <row r="1623" spans="59:60" x14ac:dyDescent="0.25">
      <c r="BG1623" s="6"/>
      <c r="BH1623" s="6"/>
    </row>
    <row r="1624" spans="59:60" x14ac:dyDescent="0.25">
      <c r="BG1624" s="6"/>
      <c r="BH1624" s="6"/>
    </row>
    <row r="1625" spans="59:60" x14ac:dyDescent="0.25">
      <c r="BG1625" s="6"/>
      <c r="BH1625" s="6"/>
    </row>
    <row r="1626" spans="59:60" x14ac:dyDescent="0.25">
      <c r="BG1626" s="6"/>
      <c r="BH1626" s="6"/>
    </row>
    <row r="1627" spans="59:60" x14ac:dyDescent="0.25">
      <c r="BG1627" s="6"/>
      <c r="BH1627" s="6"/>
    </row>
    <row r="1628" spans="59:60" x14ac:dyDescent="0.25">
      <c r="BG1628" s="6"/>
      <c r="BH1628" s="6"/>
    </row>
    <row r="1629" spans="59:60" x14ac:dyDescent="0.25">
      <c r="BG1629" s="6"/>
      <c r="BH1629" s="6"/>
    </row>
    <row r="1630" spans="59:60" x14ac:dyDescent="0.25">
      <c r="BG1630" s="6"/>
      <c r="BH1630" s="6"/>
    </row>
    <row r="1631" spans="59:60" x14ac:dyDescent="0.25">
      <c r="BG1631" s="6"/>
      <c r="BH1631" s="6"/>
    </row>
    <row r="1632" spans="59:60" x14ac:dyDescent="0.25">
      <c r="BG1632" s="6"/>
      <c r="BH1632" s="6"/>
    </row>
    <row r="1633" spans="59:60" x14ac:dyDescent="0.25">
      <c r="BG1633" s="6"/>
      <c r="BH1633" s="6"/>
    </row>
    <row r="1634" spans="59:60" x14ac:dyDescent="0.25">
      <c r="BG1634" s="6"/>
      <c r="BH1634" s="6"/>
    </row>
    <row r="1635" spans="59:60" x14ac:dyDescent="0.25">
      <c r="BG1635" s="6"/>
      <c r="BH1635" s="6"/>
    </row>
    <row r="1636" spans="59:60" x14ac:dyDescent="0.25">
      <c r="BG1636" s="6"/>
      <c r="BH1636" s="6"/>
    </row>
    <row r="1637" spans="59:60" x14ac:dyDescent="0.25">
      <c r="BG1637" s="6"/>
      <c r="BH1637" s="6"/>
    </row>
    <row r="1638" spans="59:60" x14ac:dyDescent="0.25">
      <c r="BG1638" s="6"/>
      <c r="BH1638" s="6"/>
    </row>
    <row r="1639" spans="59:60" x14ac:dyDescent="0.25">
      <c r="BG1639" s="6"/>
      <c r="BH1639" s="6"/>
    </row>
    <row r="1640" spans="59:60" x14ac:dyDescent="0.25">
      <c r="BG1640" s="6"/>
      <c r="BH1640" s="6"/>
    </row>
    <row r="1641" spans="59:60" x14ac:dyDescent="0.25">
      <c r="BG1641" s="6"/>
      <c r="BH1641" s="6"/>
    </row>
    <row r="1642" spans="59:60" x14ac:dyDescent="0.25">
      <c r="BG1642" s="6"/>
      <c r="BH1642" s="6"/>
    </row>
    <row r="1643" spans="59:60" x14ac:dyDescent="0.25">
      <c r="BG1643" s="6"/>
      <c r="BH1643" s="6"/>
    </row>
    <row r="1644" spans="59:60" x14ac:dyDescent="0.25">
      <c r="BG1644" s="6"/>
      <c r="BH1644" s="6"/>
    </row>
    <row r="1645" spans="59:60" x14ac:dyDescent="0.25">
      <c r="BG1645" s="6"/>
      <c r="BH1645" s="6"/>
    </row>
    <row r="1646" spans="59:60" x14ac:dyDescent="0.25">
      <c r="BG1646" s="6"/>
      <c r="BH1646" s="6"/>
    </row>
    <row r="1647" spans="59:60" x14ac:dyDescent="0.25">
      <c r="BG1647" s="6"/>
      <c r="BH1647" s="6"/>
    </row>
    <row r="1648" spans="59:60" x14ac:dyDescent="0.25">
      <c r="BG1648" s="6"/>
      <c r="BH1648" s="6"/>
    </row>
    <row r="1649" spans="59:60" x14ac:dyDescent="0.25">
      <c r="BG1649" s="6"/>
      <c r="BH1649" s="6"/>
    </row>
    <row r="1650" spans="59:60" x14ac:dyDescent="0.25">
      <c r="BG1650" s="6"/>
      <c r="BH1650" s="6"/>
    </row>
    <row r="1651" spans="59:60" x14ac:dyDescent="0.25">
      <c r="BG1651" s="6"/>
      <c r="BH1651" s="6"/>
    </row>
    <row r="1652" spans="59:60" x14ac:dyDescent="0.25">
      <c r="BG1652" s="6"/>
      <c r="BH1652" s="6"/>
    </row>
    <row r="1653" spans="59:60" x14ac:dyDescent="0.25">
      <c r="BG1653" s="6"/>
      <c r="BH1653" s="6"/>
    </row>
    <row r="1654" spans="59:60" x14ac:dyDescent="0.25">
      <c r="BG1654" s="6"/>
      <c r="BH1654" s="6"/>
    </row>
    <row r="1655" spans="59:60" x14ac:dyDescent="0.25">
      <c r="BG1655" s="6"/>
      <c r="BH1655" s="6"/>
    </row>
    <row r="1656" spans="59:60" x14ac:dyDescent="0.25">
      <c r="BG1656" s="6"/>
      <c r="BH1656" s="6"/>
    </row>
    <row r="1657" spans="59:60" x14ac:dyDescent="0.25">
      <c r="BG1657" s="6"/>
      <c r="BH1657" s="6"/>
    </row>
    <row r="1658" spans="59:60" x14ac:dyDescent="0.25">
      <c r="BG1658" s="6"/>
      <c r="BH1658" s="6"/>
    </row>
    <row r="1659" spans="59:60" x14ac:dyDescent="0.25">
      <c r="BG1659" s="6"/>
      <c r="BH1659" s="6"/>
    </row>
    <row r="1660" spans="59:60" x14ac:dyDescent="0.25">
      <c r="BG1660" s="6"/>
      <c r="BH1660" s="6"/>
    </row>
    <row r="1661" spans="59:60" x14ac:dyDescent="0.25">
      <c r="BG1661" s="6"/>
      <c r="BH1661" s="6"/>
    </row>
    <row r="1662" spans="59:60" x14ac:dyDescent="0.25">
      <c r="BG1662" s="6"/>
      <c r="BH1662" s="6"/>
    </row>
    <row r="1663" spans="59:60" x14ac:dyDescent="0.25">
      <c r="BG1663" s="6"/>
      <c r="BH1663" s="6"/>
    </row>
    <row r="1664" spans="59:60" x14ac:dyDescent="0.25">
      <c r="BG1664" s="6"/>
      <c r="BH1664" s="6"/>
    </row>
    <row r="1665" spans="59:60" x14ac:dyDescent="0.25">
      <c r="BG1665" s="6"/>
      <c r="BH1665" s="6"/>
    </row>
    <row r="1666" spans="59:60" x14ac:dyDescent="0.25">
      <c r="BG1666" s="6"/>
      <c r="BH1666" s="6"/>
    </row>
    <row r="1667" spans="59:60" x14ac:dyDescent="0.25">
      <c r="BG1667" s="6"/>
      <c r="BH1667" s="6"/>
    </row>
    <row r="1668" spans="59:60" x14ac:dyDescent="0.25">
      <c r="BG1668" s="6"/>
      <c r="BH1668" s="6"/>
    </row>
    <row r="1669" spans="59:60" x14ac:dyDescent="0.25">
      <c r="BG1669" s="6"/>
      <c r="BH1669" s="6"/>
    </row>
    <row r="1670" spans="59:60" x14ac:dyDescent="0.25">
      <c r="BG1670" s="6"/>
      <c r="BH1670" s="6"/>
    </row>
    <row r="1671" spans="59:60" x14ac:dyDescent="0.25">
      <c r="BG1671" s="6"/>
      <c r="BH1671" s="6"/>
    </row>
    <row r="1672" spans="59:60" x14ac:dyDescent="0.25">
      <c r="BG1672" s="6"/>
      <c r="BH1672" s="6"/>
    </row>
    <row r="1673" spans="59:60" x14ac:dyDescent="0.25">
      <c r="BG1673" s="6"/>
      <c r="BH1673" s="6"/>
    </row>
    <row r="1674" spans="59:60" x14ac:dyDescent="0.25">
      <c r="BG1674" s="6"/>
      <c r="BH1674" s="6"/>
    </row>
    <row r="1675" spans="59:60" x14ac:dyDescent="0.25">
      <c r="BG1675" s="6"/>
      <c r="BH1675" s="6"/>
    </row>
    <row r="1676" spans="59:60" x14ac:dyDescent="0.25">
      <c r="BG1676" s="6"/>
      <c r="BH1676" s="6"/>
    </row>
    <row r="1677" spans="59:60" x14ac:dyDescent="0.25">
      <c r="BG1677" s="6"/>
      <c r="BH1677" s="6"/>
    </row>
    <row r="1678" spans="59:60" x14ac:dyDescent="0.25">
      <c r="BG1678" s="6"/>
      <c r="BH1678" s="6"/>
    </row>
    <row r="1679" spans="59:60" x14ac:dyDescent="0.25">
      <c r="BG1679" s="6"/>
      <c r="BH1679" s="6"/>
    </row>
    <row r="1680" spans="59:60" x14ac:dyDescent="0.25">
      <c r="BG1680" s="6"/>
      <c r="BH1680" s="6"/>
    </row>
    <row r="1681" spans="59:60" x14ac:dyDescent="0.25">
      <c r="BG1681" s="6"/>
      <c r="BH1681" s="6"/>
    </row>
    <row r="1682" spans="59:60" x14ac:dyDescent="0.25">
      <c r="BG1682" s="6"/>
      <c r="BH1682" s="6"/>
    </row>
    <row r="1683" spans="59:60" x14ac:dyDescent="0.25">
      <c r="BG1683" s="6"/>
      <c r="BH1683" s="6"/>
    </row>
    <row r="1684" spans="59:60" x14ac:dyDescent="0.25">
      <c r="BG1684" s="6"/>
      <c r="BH1684" s="6"/>
    </row>
    <row r="1685" spans="59:60" x14ac:dyDescent="0.25">
      <c r="BG1685" s="6"/>
      <c r="BH1685" s="6"/>
    </row>
    <row r="1686" spans="59:60" x14ac:dyDescent="0.25">
      <c r="BG1686" s="6"/>
      <c r="BH1686" s="6"/>
    </row>
    <row r="1687" spans="59:60" x14ac:dyDescent="0.25">
      <c r="BG1687" s="6"/>
      <c r="BH1687" s="6"/>
    </row>
    <row r="1688" spans="59:60" x14ac:dyDescent="0.25">
      <c r="BG1688" s="6"/>
      <c r="BH1688" s="6"/>
    </row>
    <row r="1689" spans="59:60" x14ac:dyDescent="0.25">
      <c r="BG1689" s="6"/>
      <c r="BH1689" s="6"/>
    </row>
    <row r="1690" spans="59:60" x14ac:dyDescent="0.25">
      <c r="BG1690" s="6"/>
      <c r="BH1690" s="6"/>
    </row>
    <row r="1691" spans="59:60" x14ac:dyDescent="0.25">
      <c r="BG1691" s="6"/>
      <c r="BH1691" s="6"/>
    </row>
    <row r="1692" spans="59:60" x14ac:dyDescent="0.25">
      <c r="BG1692" s="6"/>
      <c r="BH1692" s="6"/>
    </row>
    <row r="1693" spans="59:60" x14ac:dyDescent="0.25">
      <c r="BG1693" s="6"/>
      <c r="BH1693" s="6"/>
    </row>
    <row r="1694" spans="59:60" x14ac:dyDescent="0.25">
      <c r="BG1694" s="6"/>
      <c r="BH1694" s="6"/>
    </row>
    <row r="1695" spans="59:60" x14ac:dyDescent="0.25">
      <c r="BG1695" s="6"/>
      <c r="BH1695" s="6"/>
    </row>
    <row r="1696" spans="59:60" x14ac:dyDescent="0.25">
      <c r="BG1696" s="6"/>
      <c r="BH1696" s="6"/>
    </row>
    <row r="1697" spans="59:60" x14ac:dyDescent="0.25">
      <c r="BG1697" s="6"/>
      <c r="BH1697" s="6"/>
    </row>
    <row r="1698" spans="59:60" x14ac:dyDescent="0.25">
      <c r="BG1698" s="6"/>
      <c r="BH1698" s="6"/>
    </row>
    <row r="1699" spans="59:60" x14ac:dyDescent="0.25">
      <c r="BG1699" s="6"/>
      <c r="BH1699" s="6"/>
    </row>
    <row r="1700" spans="59:60" x14ac:dyDescent="0.25">
      <c r="BG1700" s="6"/>
      <c r="BH1700" s="6"/>
    </row>
    <row r="1701" spans="59:60" x14ac:dyDescent="0.25">
      <c r="BG1701" s="6"/>
      <c r="BH1701" s="6"/>
    </row>
    <row r="1702" spans="59:60" x14ac:dyDescent="0.25">
      <c r="BG1702" s="6"/>
      <c r="BH1702" s="6"/>
    </row>
    <row r="1703" spans="59:60" x14ac:dyDescent="0.25">
      <c r="BG1703" s="6"/>
      <c r="BH1703" s="6"/>
    </row>
    <row r="1704" spans="59:60" x14ac:dyDescent="0.25">
      <c r="BG1704" s="6"/>
      <c r="BH1704" s="6"/>
    </row>
    <row r="1705" spans="59:60" x14ac:dyDescent="0.25">
      <c r="BG1705" s="6"/>
      <c r="BH1705" s="6"/>
    </row>
    <row r="1706" spans="59:60" x14ac:dyDescent="0.25">
      <c r="BG1706" s="6"/>
      <c r="BH1706" s="6"/>
    </row>
    <row r="1707" spans="59:60" x14ac:dyDescent="0.25">
      <c r="BG1707" s="6"/>
      <c r="BH1707" s="6"/>
    </row>
    <row r="1708" spans="59:60" x14ac:dyDescent="0.25">
      <c r="BG1708" s="6"/>
      <c r="BH1708" s="6"/>
    </row>
    <row r="1709" spans="59:60" x14ac:dyDescent="0.25">
      <c r="BG1709" s="6"/>
      <c r="BH1709" s="6"/>
    </row>
    <row r="1710" spans="59:60" x14ac:dyDescent="0.25">
      <c r="BG1710" s="6"/>
      <c r="BH1710" s="6"/>
    </row>
    <row r="1711" spans="59:60" x14ac:dyDescent="0.25">
      <c r="BG1711" s="6"/>
      <c r="BH1711" s="6"/>
    </row>
    <row r="1712" spans="59:60" x14ac:dyDescent="0.25">
      <c r="BG1712" s="6"/>
      <c r="BH1712" s="6"/>
    </row>
    <row r="1713" spans="59:60" x14ac:dyDescent="0.25">
      <c r="BG1713" s="6"/>
      <c r="BH1713" s="6"/>
    </row>
    <row r="1714" spans="59:60" x14ac:dyDescent="0.25">
      <c r="BG1714" s="6"/>
      <c r="BH1714" s="6"/>
    </row>
    <row r="1715" spans="59:60" x14ac:dyDescent="0.25">
      <c r="BG1715" s="6"/>
      <c r="BH1715" s="6"/>
    </row>
    <row r="1716" spans="59:60" x14ac:dyDescent="0.25">
      <c r="BG1716" s="6"/>
      <c r="BH1716" s="6"/>
    </row>
    <row r="1717" spans="59:60" x14ac:dyDescent="0.25">
      <c r="BG1717" s="6"/>
      <c r="BH1717" s="6"/>
    </row>
    <row r="1718" spans="59:60" x14ac:dyDescent="0.25">
      <c r="BG1718" s="6"/>
      <c r="BH1718" s="6"/>
    </row>
    <row r="1719" spans="59:60" x14ac:dyDescent="0.25">
      <c r="BG1719" s="6"/>
      <c r="BH1719" s="6"/>
    </row>
    <row r="1720" spans="59:60" x14ac:dyDescent="0.25">
      <c r="BG1720" s="6"/>
      <c r="BH1720" s="6"/>
    </row>
    <row r="1721" spans="59:60" x14ac:dyDescent="0.25">
      <c r="BG1721" s="6"/>
      <c r="BH1721" s="6"/>
    </row>
    <row r="1722" spans="59:60" x14ac:dyDescent="0.25">
      <c r="BG1722" s="6"/>
      <c r="BH1722" s="6"/>
    </row>
    <row r="1723" spans="59:60" x14ac:dyDescent="0.25">
      <c r="BG1723" s="6"/>
      <c r="BH1723" s="6"/>
    </row>
    <row r="1724" spans="59:60" x14ac:dyDescent="0.25">
      <c r="BG1724" s="6"/>
      <c r="BH1724" s="6"/>
    </row>
    <row r="1725" spans="59:60" x14ac:dyDescent="0.25">
      <c r="BG1725" s="6"/>
      <c r="BH1725" s="6"/>
    </row>
    <row r="1726" spans="59:60" x14ac:dyDescent="0.25">
      <c r="BG1726" s="6"/>
      <c r="BH1726" s="6"/>
    </row>
    <row r="1727" spans="59:60" x14ac:dyDescent="0.25">
      <c r="BG1727" s="6"/>
      <c r="BH1727" s="6"/>
    </row>
    <row r="1728" spans="59:60" x14ac:dyDescent="0.25">
      <c r="BG1728" s="6"/>
      <c r="BH1728" s="6"/>
    </row>
    <row r="1729" spans="59:60" x14ac:dyDescent="0.25">
      <c r="BG1729" s="6"/>
      <c r="BH1729" s="6"/>
    </row>
    <row r="1730" spans="59:60" x14ac:dyDescent="0.25">
      <c r="BG1730" s="6"/>
      <c r="BH1730" s="6"/>
    </row>
    <row r="1731" spans="59:60" x14ac:dyDescent="0.25">
      <c r="BG1731" s="6"/>
      <c r="BH1731" s="6"/>
    </row>
    <row r="1732" spans="59:60" x14ac:dyDescent="0.25">
      <c r="BG1732" s="6"/>
      <c r="BH1732" s="6"/>
    </row>
    <row r="1733" spans="59:60" x14ac:dyDescent="0.25">
      <c r="BG1733" s="6"/>
      <c r="BH1733" s="6"/>
    </row>
    <row r="1734" spans="59:60" x14ac:dyDescent="0.25">
      <c r="BG1734" s="6"/>
      <c r="BH1734" s="6"/>
    </row>
    <row r="1735" spans="59:60" x14ac:dyDescent="0.25">
      <c r="BG1735" s="6"/>
      <c r="BH1735" s="6"/>
    </row>
    <row r="1736" spans="59:60" x14ac:dyDescent="0.25">
      <c r="BG1736" s="6"/>
      <c r="BH1736" s="6"/>
    </row>
    <row r="1737" spans="59:60" x14ac:dyDescent="0.25">
      <c r="BG1737" s="6"/>
      <c r="BH1737" s="6"/>
    </row>
    <row r="1738" spans="59:60" x14ac:dyDescent="0.25">
      <c r="BG1738" s="6"/>
      <c r="BH1738" s="6"/>
    </row>
    <row r="1739" spans="59:60" x14ac:dyDescent="0.25">
      <c r="BG1739" s="6"/>
      <c r="BH1739" s="6"/>
    </row>
    <row r="1740" spans="59:60" x14ac:dyDescent="0.25">
      <c r="BG1740" s="6"/>
      <c r="BH1740" s="6"/>
    </row>
    <row r="1741" spans="59:60" x14ac:dyDescent="0.25">
      <c r="BG1741" s="6"/>
      <c r="BH1741" s="6"/>
    </row>
    <row r="1742" spans="59:60" x14ac:dyDescent="0.25">
      <c r="BG1742" s="6"/>
      <c r="BH1742" s="6"/>
    </row>
    <row r="1743" spans="59:60" x14ac:dyDescent="0.25">
      <c r="BG1743" s="6"/>
      <c r="BH1743" s="6"/>
    </row>
    <row r="1744" spans="59:60" x14ac:dyDescent="0.25">
      <c r="BG1744" s="6"/>
      <c r="BH1744" s="6"/>
    </row>
    <row r="1745" spans="59:60" x14ac:dyDescent="0.25">
      <c r="BG1745" s="6"/>
      <c r="BH1745" s="6"/>
    </row>
    <row r="1746" spans="59:60" x14ac:dyDescent="0.25">
      <c r="BG1746" s="6"/>
      <c r="BH1746" s="6"/>
    </row>
    <row r="1747" spans="59:60" x14ac:dyDescent="0.25">
      <c r="BG1747" s="6"/>
      <c r="BH1747" s="6"/>
    </row>
    <row r="1748" spans="59:60" x14ac:dyDescent="0.25">
      <c r="BG1748" s="6"/>
      <c r="BH1748" s="6"/>
    </row>
    <row r="1749" spans="59:60" x14ac:dyDescent="0.25">
      <c r="BG1749" s="6"/>
      <c r="BH1749" s="6"/>
    </row>
    <row r="1750" spans="59:60" x14ac:dyDescent="0.25">
      <c r="BG1750" s="6"/>
      <c r="BH1750" s="6"/>
    </row>
    <row r="1751" spans="59:60" x14ac:dyDescent="0.25">
      <c r="BG1751" s="6"/>
      <c r="BH1751" s="6"/>
    </row>
    <row r="1752" spans="59:60" x14ac:dyDescent="0.25">
      <c r="BG1752" s="6"/>
      <c r="BH1752" s="6"/>
    </row>
    <row r="1753" spans="59:60" x14ac:dyDescent="0.25">
      <c r="BG1753" s="6"/>
      <c r="BH1753" s="6"/>
    </row>
    <row r="1754" spans="59:60" x14ac:dyDescent="0.25">
      <c r="BG1754" s="6"/>
      <c r="BH1754" s="6"/>
    </row>
    <row r="1755" spans="59:60" x14ac:dyDescent="0.25">
      <c r="BG1755" s="6"/>
      <c r="BH1755" s="6"/>
    </row>
    <row r="1756" spans="59:60" x14ac:dyDescent="0.25">
      <c r="BG1756" s="6"/>
      <c r="BH1756" s="6"/>
    </row>
    <row r="1757" spans="59:60" x14ac:dyDescent="0.25">
      <c r="BG1757" s="6"/>
      <c r="BH1757" s="6"/>
    </row>
    <row r="1758" spans="59:60" x14ac:dyDescent="0.25">
      <c r="BG1758" s="6"/>
      <c r="BH1758" s="6"/>
    </row>
    <row r="1759" spans="59:60" x14ac:dyDescent="0.25">
      <c r="BG1759" s="6"/>
      <c r="BH1759" s="6"/>
    </row>
    <row r="1760" spans="59:60" x14ac:dyDescent="0.25">
      <c r="BG1760" s="6"/>
      <c r="BH1760" s="6"/>
    </row>
    <row r="1761" spans="59:60" x14ac:dyDescent="0.25">
      <c r="BG1761" s="6"/>
      <c r="BH1761" s="6"/>
    </row>
    <row r="1762" spans="59:60" x14ac:dyDescent="0.25">
      <c r="BG1762" s="6"/>
      <c r="BH1762" s="6"/>
    </row>
    <row r="1763" spans="59:60" x14ac:dyDescent="0.25">
      <c r="BG1763" s="6"/>
      <c r="BH1763" s="6"/>
    </row>
    <row r="1764" spans="59:60" x14ac:dyDescent="0.25">
      <c r="BG1764" s="6"/>
      <c r="BH1764" s="6"/>
    </row>
    <row r="1765" spans="59:60" x14ac:dyDescent="0.25">
      <c r="BG1765" s="6"/>
      <c r="BH1765" s="6"/>
    </row>
    <row r="1766" spans="59:60" x14ac:dyDescent="0.25">
      <c r="BG1766" s="6"/>
      <c r="BH1766" s="6"/>
    </row>
    <row r="1767" spans="59:60" x14ac:dyDescent="0.25">
      <c r="BG1767" s="6"/>
      <c r="BH1767" s="6"/>
    </row>
    <row r="1768" spans="59:60" x14ac:dyDescent="0.25">
      <c r="BG1768" s="6"/>
      <c r="BH1768" s="6"/>
    </row>
    <row r="1769" spans="59:60" x14ac:dyDescent="0.25">
      <c r="BG1769" s="6"/>
      <c r="BH1769" s="6"/>
    </row>
    <row r="1770" spans="59:60" x14ac:dyDescent="0.25">
      <c r="BG1770" s="6"/>
      <c r="BH1770" s="6"/>
    </row>
    <row r="1771" spans="59:60" x14ac:dyDescent="0.25">
      <c r="BG1771" s="6"/>
      <c r="BH1771" s="6"/>
    </row>
    <row r="1772" spans="59:60" x14ac:dyDescent="0.25">
      <c r="BG1772" s="6"/>
      <c r="BH1772" s="6"/>
    </row>
    <row r="1773" spans="59:60" x14ac:dyDescent="0.25">
      <c r="BG1773" s="6"/>
      <c r="BH1773" s="6"/>
    </row>
    <row r="1774" spans="59:60" x14ac:dyDescent="0.25">
      <c r="BG1774" s="6"/>
      <c r="BH1774" s="6"/>
    </row>
    <row r="1775" spans="59:60" x14ac:dyDescent="0.25">
      <c r="BG1775" s="6"/>
      <c r="BH1775" s="6"/>
    </row>
    <row r="1776" spans="59:60" x14ac:dyDescent="0.25">
      <c r="BG1776" s="6"/>
      <c r="BH1776" s="6"/>
    </row>
    <row r="1777" spans="59:60" x14ac:dyDescent="0.25">
      <c r="BG1777" s="6"/>
      <c r="BH1777" s="6"/>
    </row>
    <row r="1778" spans="59:60" x14ac:dyDescent="0.25">
      <c r="BG1778" s="6"/>
      <c r="BH1778" s="6"/>
    </row>
    <row r="1779" spans="59:60" x14ac:dyDescent="0.25">
      <c r="BG1779" s="6"/>
      <c r="BH1779" s="6"/>
    </row>
    <row r="1780" spans="59:60" x14ac:dyDescent="0.25">
      <c r="BG1780" s="6"/>
      <c r="BH1780" s="6"/>
    </row>
    <row r="1781" spans="59:60" x14ac:dyDescent="0.25">
      <c r="BG1781" s="6"/>
      <c r="BH1781" s="6"/>
    </row>
    <row r="1782" spans="59:60" x14ac:dyDescent="0.25">
      <c r="BG1782" s="6"/>
      <c r="BH1782" s="6"/>
    </row>
    <row r="1783" spans="59:60" x14ac:dyDescent="0.25">
      <c r="BG1783" s="6"/>
      <c r="BH1783" s="6"/>
    </row>
    <row r="1784" spans="59:60" x14ac:dyDescent="0.25">
      <c r="BG1784" s="6"/>
      <c r="BH1784" s="6"/>
    </row>
    <row r="1785" spans="59:60" x14ac:dyDescent="0.25">
      <c r="BG1785" s="6"/>
      <c r="BH1785" s="6"/>
    </row>
    <row r="1786" spans="59:60" x14ac:dyDescent="0.25">
      <c r="BG1786" s="6"/>
      <c r="BH1786" s="6"/>
    </row>
    <row r="1787" spans="59:60" x14ac:dyDescent="0.25">
      <c r="BG1787" s="6"/>
      <c r="BH1787" s="6"/>
    </row>
    <row r="1788" spans="59:60" x14ac:dyDescent="0.25">
      <c r="BG1788" s="6"/>
      <c r="BH1788" s="6"/>
    </row>
    <row r="1789" spans="59:60" x14ac:dyDescent="0.25">
      <c r="BG1789" s="6"/>
      <c r="BH1789" s="6"/>
    </row>
    <row r="1790" spans="59:60" x14ac:dyDescent="0.25">
      <c r="BG1790" s="6"/>
      <c r="BH1790" s="6"/>
    </row>
    <row r="1791" spans="59:60" x14ac:dyDescent="0.25">
      <c r="BG1791" s="6"/>
      <c r="BH1791" s="6"/>
    </row>
    <row r="1792" spans="59:60" x14ac:dyDescent="0.25">
      <c r="BG1792" s="6"/>
      <c r="BH1792" s="6"/>
    </row>
    <row r="1793" spans="59:60" x14ac:dyDescent="0.25">
      <c r="BG1793" s="6"/>
      <c r="BH1793" s="6"/>
    </row>
    <row r="1794" spans="59:60" x14ac:dyDescent="0.25">
      <c r="BG1794" s="6"/>
      <c r="BH1794" s="6"/>
    </row>
    <row r="1795" spans="59:60" x14ac:dyDescent="0.25">
      <c r="BG1795" s="6"/>
      <c r="BH1795" s="6"/>
    </row>
    <row r="1796" spans="59:60" x14ac:dyDescent="0.25">
      <c r="BG1796" s="6"/>
      <c r="BH1796" s="6"/>
    </row>
    <row r="1797" spans="59:60" x14ac:dyDescent="0.25">
      <c r="BG1797" s="6"/>
      <c r="BH1797" s="6"/>
    </row>
    <row r="1798" spans="59:60" x14ac:dyDescent="0.25">
      <c r="BG1798" s="6"/>
      <c r="BH1798" s="6"/>
    </row>
    <row r="1799" spans="59:60" x14ac:dyDescent="0.25">
      <c r="BG1799" s="6"/>
      <c r="BH1799" s="6"/>
    </row>
    <row r="1800" spans="59:60" x14ac:dyDescent="0.25">
      <c r="BG1800" s="6"/>
      <c r="BH1800" s="6"/>
    </row>
    <row r="1801" spans="59:60" x14ac:dyDescent="0.25">
      <c r="BG1801" s="6"/>
      <c r="BH1801" s="6"/>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O22:X6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7"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2"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74" hidden="1" customWidth="1"/>
    <col min="54" max="54" width="0.28515625" customWidth="1"/>
    <col min="55" max="55" width="62.42578125" hidden="1" customWidth="1"/>
    <col min="56" max="56" width="68.85546875" hidden="1" customWidth="1"/>
    <col min="57" max="57" width="74.140625" hidden="1" customWidth="1"/>
    <col min="58" max="58" width="71.42578125" hidden="1" customWidth="1"/>
    <col min="59" max="59" width="82.5703125" hidden="1" customWidth="1"/>
    <col min="60" max="60" width="75" hidden="1" customWidth="1"/>
    <col min="61" max="61" width="62.28515625" hidden="1" customWidth="1"/>
    <col min="62" max="62" width="59.140625" hidden="1" customWidth="1"/>
    <col min="63" max="63" width="2.85546875" hidden="1" customWidth="1"/>
    <col min="64" max="64" width="66.5703125" hidden="1" customWidth="1"/>
    <col min="65" max="65" width="83.42578125" hidden="1" customWidth="1"/>
    <col min="66" max="66" width="84.140625" hidden="1" customWidth="1"/>
    <col min="67" max="67" width="5.85546875" hidden="1" customWidth="1"/>
    <col min="68" max="68" width="76" hidden="1" customWidth="1"/>
    <col min="69" max="69" width="74.7109375" hidden="1" customWidth="1"/>
    <col min="70" max="70" width="79.140625" hidden="1" customWidth="1"/>
    <col min="71" max="71" width="66" hidden="1" customWidth="1"/>
    <col min="72" max="72" width="2.85546875" hidden="1" customWidth="1"/>
    <col min="73" max="73" width="0.28515625" hidden="1" customWidth="1"/>
    <col min="74" max="74" width="79.42578125" hidden="1" customWidth="1"/>
    <col min="75" max="75" width="75.7109375" hidden="1" customWidth="1"/>
    <col min="76" max="76" width="0.7109375" hidden="1" customWidth="1"/>
    <col min="77" max="77" width="27" hidden="1" customWidth="1"/>
    <col min="78" max="78" width="36.28515625" hidden="1" customWidth="1"/>
    <col min="79" max="79" width="42.85546875" hidden="1" customWidth="1"/>
    <col min="80" max="80" width="37.85546875" hidden="1" customWidth="1"/>
    <col min="81" max="81" width="36.140625" hidden="1" customWidth="1"/>
    <col min="82" max="82" width="53" hidden="1" customWidth="1"/>
    <col min="83" max="83" width="0.5703125" customWidth="1"/>
    <col min="84" max="84" width="53.7109375" customWidth="1"/>
    <col min="85" max="85" width="28.7109375" customWidth="1"/>
    <col min="86" max="86" width="39" customWidth="1"/>
    <col min="87" max="87" width="35.42578125" customWidth="1"/>
    <col min="88" max="88" width="47.5703125" customWidth="1"/>
    <col min="89" max="89" width="42.28515625" customWidth="1"/>
    <col min="90" max="90" width="42.140625" customWidth="1"/>
    <col min="91" max="92" width="35.28515625" customWidth="1"/>
    <col min="93" max="93" width="45.5703125" customWidth="1"/>
    <col min="94" max="94" width="31" customWidth="1"/>
    <col min="95" max="95" width="27.7109375" customWidth="1"/>
    <col min="96" max="96" width="44.7109375" customWidth="1"/>
    <col min="97" max="97" width="36.5703125" customWidth="1"/>
    <col min="98" max="98" width="51.7109375" customWidth="1"/>
    <col min="99" max="99" width="34.85546875" customWidth="1"/>
    <col min="100" max="100" width="50" customWidth="1"/>
    <col min="101" max="101" width="42.7109375" customWidth="1"/>
    <col min="102" max="102" width="38.140625" customWidth="1"/>
    <col min="103" max="104" width="37.28515625" customWidth="1"/>
    <col min="105" max="105" width="34.7109375" customWidth="1"/>
    <col min="106" max="106" width="3.7109375" customWidth="1"/>
    <col min="107" max="107" width="32.140625" hidden="1" customWidth="1"/>
    <col min="108" max="108" width="40" hidden="1" customWidth="1"/>
    <col min="109" max="109" width="37.85546875" hidden="1" customWidth="1"/>
    <col min="110" max="110" width="36.140625" hidden="1" customWidth="1"/>
    <col min="111" max="111" width="26.5703125" hidden="1" customWidth="1"/>
    <col min="112" max="112" width="8.140625" hidden="1" customWidth="1"/>
    <col min="113" max="113" width="41.85546875" hidden="1" customWidth="1"/>
    <col min="114" max="114" width="41.7109375" hidden="1" customWidth="1"/>
    <col min="115" max="115" width="47.28515625" hidden="1" customWidth="1"/>
    <col min="116" max="116" width="44.28515625" hidden="1" customWidth="1"/>
    <col min="117" max="117" width="34.85546875" hidden="1" customWidth="1"/>
    <col min="118" max="118" width="45.85546875" hidden="1" customWidth="1"/>
    <col min="119" max="119" width="39.7109375" hidden="1" customWidth="1"/>
    <col min="120" max="120" width="0.140625" hidden="1" customWidth="1"/>
    <col min="121" max="121" width="41.42578125" hidden="1" customWidth="1"/>
    <col min="122" max="122" width="34.28515625" hidden="1" customWidth="1"/>
    <col min="123" max="123" width="36" hidden="1" customWidth="1"/>
    <col min="124" max="124" width="49.5703125" hidden="1" customWidth="1"/>
    <col min="125" max="125" width="26.5703125" hidden="1" customWidth="1"/>
    <col min="126" max="126" width="44.28515625" hidden="1" customWidth="1"/>
    <col min="127" max="127" width="14" hidden="1" customWidth="1"/>
    <col min="128" max="128" width="35.140625" hidden="1" customWidth="1"/>
    <col min="129" max="129" width="32.5703125" hidden="1" customWidth="1"/>
    <col min="130" max="130" width="26" hidden="1" customWidth="1"/>
    <col min="131" max="131" width="42.28515625" hidden="1" customWidth="1"/>
    <col min="132" max="132" width="39.85546875" style="1" hidden="1" customWidth="1"/>
    <col min="133" max="133" width="40.7109375" style="1" hidden="1" customWidth="1"/>
    <col min="134" max="134" width="20.28515625" style="1" hidden="1" customWidth="1"/>
    <col min="135" max="135" width="43.28515625" style="1" hidden="1" customWidth="1"/>
    <col min="136" max="136" width="33.42578125" style="1" hidden="1" customWidth="1"/>
    <col min="137" max="137" width="36.28515625" style="1" hidden="1" customWidth="1"/>
    <col min="138" max="138" width="36.7109375" style="1" hidden="1" customWidth="1"/>
    <col min="139" max="139" width="77.28515625" style="1" hidden="1" customWidth="1"/>
    <col min="140" max="140" width="32" style="1" hidden="1" customWidth="1"/>
    <col min="141" max="141" width="10" style="1" hidden="1" customWidth="1"/>
    <col min="142" max="142" width="37.5703125" style="1" hidden="1" customWidth="1"/>
    <col min="143" max="143" width="41.42578125" style="1" hidden="1" customWidth="1"/>
    <col min="144" max="144" width="42.28515625" style="1" hidden="1" customWidth="1"/>
    <col min="145" max="145" width="37.140625" style="1" hidden="1" customWidth="1"/>
    <col min="146" max="146" width="43.7109375" style="1" hidden="1" customWidth="1"/>
    <col min="147" max="147" width="29" style="1" hidden="1" customWidth="1"/>
    <col min="148" max="148" width="47.42578125" style="1" hidden="1" customWidth="1"/>
    <col min="149" max="149" width="48.28515625" style="1" hidden="1" customWidth="1"/>
    <col min="150" max="150" width="55.5703125" style="1" hidden="1" customWidth="1"/>
    <col min="151" max="151" width="43" style="1" hidden="1" customWidth="1"/>
    <col min="152" max="152" width="44.5703125" style="1" hidden="1" customWidth="1"/>
    <col min="153" max="153" width="15.7109375" style="1" hidden="1" customWidth="1"/>
    <col min="154" max="154" width="40.85546875" style="1" hidden="1" customWidth="1"/>
    <col min="155" max="155" width="72.140625" style="1" hidden="1" customWidth="1"/>
    <col min="156" max="156" width="56" style="1" hidden="1" customWidth="1"/>
    <col min="157" max="157" width="51.28515625" style="1" hidden="1" customWidth="1"/>
    <col min="158" max="158" width="21.28515625" style="1" hidden="1" customWidth="1"/>
    <col min="159" max="159" width="50.28515625" style="1" hidden="1" customWidth="1"/>
    <col min="160" max="160" width="26.28515625" style="1" hidden="1" customWidth="1"/>
    <col min="161" max="161" width="36.28515625" style="1" hidden="1" customWidth="1"/>
    <col min="162" max="162" width="45.42578125" style="1" hidden="1" customWidth="1"/>
    <col min="163" max="163" width="31.28515625" style="1" hidden="1" customWidth="1"/>
    <col min="164" max="164" width="24.28515625" style="1" hidden="1" customWidth="1"/>
    <col min="165" max="165" width="40.28515625" style="1" hidden="1" customWidth="1"/>
    <col min="166" max="166" width="54.5703125" style="1" hidden="1" customWidth="1"/>
    <col min="167" max="167" width="41.85546875" style="1" hidden="1" customWidth="1"/>
    <col min="168" max="168" width="42" style="1" hidden="1" customWidth="1"/>
    <col min="169" max="169" width="43.5703125" style="1" hidden="1" customWidth="1"/>
    <col min="170" max="170" width="12.7109375" style="1" hidden="1" customWidth="1"/>
    <col min="171" max="171" width="47.28515625" style="1" hidden="1" customWidth="1"/>
    <col min="172" max="172" width="86.5703125" style="1" hidden="1" customWidth="1"/>
    <col min="173" max="173" width="50.7109375" style="1" hidden="1" customWidth="1"/>
    <col min="174" max="174" width="9.140625" style="1" customWidth="1"/>
    <col min="175" max="220" width="9.140625" style="1"/>
  </cols>
  <sheetData>
    <row r="1" spans="1:220" ht="74.25" customHeight="1" thickTop="1" x14ac:dyDescent="0.25">
      <c r="A1" s="222" t="s">
        <v>2602</v>
      </c>
      <c r="B1" s="223" t="s">
        <v>2449</v>
      </c>
      <c r="C1" s="694" t="s">
        <v>3417</v>
      </c>
      <c r="D1" s="695"/>
      <c r="E1" s="695"/>
      <c r="F1" s="696"/>
      <c r="G1" s="696"/>
      <c r="H1" s="696"/>
      <c r="I1" s="649"/>
      <c r="J1" s="697"/>
      <c r="K1" s="631" t="s">
        <v>5</v>
      </c>
      <c r="L1" s="632"/>
      <c r="M1" s="633" t="s">
        <v>2638</v>
      </c>
      <c r="N1" s="634"/>
      <c r="O1" s="635"/>
      <c r="P1" s="635"/>
      <c r="Q1" s="635"/>
      <c r="R1" s="635"/>
      <c r="S1" s="635"/>
      <c r="T1" s="635"/>
      <c r="U1" s="636"/>
      <c r="V1" s="637" t="s">
        <v>43</v>
      </c>
      <c r="W1" s="638"/>
      <c r="X1" s="638"/>
      <c r="Y1" s="638"/>
      <c r="Z1" s="638"/>
      <c r="AA1" s="638"/>
      <c r="AB1" s="638"/>
      <c r="AC1" s="638"/>
      <c r="AD1" s="638"/>
      <c r="AE1" s="639"/>
      <c r="AF1" s="640" t="s">
        <v>42</v>
      </c>
      <c r="AG1" s="641"/>
      <c r="AH1" s="648" t="s">
        <v>3438</v>
      </c>
      <c r="AI1" s="649"/>
      <c r="AJ1" s="649"/>
      <c r="AK1" s="649"/>
      <c r="AL1" s="648" t="s">
        <v>3439</v>
      </c>
      <c r="AM1" s="649"/>
      <c r="AN1" s="649"/>
      <c r="AO1" s="649"/>
      <c r="AP1" s="620" t="s">
        <v>2659</v>
      </c>
      <c r="AQ1" s="686"/>
      <c r="AR1" s="686"/>
      <c r="AS1" s="687"/>
      <c r="AT1" s="623" t="s">
        <v>2663</v>
      </c>
      <c r="AU1" s="624"/>
      <c r="AV1" s="624"/>
      <c r="AW1" s="624"/>
      <c r="AX1" s="624"/>
      <c r="AY1" s="624"/>
      <c r="AZ1" s="624"/>
      <c r="BA1" s="625"/>
    </row>
    <row r="2" spans="1:220" ht="15.75"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4">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35">
      <c r="A4" s="357" t="s">
        <v>3390</v>
      </c>
      <c r="B4" s="344" t="s">
        <v>3399</v>
      </c>
      <c r="C4" s="355"/>
      <c r="D4" s="351" t="s">
        <v>3402</v>
      </c>
      <c r="E4" s="336" t="s">
        <v>52</v>
      </c>
      <c r="F4" s="337" t="s">
        <v>2617</v>
      </c>
      <c r="G4" s="663" t="s">
        <v>2618</v>
      </c>
      <c r="H4" s="664"/>
      <c r="I4" s="665" t="s">
        <v>2702</v>
      </c>
      <c r="J4" s="666"/>
      <c r="K4" s="667"/>
      <c r="L4" s="668"/>
      <c r="M4" s="338" t="s">
        <v>2619</v>
      </c>
      <c r="N4" s="221" t="s">
        <v>2615</v>
      </c>
      <c r="O4" s="669" t="s">
        <v>3416</v>
      </c>
      <c r="P4" s="670"/>
      <c r="Q4" s="670"/>
      <c r="R4" s="670"/>
      <c r="S4" s="670"/>
      <c r="T4" s="670"/>
      <c r="U4" s="671"/>
      <c r="V4" s="672" t="s">
        <v>2703</v>
      </c>
      <c r="W4" s="673"/>
      <c r="X4" s="673"/>
      <c r="Y4" s="642" t="s">
        <v>44</v>
      </c>
      <c r="Z4" s="643"/>
      <c r="AA4" s="339" t="s">
        <v>40</v>
      </c>
      <c r="AB4" s="644" t="s">
        <v>3394</v>
      </c>
      <c r="AC4" s="645"/>
      <c r="AD4" s="692" t="s">
        <v>3393</v>
      </c>
      <c r="AE4" s="693"/>
      <c r="AF4" s="378" t="s">
        <v>3403</v>
      </c>
      <c r="AG4" s="379" t="s">
        <v>3404</v>
      </c>
      <c r="AH4" s="340" t="s">
        <v>2673</v>
      </c>
      <c r="AI4" s="680" t="s">
        <v>7</v>
      </c>
      <c r="AJ4" s="681"/>
      <c r="AK4" s="682"/>
      <c r="AL4" s="683" t="s">
        <v>7</v>
      </c>
      <c r="AM4" s="684"/>
      <c r="AN4" s="684"/>
      <c r="AO4" s="685"/>
      <c r="AP4" s="676" t="s">
        <v>7</v>
      </c>
      <c r="AQ4" s="677"/>
      <c r="AR4" s="677"/>
      <c r="AS4" s="678"/>
      <c r="AT4" s="676" t="s">
        <v>7</v>
      </c>
      <c r="AU4" s="677"/>
      <c r="AV4" s="677"/>
      <c r="AW4" s="677"/>
      <c r="AX4" s="677"/>
      <c r="AY4" s="677"/>
      <c r="AZ4" s="677"/>
      <c r="BA4" s="679"/>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15" customHeight="1" thickTop="1" x14ac:dyDescent="0.3">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15" customHeight="1" x14ac:dyDescent="0.4">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15" customHeight="1" x14ac:dyDescent="0.3">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15" customHeight="1" thickBot="1" x14ac:dyDescent="0.35">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
      <c r="A9" s="688" t="s">
        <v>3419</v>
      </c>
      <c r="B9" s="689"/>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75" thickTop="1" thickBot="1" x14ac:dyDescent="0.3">
      <c r="A10" s="690" t="s">
        <v>3392</v>
      </c>
      <c r="B10" s="691"/>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75" thickTop="1" thickBot="1" x14ac:dyDescent="0.3">
      <c r="A11" s="661" t="s">
        <v>3391</v>
      </c>
      <c r="B11" s="662"/>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5" thickTop="1" x14ac:dyDescent="0.3">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25" x14ac:dyDescent="0.4">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75" x14ac:dyDescent="0.3">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75" x14ac:dyDescent="0.3">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75" x14ac:dyDescent="0.3">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75" x14ac:dyDescent="0.3">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75" x14ac:dyDescent="0.3">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75" x14ac:dyDescent="0.3">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75" x14ac:dyDescent="0.3">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75" x14ac:dyDescent="0.3">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75" x14ac:dyDescent="0.3">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75" x14ac:dyDescent="0.3">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75" x14ac:dyDescent="0.3">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75" x14ac:dyDescent="0.3">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75" x14ac:dyDescent="0.3">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75" x14ac:dyDescent="0.3">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75" x14ac:dyDescent="0.3">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75" x14ac:dyDescent="0.3">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75" x14ac:dyDescent="0.3">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75" x14ac:dyDescent="0.3">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75" x14ac:dyDescent="0.3">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75" x14ac:dyDescent="0.3">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75" x14ac:dyDescent="0.3">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75" x14ac:dyDescent="0.3">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75" x14ac:dyDescent="0.3">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75" x14ac:dyDescent="0.3">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75" x14ac:dyDescent="0.3">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75" x14ac:dyDescent="0.3">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75" x14ac:dyDescent="0.3">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75" x14ac:dyDescent="0.3">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75" x14ac:dyDescent="0.3">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75" x14ac:dyDescent="0.3">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75" x14ac:dyDescent="0.3">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75" x14ac:dyDescent="0.3">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75" x14ac:dyDescent="0.3">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75" x14ac:dyDescent="0.3">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75" x14ac:dyDescent="0.3">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75" x14ac:dyDescent="0.3">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75" x14ac:dyDescent="0.3">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75" x14ac:dyDescent="0.3">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75" x14ac:dyDescent="0.3">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75" x14ac:dyDescent="0.3">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75" x14ac:dyDescent="0.3">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75" x14ac:dyDescent="0.3">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75" x14ac:dyDescent="0.3">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75" x14ac:dyDescent="0.3">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75" x14ac:dyDescent="0.3">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75" x14ac:dyDescent="0.3">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75" x14ac:dyDescent="0.3">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75" x14ac:dyDescent="0.3">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75" x14ac:dyDescent="0.3">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75" x14ac:dyDescent="0.3">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75" x14ac:dyDescent="0.3">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75" x14ac:dyDescent="0.3">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75" x14ac:dyDescent="0.3">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75" x14ac:dyDescent="0.3">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75" x14ac:dyDescent="0.3">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75" x14ac:dyDescent="0.3">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75" x14ac:dyDescent="0.3">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75" x14ac:dyDescent="0.3">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75" x14ac:dyDescent="0.3">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75" x14ac:dyDescent="0.3">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75" x14ac:dyDescent="0.3">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75" x14ac:dyDescent="0.3">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75" x14ac:dyDescent="0.3">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75" x14ac:dyDescent="0.3">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75" x14ac:dyDescent="0.3">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75" x14ac:dyDescent="0.3">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75" x14ac:dyDescent="0.3">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75" x14ac:dyDescent="0.3">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75" x14ac:dyDescent="0.3">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75" x14ac:dyDescent="0.3">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75" x14ac:dyDescent="0.3">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75" x14ac:dyDescent="0.3">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75" x14ac:dyDescent="0.3">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75" x14ac:dyDescent="0.3">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75" x14ac:dyDescent="0.3">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75" x14ac:dyDescent="0.3">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75" x14ac:dyDescent="0.3">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75" x14ac:dyDescent="0.3">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75" x14ac:dyDescent="0.3">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75" x14ac:dyDescent="0.3">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75" x14ac:dyDescent="0.3">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75" x14ac:dyDescent="0.3">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75" x14ac:dyDescent="0.3">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75" x14ac:dyDescent="0.3">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75" x14ac:dyDescent="0.3">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75" x14ac:dyDescent="0.3">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75" x14ac:dyDescent="0.3">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75" x14ac:dyDescent="0.3">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75" x14ac:dyDescent="0.3">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75" x14ac:dyDescent="0.3">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75" x14ac:dyDescent="0.3">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75" x14ac:dyDescent="0.3">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75" x14ac:dyDescent="0.3">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75" x14ac:dyDescent="0.3">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75" x14ac:dyDescent="0.3">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75" x14ac:dyDescent="0.3">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75" x14ac:dyDescent="0.3">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75" x14ac:dyDescent="0.3">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75" x14ac:dyDescent="0.3">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75" x14ac:dyDescent="0.3">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75" x14ac:dyDescent="0.3">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75" x14ac:dyDescent="0.3">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75" x14ac:dyDescent="0.3">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75" x14ac:dyDescent="0.3">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75" x14ac:dyDescent="0.3">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75" x14ac:dyDescent="0.3">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75" x14ac:dyDescent="0.3">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75" x14ac:dyDescent="0.3">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75" x14ac:dyDescent="0.3">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75" x14ac:dyDescent="0.3">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75" x14ac:dyDescent="0.3">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75" x14ac:dyDescent="0.3">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75" x14ac:dyDescent="0.3">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75" x14ac:dyDescent="0.3">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75" x14ac:dyDescent="0.3">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75" x14ac:dyDescent="0.3">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75" x14ac:dyDescent="0.3">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75" x14ac:dyDescent="0.3">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75" x14ac:dyDescent="0.3">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75" x14ac:dyDescent="0.3">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75" x14ac:dyDescent="0.3">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75" x14ac:dyDescent="0.3">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75" x14ac:dyDescent="0.3">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75" x14ac:dyDescent="0.3">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75" x14ac:dyDescent="0.3">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75" x14ac:dyDescent="0.3">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75" x14ac:dyDescent="0.3">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75" x14ac:dyDescent="0.3">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75" x14ac:dyDescent="0.3">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75" x14ac:dyDescent="0.3">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75" x14ac:dyDescent="0.3">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75" x14ac:dyDescent="0.3">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75" x14ac:dyDescent="0.3">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75" x14ac:dyDescent="0.3">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75" x14ac:dyDescent="0.3">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75" x14ac:dyDescent="0.3">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75" x14ac:dyDescent="0.3">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75" x14ac:dyDescent="0.3">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75" x14ac:dyDescent="0.3">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75" x14ac:dyDescent="0.3">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75" x14ac:dyDescent="0.3">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75" x14ac:dyDescent="0.3">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75" x14ac:dyDescent="0.3">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75" x14ac:dyDescent="0.3">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75" x14ac:dyDescent="0.3">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75" x14ac:dyDescent="0.3">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75" x14ac:dyDescent="0.3">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75" x14ac:dyDescent="0.3">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75" x14ac:dyDescent="0.3">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75" x14ac:dyDescent="0.3">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75" x14ac:dyDescent="0.3">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75" x14ac:dyDescent="0.3">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75" x14ac:dyDescent="0.3">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75" x14ac:dyDescent="0.3">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75" x14ac:dyDescent="0.3">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75" x14ac:dyDescent="0.3">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75" x14ac:dyDescent="0.3">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75" x14ac:dyDescent="0.3">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75" x14ac:dyDescent="0.3">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75" x14ac:dyDescent="0.3">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75" x14ac:dyDescent="0.3">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75" x14ac:dyDescent="0.3">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75" x14ac:dyDescent="0.3">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75" x14ac:dyDescent="0.3">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75" x14ac:dyDescent="0.3">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75" x14ac:dyDescent="0.3">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75" x14ac:dyDescent="0.3">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75" x14ac:dyDescent="0.3">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75" x14ac:dyDescent="0.3">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75" x14ac:dyDescent="0.3">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75" x14ac:dyDescent="0.3">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75" x14ac:dyDescent="0.3">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75" x14ac:dyDescent="0.3">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75" x14ac:dyDescent="0.3">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75" x14ac:dyDescent="0.3">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75" x14ac:dyDescent="0.3">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75" x14ac:dyDescent="0.3">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75" x14ac:dyDescent="0.3">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75" x14ac:dyDescent="0.3">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75" x14ac:dyDescent="0.3">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75" x14ac:dyDescent="0.3">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75" x14ac:dyDescent="0.3">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75" x14ac:dyDescent="0.3">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75" x14ac:dyDescent="0.3">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75" x14ac:dyDescent="0.3">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75" x14ac:dyDescent="0.3">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75" x14ac:dyDescent="0.3">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75" x14ac:dyDescent="0.3">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75" x14ac:dyDescent="0.3">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75" x14ac:dyDescent="0.3">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75" x14ac:dyDescent="0.3">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75" x14ac:dyDescent="0.3">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75" x14ac:dyDescent="0.3">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75" x14ac:dyDescent="0.3">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75" x14ac:dyDescent="0.3">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75" x14ac:dyDescent="0.3">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75" x14ac:dyDescent="0.3">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75" x14ac:dyDescent="0.3">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75" x14ac:dyDescent="0.3">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75" x14ac:dyDescent="0.3">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75" x14ac:dyDescent="0.3">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75" x14ac:dyDescent="0.3">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75" x14ac:dyDescent="0.3">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75" x14ac:dyDescent="0.3">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75" x14ac:dyDescent="0.3">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75" x14ac:dyDescent="0.3">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75" x14ac:dyDescent="0.3">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75" x14ac:dyDescent="0.3">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75" x14ac:dyDescent="0.3">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75" x14ac:dyDescent="0.3">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75" x14ac:dyDescent="0.3">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75" x14ac:dyDescent="0.3">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75" x14ac:dyDescent="0.3">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75" x14ac:dyDescent="0.3">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75" x14ac:dyDescent="0.3">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75" x14ac:dyDescent="0.3">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75" x14ac:dyDescent="0.3">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75" x14ac:dyDescent="0.3">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75" x14ac:dyDescent="0.3">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75" x14ac:dyDescent="0.3">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75" x14ac:dyDescent="0.3">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75" x14ac:dyDescent="0.3">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75" x14ac:dyDescent="0.3">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75" x14ac:dyDescent="0.3">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75" x14ac:dyDescent="0.3">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75" x14ac:dyDescent="0.3">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75" x14ac:dyDescent="0.3">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75" x14ac:dyDescent="0.3">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75" x14ac:dyDescent="0.3">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75" x14ac:dyDescent="0.3">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75" x14ac:dyDescent="0.3">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75" x14ac:dyDescent="0.3">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75" x14ac:dyDescent="0.3">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75" x14ac:dyDescent="0.3">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75" x14ac:dyDescent="0.3">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75" x14ac:dyDescent="0.3">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75" x14ac:dyDescent="0.3">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75" x14ac:dyDescent="0.3">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75" x14ac:dyDescent="0.3">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75" x14ac:dyDescent="0.3">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75" x14ac:dyDescent="0.3">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75" x14ac:dyDescent="0.3">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75" x14ac:dyDescent="0.3">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75" x14ac:dyDescent="0.3">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75" x14ac:dyDescent="0.3">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75" x14ac:dyDescent="0.3">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75" x14ac:dyDescent="0.3">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75" x14ac:dyDescent="0.3">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75" x14ac:dyDescent="0.3">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75" x14ac:dyDescent="0.3">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75" x14ac:dyDescent="0.3">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75" x14ac:dyDescent="0.3">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75" x14ac:dyDescent="0.3">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75" x14ac:dyDescent="0.3">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75" x14ac:dyDescent="0.3">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75" x14ac:dyDescent="0.3">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75" x14ac:dyDescent="0.3">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75" x14ac:dyDescent="0.3">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75" x14ac:dyDescent="0.3">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75" x14ac:dyDescent="0.3">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75" x14ac:dyDescent="0.3">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75" x14ac:dyDescent="0.3">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75" x14ac:dyDescent="0.3">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75" x14ac:dyDescent="0.3">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75" x14ac:dyDescent="0.3">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75" x14ac:dyDescent="0.3">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75" x14ac:dyDescent="0.3">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75" x14ac:dyDescent="0.3">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75" x14ac:dyDescent="0.3">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75" x14ac:dyDescent="0.3">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75" x14ac:dyDescent="0.3">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75" x14ac:dyDescent="0.3">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75" x14ac:dyDescent="0.3">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75" x14ac:dyDescent="0.3">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75" x14ac:dyDescent="0.3">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75" x14ac:dyDescent="0.3">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75" x14ac:dyDescent="0.3">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75" x14ac:dyDescent="0.3">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75" x14ac:dyDescent="0.3">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75" x14ac:dyDescent="0.3">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75" x14ac:dyDescent="0.3">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75" x14ac:dyDescent="0.3">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75" x14ac:dyDescent="0.3">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75" x14ac:dyDescent="0.3">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75" x14ac:dyDescent="0.3">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75" x14ac:dyDescent="0.3">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75" x14ac:dyDescent="0.3">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75" x14ac:dyDescent="0.3">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75" x14ac:dyDescent="0.3">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75" x14ac:dyDescent="0.3">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75" x14ac:dyDescent="0.3">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75" x14ac:dyDescent="0.3">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75" x14ac:dyDescent="0.3">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75" x14ac:dyDescent="0.3">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75" x14ac:dyDescent="0.3">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75" x14ac:dyDescent="0.3">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75" x14ac:dyDescent="0.3">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75" x14ac:dyDescent="0.3">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75" x14ac:dyDescent="0.3">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75" x14ac:dyDescent="0.3">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75" x14ac:dyDescent="0.3">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75" x14ac:dyDescent="0.3">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75" x14ac:dyDescent="0.3">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75" x14ac:dyDescent="0.3">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75" x14ac:dyDescent="0.3">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75" x14ac:dyDescent="0.3">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75" x14ac:dyDescent="0.3">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75" x14ac:dyDescent="0.3">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75" x14ac:dyDescent="0.3">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75" x14ac:dyDescent="0.3">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75" x14ac:dyDescent="0.3">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75" x14ac:dyDescent="0.3">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75" x14ac:dyDescent="0.3">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75" x14ac:dyDescent="0.3">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75" x14ac:dyDescent="0.3">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75" x14ac:dyDescent="0.3">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75" x14ac:dyDescent="0.3">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75" x14ac:dyDescent="0.3">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75" x14ac:dyDescent="0.3">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75" x14ac:dyDescent="0.3">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75" x14ac:dyDescent="0.3">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75" x14ac:dyDescent="0.3">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75" x14ac:dyDescent="0.3">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75" x14ac:dyDescent="0.3">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75" x14ac:dyDescent="0.3">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75" x14ac:dyDescent="0.3">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75" x14ac:dyDescent="0.3">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75" x14ac:dyDescent="0.3">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75" x14ac:dyDescent="0.3">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75" x14ac:dyDescent="0.3">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75" x14ac:dyDescent="0.3">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75" x14ac:dyDescent="0.3">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75" x14ac:dyDescent="0.3">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75" x14ac:dyDescent="0.3">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75" x14ac:dyDescent="0.3">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75" x14ac:dyDescent="0.3">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75" x14ac:dyDescent="0.3">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75" x14ac:dyDescent="0.3">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75" x14ac:dyDescent="0.3">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75" x14ac:dyDescent="0.3">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75" x14ac:dyDescent="0.3">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75" x14ac:dyDescent="0.3">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75" x14ac:dyDescent="0.3">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75" x14ac:dyDescent="0.3">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75" x14ac:dyDescent="0.3">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75" x14ac:dyDescent="0.3">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75" x14ac:dyDescent="0.3">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75" x14ac:dyDescent="0.3">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75" x14ac:dyDescent="0.3">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75" x14ac:dyDescent="0.3">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75" x14ac:dyDescent="0.3">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75" x14ac:dyDescent="0.3">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75" x14ac:dyDescent="0.3">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75" x14ac:dyDescent="0.3">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75" x14ac:dyDescent="0.3">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75" x14ac:dyDescent="0.3">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75" x14ac:dyDescent="0.3">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75" x14ac:dyDescent="0.3">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75" x14ac:dyDescent="0.3">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75" x14ac:dyDescent="0.3">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75" x14ac:dyDescent="0.3">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75" x14ac:dyDescent="0.3">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75" x14ac:dyDescent="0.3">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75" x14ac:dyDescent="0.3">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75" x14ac:dyDescent="0.3">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75" x14ac:dyDescent="0.3">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75" x14ac:dyDescent="0.3">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75" x14ac:dyDescent="0.3">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75" x14ac:dyDescent="0.3">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75" x14ac:dyDescent="0.3">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75" x14ac:dyDescent="0.3">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75" x14ac:dyDescent="0.3">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75" x14ac:dyDescent="0.3">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75" x14ac:dyDescent="0.3">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75" x14ac:dyDescent="0.3">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75" x14ac:dyDescent="0.3">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75" x14ac:dyDescent="0.3">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75" x14ac:dyDescent="0.3">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75" x14ac:dyDescent="0.3">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75" x14ac:dyDescent="0.3">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75" x14ac:dyDescent="0.3">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75" x14ac:dyDescent="0.3">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75" x14ac:dyDescent="0.3">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75" x14ac:dyDescent="0.3">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75" x14ac:dyDescent="0.3">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75" x14ac:dyDescent="0.3">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75" x14ac:dyDescent="0.3">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75" x14ac:dyDescent="0.3">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75" x14ac:dyDescent="0.3">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75" x14ac:dyDescent="0.3">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75" x14ac:dyDescent="0.3">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75" x14ac:dyDescent="0.3">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75" x14ac:dyDescent="0.3">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75" x14ac:dyDescent="0.3">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75" x14ac:dyDescent="0.3">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75" x14ac:dyDescent="0.3">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75" x14ac:dyDescent="0.3">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75" x14ac:dyDescent="0.3">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75" x14ac:dyDescent="0.3">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75" x14ac:dyDescent="0.3">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75" x14ac:dyDescent="0.3">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75" x14ac:dyDescent="0.3">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75" x14ac:dyDescent="0.3">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75" x14ac:dyDescent="0.3">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75" x14ac:dyDescent="0.3">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75" x14ac:dyDescent="0.3">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75" x14ac:dyDescent="0.3">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75" x14ac:dyDescent="0.3">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75" x14ac:dyDescent="0.3">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75" x14ac:dyDescent="0.3">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75" x14ac:dyDescent="0.3">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75" x14ac:dyDescent="0.3">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75" x14ac:dyDescent="0.3">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75" x14ac:dyDescent="0.3">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75" x14ac:dyDescent="0.3">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75" x14ac:dyDescent="0.3">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75" x14ac:dyDescent="0.3">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75" x14ac:dyDescent="0.3">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75" x14ac:dyDescent="0.3">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75" x14ac:dyDescent="0.3">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75" x14ac:dyDescent="0.3">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75" x14ac:dyDescent="0.3">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75" x14ac:dyDescent="0.3">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75" x14ac:dyDescent="0.3">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75" x14ac:dyDescent="0.3">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75" x14ac:dyDescent="0.3">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75" x14ac:dyDescent="0.3">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75" x14ac:dyDescent="0.3">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75" x14ac:dyDescent="0.3">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75" x14ac:dyDescent="0.3">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75" x14ac:dyDescent="0.3">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75" x14ac:dyDescent="0.3">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75" x14ac:dyDescent="0.3">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75" x14ac:dyDescent="0.3">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75" x14ac:dyDescent="0.3">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75" x14ac:dyDescent="0.3">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75" x14ac:dyDescent="0.3">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75" x14ac:dyDescent="0.3">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75" x14ac:dyDescent="0.3">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75" x14ac:dyDescent="0.3">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75" x14ac:dyDescent="0.3">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75" x14ac:dyDescent="0.3">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75" x14ac:dyDescent="0.3">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75" x14ac:dyDescent="0.3">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75" x14ac:dyDescent="0.3">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75" x14ac:dyDescent="0.3">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75" x14ac:dyDescent="0.3">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75" x14ac:dyDescent="0.3">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75" x14ac:dyDescent="0.3">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75" x14ac:dyDescent="0.3">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75" x14ac:dyDescent="0.3">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75" x14ac:dyDescent="0.3">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75" x14ac:dyDescent="0.3">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75" x14ac:dyDescent="0.3">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75" x14ac:dyDescent="0.3">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75" x14ac:dyDescent="0.3">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75" x14ac:dyDescent="0.3">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75" x14ac:dyDescent="0.3">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75" x14ac:dyDescent="0.3">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75" x14ac:dyDescent="0.3">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75" x14ac:dyDescent="0.3">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75" x14ac:dyDescent="0.3">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75" x14ac:dyDescent="0.3">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75" x14ac:dyDescent="0.3">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75" x14ac:dyDescent="0.3">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75" x14ac:dyDescent="0.3">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75" x14ac:dyDescent="0.3">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75" x14ac:dyDescent="0.3">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75" x14ac:dyDescent="0.3">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75" x14ac:dyDescent="0.3">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75" x14ac:dyDescent="0.3">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75" x14ac:dyDescent="0.3">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75" x14ac:dyDescent="0.3">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75" x14ac:dyDescent="0.3">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75" x14ac:dyDescent="0.3">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75" x14ac:dyDescent="0.3">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75" x14ac:dyDescent="0.3">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75" x14ac:dyDescent="0.3">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75" x14ac:dyDescent="0.3">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75" x14ac:dyDescent="0.3">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75" x14ac:dyDescent="0.3">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75" x14ac:dyDescent="0.3">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75" x14ac:dyDescent="0.3">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75" x14ac:dyDescent="0.3">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75" x14ac:dyDescent="0.3">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75" x14ac:dyDescent="0.3">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75" x14ac:dyDescent="0.3">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75" x14ac:dyDescent="0.3">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75" x14ac:dyDescent="0.3">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75" x14ac:dyDescent="0.3">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75" x14ac:dyDescent="0.3">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75" x14ac:dyDescent="0.3">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75" x14ac:dyDescent="0.3">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75" x14ac:dyDescent="0.3">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75" x14ac:dyDescent="0.3">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75" x14ac:dyDescent="0.3">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75" x14ac:dyDescent="0.3">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75" x14ac:dyDescent="0.3">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75" x14ac:dyDescent="0.3">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75" x14ac:dyDescent="0.3">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75" x14ac:dyDescent="0.3">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75" x14ac:dyDescent="0.3">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75" x14ac:dyDescent="0.3">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75" x14ac:dyDescent="0.3">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75" x14ac:dyDescent="0.3">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75" x14ac:dyDescent="0.3">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75" x14ac:dyDescent="0.3">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75" x14ac:dyDescent="0.3">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75" x14ac:dyDescent="0.3">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75" x14ac:dyDescent="0.3">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75" x14ac:dyDescent="0.3">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75" x14ac:dyDescent="0.3">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75" x14ac:dyDescent="0.3">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75" x14ac:dyDescent="0.3">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75" x14ac:dyDescent="0.3">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75" x14ac:dyDescent="0.3">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75" x14ac:dyDescent="0.3">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75" x14ac:dyDescent="0.3">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75" x14ac:dyDescent="0.3">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75" x14ac:dyDescent="0.3">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75" x14ac:dyDescent="0.3">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75" x14ac:dyDescent="0.3">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75" x14ac:dyDescent="0.3">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75" x14ac:dyDescent="0.3">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75" x14ac:dyDescent="0.3">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75" x14ac:dyDescent="0.3">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75" x14ac:dyDescent="0.3">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75" x14ac:dyDescent="0.3">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75" x14ac:dyDescent="0.3">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75" x14ac:dyDescent="0.3">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75" x14ac:dyDescent="0.3">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75" x14ac:dyDescent="0.3">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75" x14ac:dyDescent="0.3">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75" x14ac:dyDescent="0.3">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75" x14ac:dyDescent="0.3">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75" x14ac:dyDescent="0.3">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75" x14ac:dyDescent="0.3">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75" x14ac:dyDescent="0.3">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75" x14ac:dyDescent="0.3">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75" x14ac:dyDescent="0.3">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75" x14ac:dyDescent="0.3">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75" x14ac:dyDescent="0.3">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75" x14ac:dyDescent="0.3">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75" x14ac:dyDescent="0.3">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75" x14ac:dyDescent="0.3">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75" x14ac:dyDescent="0.3">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75" x14ac:dyDescent="0.3">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75" x14ac:dyDescent="0.3">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75" x14ac:dyDescent="0.3">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75" x14ac:dyDescent="0.3">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75" x14ac:dyDescent="0.3">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75" x14ac:dyDescent="0.3">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75" x14ac:dyDescent="0.3">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75" x14ac:dyDescent="0.3">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75" x14ac:dyDescent="0.3">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75" x14ac:dyDescent="0.3">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75" x14ac:dyDescent="0.3">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75" x14ac:dyDescent="0.3">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75" x14ac:dyDescent="0.3">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75" x14ac:dyDescent="0.3">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75" x14ac:dyDescent="0.3">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75" x14ac:dyDescent="0.3">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75" x14ac:dyDescent="0.3">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75" x14ac:dyDescent="0.3">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75" x14ac:dyDescent="0.3">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75" x14ac:dyDescent="0.3">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75" x14ac:dyDescent="0.3">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75" x14ac:dyDescent="0.3">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75" x14ac:dyDescent="0.3">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75" x14ac:dyDescent="0.3">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75" x14ac:dyDescent="0.3">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75" x14ac:dyDescent="0.3">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75" x14ac:dyDescent="0.3">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75" x14ac:dyDescent="0.3">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75" x14ac:dyDescent="0.3">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75" x14ac:dyDescent="0.3">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75" x14ac:dyDescent="0.3">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75" x14ac:dyDescent="0.3">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75" x14ac:dyDescent="0.3">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75" x14ac:dyDescent="0.3">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75" x14ac:dyDescent="0.3">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75" x14ac:dyDescent="0.3">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75" x14ac:dyDescent="0.3">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75" x14ac:dyDescent="0.3">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75" x14ac:dyDescent="0.3">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75" x14ac:dyDescent="0.3">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75" x14ac:dyDescent="0.3">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75" x14ac:dyDescent="0.3">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75" x14ac:dyDescent="0.3">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75" x14ac:dyDescent="0.3">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75" x14ac:dyDescent="0.3">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75" x14ac:dyDescent="0.3">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75" x14ac:dyDescent="0.3">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75" x14ac:dyDescent="0.3">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75" x14ac:dyDescent="0.3">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75" x14ac:dyDescent="0.3">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75" x14ac:dyDescent="0.3">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75" x14ac:dyDescent="0.3">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75" x14ac:dyDescent="0.3">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75" x14ac:dyDescent="0.3">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75" x14ac:dyDescent="0.3">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75" x14ac:dyDescent="0.3">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75" x14ac:dyDescent="0.3">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75" x14ac:dyDescent="0.3">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75" x14ac:dyDescent="0.3">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75" x14ac:dyDescent="0.3">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75" x14ac:dyDescent="0.3">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75" x14ac:dyDescent="0.3">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75" x14ac:dyDescent="0.3">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75" x14ac:dyDescent="0.3">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75" x14ac:dyDescent="0.3">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75" x14ac:dyDescent="0.3">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75" x14ac:dyDescent="0.3">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75" x14ac:dyDescent="0.3">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75" x14ac:dyDescent="0.3">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75" x14ac:dyDescent="0.3">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75" x14ac:dyDescent="0.3">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75" x14ac:dyDescent="0.3">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75" x14ac:dyDescent="0.3">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75" x14ac:dyDescent="0.3">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75" x14ac:dyDescent="0.3">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75" x14ac:dyDescent="0.3">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75" x14ac:dyDescent="0.3">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75" x14ac:dyDescent="0.3">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75" x14ac:dyDescent="0.3">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75" x14ac:dyDescent="0.3">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75" x14ac:dyDescent="0.3">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75" x14ac:dyDescent="0.3">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75" x14ac:dyDescent="0.3">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75" x14ac:dyDescent="0.3">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75" x14ac:dyDescent="0.3">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75" x14ac:dyDescent="0.3">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75" x14ac:dyDescent="0.3">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75" x14ac:dyDescent="0.3">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75" x14ac:dyDescent="0.3">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75" x14ac:dyDescent="0.3">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75" x14ac:dyDescent="0.3">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75" x14ac:dyDescent="0.3">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75" x14ac:dyDescent="0.3">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75" x14ac:dyDescent="0.3">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75" x14ac:dyDescent="0.3">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75" x14ac:dyDescent="0.3">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75" x14ac:dyDescent="0.3">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75" x14ac:dyDescent="0.3">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75" x14ac:dyDescent="0.3">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75" x14ac:dyDescent="0.3">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75" x14ac:dyDescent="0.3">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75" x14ac:dyDescent="0.3">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75" x14ac:dyDescent="0.3">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75" x14ac:dyDescent="0.3">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75" x14ac:dyDescent="0.3">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75" x14ac:dyDescent="0.3">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75" x14ac:dyDescent="0.3">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75" x14ac:dyDescent="0.3">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75" x14ac:dyDescent="0.3">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75" x14ac:dyDescent="0.3">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75" x14ac:dyDescent="0.3">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75" x14ac:dyDescent="0.3">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75" x14ac:dyDescent="0.3">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75" x14ac:dyDescent="0.3">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75" x14ac:dyDescent="0.3">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75" x14ac:dyDescent="0.3">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75" x14ac:dyDescent="0.3">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75" x14ac:dyDescent="0.3">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75" x14ac:dyDescent="0.3">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75" x14ac:dyDescent="0.3">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75" x14ac:dyDescent="0.3">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75" x14ac:dyDescent="0.3">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75" x14ac:dyDescent="0.3">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75" x14ac:dyDescent="0.3">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75" x14ac:dyDescent="0.3">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75" x14ac:dyDescent="0.3">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75" x14ac:dyDescent="0.3">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75" x14ac:dyDescent="0.3">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75" x14ac:dyDescent="0.3">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75" x14ac:dyDescent="0.3">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75" x14ac:dyDescent="0.3">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75" x14ac:dyDescent="0.3">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75" x14ac:dyDescent="0.3">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75" x14ac:dyDescent="0.3">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75" x14ac:dyDescent="0.3">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75" x14ac:dyDescent="0.3">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75" x14ac:dyDescent="0.3">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75" x14ac:dyDescent="0.3">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75" x14ac:dyDescent="0.3">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75" x14ac:dyDescent="0.3">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75" x14ac:dyDescent="0.3">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75" x14ac:dyDescent="0.3">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75" x14ac:dyDescent="0.3">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75" x14ac:dyDescent="0.3">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75" x14ac:dyDescent="0.3">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75" x14ac:dyDescent="0.3">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75" x14ac:dyDescent="0.3">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75" x14ac:dyDescent="0.3">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75" x14ac:dyDescent="0.3">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75" x14ac:dyDescent="0.3">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75" x14ac:dyDescent="0.3">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75" x14ac:dyDescent="0.3">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75" x14ac:dyDescent="0.3">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75" x14ac:dyDescent="0.3">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75" x14ac:dyDescent="0.3">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75" x14ac:dyDescent="0.3">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75" x14ac:dyDescent="0.3">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75" x14ac:dyDescent="0.3">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75" x14ac:dyDescent="0.3">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75" x14ac:dyDescent="0.3">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75" x14ac:dyDescent="0.3">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75" x14ac:dyDescent="0.3">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75" x14ac:dyDescent="0.3">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75" x14ac:dyDescent="0.3">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75" x14ac:dyDescent="0.3">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75" x14ac:dyDescent="0.3">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75" x14ac:dyDescent="0.3">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75" x14ac:dyDescent="0.3">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75" x14ac:dyDescent="0.3">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75" x14ac:dyDescent="0.3">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75" x14ac:dyDescent="0.3">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75" x14ac:dyDescent="0.3">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75" x14ac:dyDescent="0.3">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75" x14ac:dyDescent="0.3">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75" x14ac:dyDescent="0.3">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75" x14ac:dyDescent="0.3">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75" x14ac:dyDescent="0.3">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75" x14ac:dyDescent="0.3">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75" x14ac:dyDescent="0.3">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75" x14ac:dyDescent="0.3">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75" x14ac:dyDescent="0.3">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75" x14ac:dyDescent="0.3">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75" x14ac:dyDescent="0.3">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75" x14ac:dyDescent="0.3">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75" x14ac:dyDescent="0.3">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75" x14ac:dyDescent="0.3">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75" x14ac:dyDescent="0.3">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75" x14ac:dyDescent="0.3">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75" x14ac:dyDescent="0.3">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75" x14ac:dyDescent="0.3">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75" x14ac:dyDescent="0.3">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75" x14ac:dyDescent="0.3">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75" x14ac:dyDescent="0.3">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75" x14ac:dyDescent="0.3">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75" x14ac:dyDescent="0.3">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75" x14ac:dyDescent="0.3">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75" x14ac:dyDescent="0.3">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75" x14ac:dyDescent="0.3">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75" x14ac:dyDescent="0.3">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75" x14ac:dyDescent="0.3">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75" x14ac:dyDescent="0.3">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75" x14ac:dyDescent="0.3">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75" x14ac:dyDescent="0.3">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75" x14ac:dyDescent="0.3">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75" x14ac:dyDescent="0.3">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75" x14ac:dyDescent="0.3">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75" x14ac:dyDescent="0.3">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75" x14ac:dyDescent="0.3">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75" x14ac:dyDescent="0.3">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75" x14ac:dyDescent="0.3">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75" x14ac:dyDescent="0.3">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75" x14ac:dyDescent="0.3">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75" x14ac:dyDescent="0.3">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75" x14ac:dyDescent="0.3">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75" x14ac:dyDescent="0.3">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75" x14ac:dyDescent="0.3">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75" x14ac:dyDescent="0.3">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75" x14ac:dyDescent="0.3">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75" x14ac:dyDescent="0.3">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75" x14ac:dyDescent="0.3">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75" x14ac:dyDescent="0.3">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75" x14ac:dyDescent="0.3">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75" x14ac:dyDescent="0.3">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75" x14ac:dyDescent="0.3">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75" x14ac:dyDescent="0.3">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75" x14ac:dyDescent="0.3">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75" x14ac:dyDescent="0.3">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75" x14ac:dyDescent="0.3">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75" x14ac:dyDescent="0.3">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75" x14ac:dyDescent="0.3">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75" x14ac:dyDescent="0.3">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75" x14ac:dyDescent="0.3">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75" x14ac:dyDescent="0.3">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75" x14ac:dyDescent="0.3">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75" x14ac:dyDescent="0.3">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75" x14ac:dyDescent="0.3">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75" x14ac:dyDescent="0.3">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75" x14ac:dyDescent="0.3">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75" x14ac:dyDescent="0.3">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75" x14ac:dyDescent="0.3">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75" x14ac:dyDescent="0.3">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75" x14ac:dyDescent="0.3">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75" x14ac:dyDescent="0.3">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75" x14ac:dyDescent="0.3">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75" x14ac:dyDescent="0.3">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75" x14ac:dyDescent="0.3">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75" x14ac:dyDescent="0.3">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75" x14ac:dyDescent="0.3">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75" x14ac:dyDescent="0.3">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75" x14ac:dyDescent="0.3">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75" x14ac:dyDescent="0.3">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75" x14ac:dyDescent="0.3">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75" x14ac:dyDescent="0.3">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75" x14ac:dyDescent="0.3">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75" x14ac:dyDescent="0.3">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75" x14ac:dyDescent="0.3">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75" x14ac:dyDescent="0.3">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75" x14ac:dyDescent="0.3">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75" x14ac:dyDescent="0.3">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75" x14ac:dyDescent="0.3">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75" x14ac:dyDescent="0.3">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75" x14ac:dyDescent="0.3">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75" x14ac:dyDescent="0.3">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75" x14ac:dyDescent="0.3">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75" x14ac:dyDescent="0.3">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75" x14ac:dyDescent="0.3">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75" x14ac:dyDescent="0.3">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75" x14ac:dyDescent="0.3">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75" x14ac:dyDescent="0.3">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75" x14ac:dyDescent="0.3">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75" x14ac:dyDescent="0.3">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75" x14ac:dyDescent="0.3">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75" x14ac:dyDescent="0.3">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75" x14ac:dyDescent="0.3">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75" x14ac:dyDescent="0.3">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75" x14ac:dyDescent="0.3">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75" x14ac:dyDescent="0.3">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75" x14ac:dyDescent="0.3">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75" x14ac:dyDescent="0.3">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75" x14ac:dyDescent="0.3">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75" x14ac:dyDescent="0.3">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75" x14ac:dyDescent="0.3">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75" x14ac:dyDescent="0.3">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75" x14ac:dyDescent="0.3">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75" x14ac:dyDescent="0.3">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75" x14ac:dyDescent="0.3">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75" x14ac:dyDescent="0.3">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75" x14ac:dyDescent="0.3">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75" x14ac:dyDescent="0.3">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75" x14ac:dyDescent="0.3">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75" x14ac:dyDescent="0.3">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75" x14ac:dyDescent="0.3">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75" x14ac:dyDescent="0.3">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75" x14ac:dyDescent="0.3">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75" x14ac:dyDescent="0.3">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75" x14ac:dyDescent="0.3">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75" x14ac:dyDescent="0.3">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75" x14ac:dyDescent="0.3">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75" x14ac:dyDescent="0.3">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75" x14ac:dyDescent="0.3">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75" x14ac:dyDescent="0.3">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75" x14ac:dyDescent="0.3">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75" x14ac:dyDescent="0.3">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75" x14ac:dyDescent="0.3">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75" x14ac:dyDescent="0.3">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75" x14ac:dyDescent="0.3">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75" x14ac:dyDescent="0.3">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75" x14ac:dyDescent="0.3">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75" x14ac:dyDescent="0.3">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75" x14ac:dyDescent="0.3">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75" x14ac:dyDescent="0.3">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75" x14ac:dyDescent="0.3">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75" x14ac:dyDescent="0.3">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75" x14ac:dyDescent="0.3">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75" x14ac:dyDescent="0.3">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75" x14ac:dyDescent="0.3">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75" x14ac:dyDescent="0.3">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75" x14ac:dyDescent="0.3">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75" x14ac:dyDescent="0.3">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75" x14ac:dyDescent="0.3">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75" x14ac:dyDescent="0.3">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75" x14ac:dyDescent="0.3">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75" x14ac:dyDescent="0.3">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75" x14ac:dyDescent="0.3">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75" x14ac:dyDescent="0.3">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75" x14ac:dyDescent="0.3">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75" x14ac:dyDescent="0.3">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75" x14ac:dyDescent="0.3">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75" x14ac:dyDescent="0.3">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75" x14ac:dyDescent="0.3">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75" x14ac:dyDescent="0.3">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75" x14ac:dyDescent="0.3">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75" x14ac:dyDescent="0.3">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75" x14ac:dyDescent="0.3">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75" x14ac:dyDescent="0.3">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75" x14ac:dyDescent="0.3">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75" x14ac:dyDescent="0.3">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75" x14ac:dyDescent="0.3">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75" x14ac:dyDescent="0.3">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75" x14ac:dyDescent="0.3">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75" x14ac:dyDescent="0.3">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75" x14ac:dyDescent="0.3">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75" x14ac:dyDescent="0.3">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75" x14ac:dyDescent="0.3">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75" x14ac:dyDescent="0.3">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75" x14ac:dyDescent="0.3">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75" x14ac:dyDescent="0.3">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75" x14ac:dyDescent="0.3">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75" x14ac:dyDescent="0.3">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75" x14ac:dyDescent="0.3">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75" x14ac:dyDescent="0.3">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75" x14ac:dyDescent="0.3">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75" x14ac:dyDescent="0.3">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75" x14ac:dyDescent="0.3">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75" x14ac:dyDescent="0.3">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75" x14ac:dyDescent="0.3">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75" x14ac:dyDescent="0.3">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75" x14ac:dyDescent="0.3">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75" x14ac:dyDescent="0.3">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75" x14ac:dyDescent="0.3">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75" x14ac:dyDescent="0.3">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75" x14ac:dyDescent="0.3">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75" x14ac:dyDescent="0.3">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75" x14ac:dyDescent="0.3">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75" x14ac:dyDescent="0.3">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75" x14ac:dyDescent="0.3">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75" x14ac:dyDescent="0.3">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75" x14ac:dyDescent="0.3">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75" x14ac:dyDescent="0.3">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75" x14ac:dyDescent="0.3">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75" x14ac:dyDescent="0.3">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75" x14ac:dyDescent="0.3">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75" x14ac:dyDescent="0.3">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75" x14ac:dyDescent="0.3">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75" x14ac:dyDescent="0.3">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75" x14ac:dyDescent="0.3">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75" x14ac:dyDescent="0.3">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75" x14ac:dyDescent="0.3">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75" x14ac:dyDescent="0.3">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75" x14ac:dyDescent="0.3">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75" x14ac:dyDescent="0.3">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75" x14ac:dyDescent="0.3">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75" x14ac:dyDescent="0.3">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75" x14ac:dyDescent="0.3">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75" x14ac:dyDescent="0.3">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75" x14ac:dyDescent="0.3">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75" x14ac:dyDescent="0.3">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75" x14ac:dyDescent="0.3">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75" x14ac:dyDescent="0.3">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75" x14ac:dyDescent="0.3">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75" x14ac:dyDescent="0.3">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75" x14ac:dyDescent="0.3">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75" x14ac:dyDescent="0.3">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75" x14ac:dyDescent="0.3">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75" x14ac:dyDescent="0.3">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75" x14ac:dyDescent="0.3">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75" x14ac:dyDescent="0.3">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75" x14ac:dyDescent="0.3">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75" x14ac:dyDescent="0.3">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75" x14ac:dyDescent="0.3">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75" x14ac:dyDescent="0.3">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75" x14ac:dyDescent="0.3">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75" x14ac:dyDescent="0.3">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75" x14ac:dyDescent="0.3">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75" x14ac:dyDescent="0.3">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75" x14ac:dyDescent="0.3">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75" x14ac:dyDescent="0.3">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75" x14ac:dyDescent="0.3">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75" x14ac:dyDescent="0.3">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75" x14ac:dyDescent="0.3">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75" x14ac:dyDescent="0.3">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75" x14ac:dyDescent="0.3">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75" x14ac:dyDescent="0.3">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75" x14ac:dyDescent="0.3">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75" x14ac:dyDescent="0.3">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75" x14ac:dyDescent="0.3">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75" x14ac:dyDescent="0.3">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75" x14ac:dyDescent="0.3">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75" x14ac:dyDescent="0.3">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75" x14ac:dyDescent="0.3">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75" x14ac:dyDescent="0.3">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75" x14ac:dyDescent="0.3">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75" x14ac:dyDescent="0.3">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75" x14ac:dyDescent="0.3">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75" x14ac:dyDescent="0.3">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75" x14ac:dyDescent="0.3">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75" x14ac:dyDescent="0.3">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75" x14ac:dyDescent="0.3">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75" x14ac:dyDescent="0.3">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75" x14ac:dyDescent="0.3">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75" x14ac:dyDescent="0.3">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75" x14ac:dyDescent="0.3">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75" x14ac:dyDescent="0.3">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75" x14ac:dyDescent="0.3">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75" x14ac:dyDescent="0.3">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75" x14ac:dyDescent="0.3">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75" x14ac:dyDescent="0.3">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75" x14ac:dyDescent="0.3">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75" x14ac:dyDescent="0.3">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75" x14ac:dyDescent="0.3">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75" x14ac:dyDescent="0.3">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75" x14ac:dyDescent="0.3">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75" x14ac:dyDescent="0.3">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75" x14ac:dyDescent="0.3">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75" x14ac:dyDescent="0.3">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75" x14ac:dyDescent="0.3">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75" x14ac:dyDescent="0.3">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75" x14ac:dyDescent="0.3">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75" x14ac:dyDescent="0.3">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75" x14ac:dyDescent="0.3">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5" thickBot="1" x14ac:dyDescent="0.3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75" thickTop="1" x14ac:dyDescent="0.25">
      <c r="C1012" s="2"/>
      <c r="I1012" s="4"/>
      <c r="AZ1012" s="6"/>
      <c r="BA1012" s="176"/>
    </row>
    <row r="1013" spans="1:53" x14ac:dyDescent="0.25">
      <c r="C1013" s="2"/>
      <c r="I1013" s="4"/>
      <c r="AZ1013" s="6"/>
      <c r="BA1013" s="6"/>
    </row>
    <row r="1014" spans="1:53" x14ac:dyDescent="0.25">
      <c r="C1014" s="2"/>
      <c r="I1014" s="4"/>
      <c r="AZ1014" s="6"/>
      <c r="BA1014" s="6"/>
    </row>
    <row r="1015" spans="1:53" x14ac:dyDescent="0.25">
      <c r="C1015" s="2"/>
      <c r="I1015" s="4"/>
      <c r="AZ1015" s="6"/>
      <c r="BA1015" s="6"/>
    </row>
    <row r="1016" spans="1:53" x14ac:dyDescent="0.25">
      <c r="C1016" s="2"/>
      <c r="I1016" s="4"/>
      <c r="AZ1016" s="6"/>
      <c r="BA1016" s="6"/>
    </row>
    <row r="1017" spans="1:53" x14ac:dyDescent="0.25">
      <c r="C1017" s="2"/>
      <c r="I1017" s="4"/>
      <c r="AZ1017" s="6"/>
      <c r="BA1017" s="6"/>
    </row>
    <row r="1018" spans="1:53" x14ac:dyDescent="0.25">
      <c r="C1018" s="2"/>
      <c r="I1018" s="4"/>
      <c r="AZ1018" s="6"/>
      <c r="BA1018" s="6"/>
    </row>
    <row r="1019" spans="1:53" x14ac:dyDescent="0.25">
      <c r="C1019" s="2"/>
      <c r="I1019" s="4"/>
      <c r="AZ1019" s="6"/>
      <c r="BA1019" s="6"/>
    </row>
    <row r="1020" spans="1:53" x14ac:dyDescent="0.25">
      <c r="C1020" s="2"/>
      <c r="I1020" s="4"/>
      <c r="AZ1020" s="6"/>
      <c r="BA1020" s="6"/>
    </row>
    <row r="1021" spans="1:53" x14ac:dyDescent="0.25">
      <c r="C1021" s="2"/>
      <c r="I1021" s="4"/>
      <c r="AZ1021" s="6"/>
      <c r="BA1021" s="6"/>
    </row>
    <row r="1022" spans="1:53" x14ac:dyDescent="0.25">
      <c r="C1022" s="2"/>
      <c r="I1022" s="4"/>
      <c r="AZ1022" s="6"/>
      <c r="BA1022" s="6"/>
    </row>
    <row r="1023" spans="1:53" x14ac:dyDescent="0.25">
      <c r="C1023" s="2"/>
      <c r="I1023" s="4"/>
      <c r="AZ1023" s="6"/>
      <c r="BA1023" s="6"/>
    </row>
    <row r="1024" spans="1:53" x14ac:dyDescent="0.25">
      <c r="C1024" s="2"/>
      <c r="I1024" s="4"/>
      <c r="AZ1024" s="6"/>
      <c r="BA1024" s="6"/>
    </row>
    <row r="1025" spans="3:53" x14ac:dyDescent="0.25">
      <c r="C1025" s="2"/>
      <c r="I1025" s="4"/>
      <c r="AZ1025" s="6"/>
      <c r="BA1025" s="6"/>
    </row>
    <row r="1026" spans="3:53" x14ac:dyDescent="0.25">
      <c r="C1026" s="2"/>
      <c r="I1026" s="4"/>
      <c r="AZ1026" s="6"/>
      <c r="BA1026" s="6"/>
    </row>
    <row r="1027" spans="3:53" x14ac:dyDescent="0.25">
      <c r="C1027" s="2"/>
      <c r="I1027" s="4"/>
      <c r="AZ1027" s="6"/>
      <c r="BA1027" s="6"/>
    </row>
    <row r="1028" spans="3:53" x14ac:dyDescent="0.25">
      <c r="C1028" s="2"/>
      <c r="I1028" s="4"/>
      <c r="AZ1028" s="6"/>
      <c r="BA1028" s="6"/>
    </row>
    <row r="1029" spans="3:53" x14ac:dyDescent="0.25">
      <c r="C1029" s="2"/>
      <c r="I1029" s="4"/>
      <c r="AZ1029" s="6"/>
      <c r="BA1029" s="6"/>
    </row>
    <row r="1030" spans="3:53" x14ac:dyDescent="0.25">
      <c r="C1030" s="2"/>
      <c r="I1030" s="4"/>
      <c r="AZ1030" s="6"/>
      <c r="BA1030" s="6"/>
    </row>
    <row r="1031" spans="3:53" x14ac:dyDescent="0.25">
      <c r="C1031" s="2"/>
      <c r="I1031" s="4"/>
      <c r="AZ1031" s="6"/>
      <c r="BA1031" s="6"/>
    </row>
    <row r="1032" spans="3:53" x14ac:dyDescent="0.25">
      <c r="C1032" s="2"/>
      <c r="I1032" s="4"/>
      <c r="AZ1032" s="6"/>
      <c r="BA1032" s="6"/>
    </row>
    <row r="1033" spans="3:53" x14ac:dyDescent="0.25">
      <c r="C1033" s="2"/>
      <c r="I1033" s="4"/>
      <c r="AZ1033" s="6"/>
      <c r="BA1033" s="6"/>
    </row>
    <row r="1034" spans="3:53" x14ac:dyDescent="0.25">
      <c r="C1034" s="2"/>
      <c r="I1034" s="4"/>
      <c r="AZ1034" s="6"/>
      <c r="BA1034" s="6"/>
    </row>
    <row r="1035" spans="3:53" x14ac:dyDescent="0.25">
      <c r="C1035" s="2"/>
      <c r="I1035" s="4"/>
      <c r="AZ1035" s="6"/>
      <c r="BA1035" s="6"/>
    </row>
    <row r="1036" spans="3:53" x14ac:dyDescent="0.25">
      <c r="C1036" s="2"/>
      <c r="I1036" s="4"/>
      <c r="AZ1036" s="6"/>
      <c r="BA1036" s="6"/>
    </row>
    <row r="1037" spans="3:53" x14ac:dyDescent="0.25">
      <c r="C1037" s="2"/>
      <c r="I1037" s="4"/>
      <c r="AZ1037" s="6"/>
      <c r="BA1037" s="6"/>
    </row>
    <row r="1038" spans="3:53" x14ac:dyDescent="0.25">
      <c r="C1038" s="2"/>
      <c r="I1038" s="4"/>
      <c r="AZ1038" s="6"/>
      <c r="BA1038" s="6"/>
    </row>
    <row r="1039" spans="3:53" x14ac:dyDescent="0.25">
      <c r="C1039" s="2"/>
      <c r="I1039" s="4"/>
      <c r="AZ1039" s="6"/>
      <c r="BA1039" s="6"/>
    </row>
    <row r="1040" spans="3:53" x14ac:dyDescent="0.25">
      <c r="C1040" s="2"/>
      <c r="I1040" s="4"/>
      <c r="AZ1040" s="6"/>
      <c r="BA1040" s="6"/>
    </row>
    <row r="1041" spans="3:53" x14ac:dyDescent="0.25">
      <c r="C1041" s="2"/>
      <c r="I1041" s="4"/>
      <c r="AZ1041" s="6"/>
      <c r="BA1041" s="6"/>
    </row>
    <row r="1042" spans="3:53" x14ac:dyDescent="0.25">
      <c r="C1042" s="2"/>
      <c r="I1042" s="4"/>
      <c r="AZ1042" s="6"/>
      <c r="BA1042" s="6"/>
    </row>
    <row r="1043" spans="3:53" x14ac:dyDescent="0.25">
      <c r="C1043" s="2"/>
      <c r="I1043" s="4"/>
      <c r="AZ1043" s="6"/>
      <c r="BA1043" s="6"/>
    </row>
    <row r="1044" spans="3:53" x14ac:dyDescent="0.25">
      <c r="C1044" s="2"/>
      <c r="I1044" s="4"/>
      <c r="AZ1044" s="6"/>
      <c r="BA1044" s="6"/>
    </row>
    <row r="1045" spans="3:53" x14ac:dyDescent="0.25">
      <c r="C1045" s="2"/>
      <c r="I1045" s="4"/>
      <c r="AZ1045" s="6"/>
      <c r="BA1045" s="6"/>
    </row>
    <row r="1046" spans="3:53" x14ac:dyDescent="0.25">
      <c r="C1046" s="2"/>
      <c r="I1046" s="4"/>
      <c r="AZ1046" s="6"/>
      <c r="BA1046" s="6"/>
    </row>
    <row r="1047" spans="3:53" x14ac:dyDescent="0.25">
      <c r="C1047" s="2"/>
      <c r="I1047" s="4"/>
      <c r="AZ1047" s="6"/>
      <c r="BA1047" s="6"/>
    </row>
    <row r="1048" spans="3:53" x14ac:dyDescent="0.25">
      <c r="C1048" s="2"/>
      <c r="I1048" s="4"/>
      <c r="AZ1048" s="6"/>
      <c r="BA1048" s="6"/>
    </row>
    <row r="1049" spans="3:53" x14ac:dyDescent="0.25">
      <c r="C1049" s="2"/>
      <c r="I1049" s="4"/>
      <c r="AZ1049" s="6"/>
      <c r="BA1049" s="6"/>
    </row>
    <row r="1050" spans="3:53" x14ac:dyDescent="0.25">
      <c r="C1050" s="2"/>
      <c r="I1050" s="4"/>
      <c r="AZ1050" s="6"/>
      <c r="BA1050" s="6"/>
    </row>
    <row r="1051" spans="3:53" x14ac:dyDescent="0.25">
      <c r="C1051" s="2"/>
      <c r="I1051" s="4"/>
      <c r="AZ1051" s="6"/>
      <c r="BA1051" s="6"/>
    </row>
    <row r="1052" spans="3:53" x14ac:dyDescent="0.25">
      <c r="C1052" s="2"/>
      <c r="I1052" s="4"/>
      <c r="AZ1052" s="6"/>
      <c r="BA1052" s="6"/>
    </row>
    <row r="1053" spans="3:53" x14ac:dyDescent="0.25">
      <c r="C1053" s="2"/>
      <c r="I1053" s="4"/>
      <c r="AZ1053" s="6"/>
      <c r="BA1053" s="6"/>
    </row>
    <row r="1054" spans="3:53" x14ac:dyDescent="0.25">
      <c r="C1054" s="2"/>
      <c r="I1054" s="4"/>
      <c r="AZ1054" s="6"/>
      <c r="BA1054" s="6"/>
    </row>
    <row r="1055" spans="3:53" x14ac:dyDescent="0.25">
      <c r="C1055" s="2"/>
      <c r="I1055" s="4"/>
      <c r="AZ1055" s="6"/>
      <c r="BA1055" s="6"/>
    </row>
    <row r="1056" spans="3:53" x14ac:dyDescent="0.25">
      <c r="C1056" s="2"/>
      <c r="I1056" s="4"/>
      <c r="AZ1056" s="6"/>
      <c r="BA1056" s="6"/>
    </row>
    <row r="1057" spans="3:53" x14ac:dyDescent="0.25">
      <c r="C1057" s="2"/>
      <c r="I1057" s="4"/>
      <c r="AZ1057" s="6"/>
      <c r="BA1057" s="6"/>
    </row>
    <row r="1058" spans="3:53" x14ac:dyDescent="0.25">
      <c r="C1058" s="2"/>
      <c r="I1058" s="4"/>
      <c r="AZ1058" s="6"/>
      <c r="BA1058" s="6"/>
    </row>
    <row r="1059" spans="3:53" x14ac:dyDescent="0.25">
      <c r="C1059" s="2"/>
      <c r="I1059" s="4"/>
      <c r="AZ1059" s="6"/>
      <c r="BA1059" s="6"/>
    </row>
    <row r="1060" spans="3:53" x14ac:dyDescent="0.25">
      <c r="C1060" s="2"/>
      <c r="I1060" s="4"/>
      <c r="AZ1060" s="6"/>
      <c r="BA1060" s="6"/>
    </row>
    <row r="1061" spans="3:53" x14ac:dyDescent="0.25">
      <c r="C1061" s="2"/>
      <c r="I1061" s="4"/>
      <c r="AZ1061" s="6"/>
      <c r="BA1061" s="6"/>
    </row>
    <row r="1062" spans="3:53" x14ac:dyDescent="0.25">
      <c r="C1062" s="2"/>
      <c r="I1062" s="4"/>
      <c r="AZ1062" s="6"/>
      <c r="BA1062" s="6"/>
    </row>
    <row r="1063" spans="3:53" x14ac:dyDescent="0.25">
      <c r="C1063" s="2"/>
      <c r="I1063" s="4"/>
      <c r="AZ1063" s="6"/>
      <c r="BA1063" s="6"/>
    </row>
    <row r="1064" spans="3:53" x14ac:dyDescent="0.25">
      <c r="C1064" s="2"/>
      <c r="I1064" s="4"/>
      <c r="AZ1064" s="6"/>
      <c r="BA1064" s="6"/>
    </row>
    <row r="1065" spans="3:53" x14ac:dyDescent="0.25">
      <c r="C1065" s="2"/>
      <c r="I1065" s="4"/>
      <c r="AZ1065" s="6"/>
      <c r="BA1065" s="6"/>
    </row>
    <row r="1066" spans="3:53" x14ac:dyDescent="0.25">
      <c r="C1066" s="2"/>
      <c r="I1066" s="4"/>
      <c r="AZ1066" s="6"/>
      <c r="BA1066" s="6"/>
    </row>
    <row r="1067" spans="3:53" x14ac:dyDescent="0.25">
      <c r="C1067" s="2"/>
      <c r="I1067" s="4"/>
      <c r="AZ1067" s="6"/>
      <c r="BA1067" s="6"/>
    </row>
    <row r="1068" spans="3:53" x14ac:dyDescent="0.25">
      <c r="C1068" s="2"/>
      <c r="I1068" s="4"/>
      <c r="AZ1068" s="6"/>
      <c r="BA1068" s="6"/>
    </row>
    <row r="1069" spans="3:53" x14ac:dyDescent="0.25">
      <c r="C1069" s="2"/>
      <c r="I1069" s="4"/>
      <c r="AZ1069" s="6"/>
      <c r="BA1069" s="6"/>
    </row>
    <row r="1070" spans="3:53" x14ac:dyDescent="0.25">
      <c r="C1070" s="2"/>
      <c r="I1070" s="4"/>
      <c r="AZ1070" s="6"/>
      <c r="BA1070" s="6"/>
    </row>
    <row r="1071" spans="3:53" x14ac:dyDescent="0.25">
      <c r="C1071" s="2"/>
      <c r="I1071" s="4"/>
      <c r="AZ1071" s="6"/>
      <c r="BA1071" s="6"/>
    </row>
    <row r="1072" spans="3:53" x14ac:dyDescent="0.25">
      <c r="C1072" s="2"/>
      <c r="I1072" s="4"/>
      <c r="AZ1072" s="6"/>
      <c r="BA1072" s="6"/>
    </row>
    <row r="1073" spans="3:53" x14ac:dyDescent="0.25">
      <c r="C1073" s="2"/>
      <c r="I1073" s="4"/>
      <c r="AZ1073" s="6"/>
      <c r="BA1073" s="6"/>
    </row>
    <row r="1074" spans="3:53" x14ac:dyDescent="0.25">
      <c r="C1074" s="2"/>
      <c r="I1074" s="4"/>
      <c r="AZ1074" s="6"/>
      <c r="BA1074" s="6"/>
    </row>
    <row r="1075" spans="3:53" x14ac:dyDescent="0.25">
      <c r="C1075" s="2"/>
      <c r="I1075" s="4"/>
      <c r="AZ1075" s="6"/>
      <c r="BA1075" s="6"/>
    </row>
    <row r="1076" spans="3:53" x14ac:dyDescent="0.25">
      <c r="C1076" s="2"/>
      <c r="I1076" s="4"/>
      <c r="AZ1076" s="6"/>
      <c r="BA1076" s="6"/>
    </row>
    <row r="1077" spans="3:53" x14ac:dyDescent="0.25">
      <c r="C1077" s="2"/>
      <c r="I1077" s="4"/>
      <c r="AZ1077" s="6"/>
      <c r="BA1077" s="6"/>
    </row>
    <row r="1078" spans="3:53" x14ac:dyDescent="0.25">
      <c r="C1078" s="2"/>
      <c r="I1078" s="4"/>
      <c r="AZ1078" s="6"/>
      <c r="BA1078" s="6"/>
    </row>
    <row r="1079" spans="3:53" x14ac:dyDescent="0.25">
      <c r="C1079" s="2"/>
      <c r="I1079" s="4"/>
      <c r="AZ1079" s="6"/>
      <c r="BA1079" s="6"/>
    </row>
    <row r="1080" spans="3:53" x14ac:dyDescent="0.25">
      <c r="C1080" s="2"/>
      <c r="I1080" s="4"/>
      <c r="AZ1080" s="6"/>
      <c r="BA1080" s="6"/>
    </row>
    <row r="1081" spans="3:53" x14ac:dyDescent="0.25">
      <c r="C1081" s="2"/>
      <c r="I1081" s="4"/>
      <c r="AZ1081" s="6"/>
      <c r="BA1081" s="6"/>
    </row>
    <row r="1082" spans="3:53" x14ac:dyDescent="0.25">
      <c r="C1082" s="2"/>
      <c r="I1082" s="4"/>
      <c r="AZ1082" s="6"/>
      <c r="BA1082" s="6"/>
    </row>
    <row r="1083" spans="3:53" x14ac:dyDescent="0.25">
      <c r="C1083" s="2"/>
      <c r="I1083" s="4"/>
      <c r="AZ1083" s="6"/>
      <c r="BA1083" s="6"/>
    </row>
    <row r="1084" spans="3:53" x14ac:dyDescent="0.25">
      <c r="C1084" s="2"/>
      <c r="I1084" s="4"/>
      <c r="AZ1084" s="6"/>
      <c r="BA1084" s="6"/>
    </row>
    <row r="1085" spans="3:53" x14ac:dyDescent="0.25">
      <c r="C1085" s="2"/>
      <c r="I1085" s="4"/>
      <c r="AZ1085" s="6"/>
      <c r="BA1085" s="6"/>
    </row>
    <row r="1086" spans="3:53" x14ac:dyDescent="0.25">
      <c r="C1086" s="2"/>
      <c r="I1086" s="4"/>
      <c r="AZ1086" s="6"/>
      <c r="BA1086" s="6"/>
    </row>
    <row r="1087" spans="3:53" x14ac:dyDescent="0.25">
      <c r="C1087" s="2"/>
      <c r="I1087" s="4"/>
      <c r="AZ1087" s="6"/>
      <c r="BA1087" s="6"/>
    </row>
    <row r="1088" spans="3:53" x14ac:dyDescent="0.25">
      <c r="C1088" s="2"/>
      <c r="I1088" s="4"/>
      <c r="AZ1088" s="6"/>
      <c r="BA1088" s="6"/>
    </row>
    <row r="1089" spans="3:53" x14ac:dyDescent="0.25">
      <c r="C1089" s="2"/>
      <c r="I1089" s="4"/>
      <c r="AZ1089" s="6"/>
      <c r="BA1089" s="6"/>
    </row>
    <row r="1090" spans="3:53" x14ac:dyDescent="0.25">
      <c r="C1090" s="2"/>
      <c r="I1090" s="4"/>
      <c r="AZ1090" s="6"/>
      <c r="BA1090" s="6"/>
    </row>
    <row r="1091" spans="3:53" x14ac:dyDescent="0.25">
      <c r="C1091" s="2"/>
      <c r="I1091" s="4"/>
      <c r="AZ1091" s="6"/>
      <c r="BA1091" s="6"/>
    </row>
    <row r="1092" spans="3:53" x14ac:dyDescent="0.25">
      <c r="C1092" s="2"/>
      <c r="I1092" s="4"/>
      <c r="AZ1092" s="6"/>
      <c r="BA1092" s="6"/>
    </row>
    <row r="1093" spans="3:53" x14ac:dyDescent="0.25">
      <c r="C1093" s="2"/>
      <c r="I1093" s="4"/>
      <c r="AZ1093" s="6"/>
      <c r="BA1093" s="6"/>
    </row>
    <row r="1094" spans="3:53" x14ac:dyDescent="0.25">
      <c r="C1094" s="2"/>
      <c r="I1094" s="4"/>
      <c r="AZ1094" s="6"/>
      <c r="BA1094" s="6"/>
    </row>
    <row r="1095" spans="3:53" x14ac:dyDescent="0.25">
      <c r="C1095" s="2"/>
      <c r="I1095" s="4"/>
      <c r="AZ1095" s="6"/>
      <c r="BA1095" s="6"/>
    </row>
    <row r="1096" spans="3:53" x14ac:dyDescent="0.25">
      <c r="C1096" s="2"/>
      <c r="I1096" s="4"/>
      <c r="AZ1096" s="6"/>
      <c r="BA1096" s="6"/>
    </row>
    <row r="1097" spans="3:53" x14ac:dyDescent="0.25">
      <c r="C1097" s="2"/>
      <c r="I1097" s="4"/>
      <c r="AZ1097" s="6"/>
      <c r="BA1097" s="6"/>
    </row>
    <row r="1098" spans="3:53" x14ac:dyDescent="0.25">
      <c r="C1098" s="2"/>
      <c r="I1098" s="4"/>
      <c r="AZ1098" s="6"/>
      <c r="BA1098" s="6"/>
    </row>
    <row r="1099" spans="3:53" x14ac:dyDescent="0.25">
      <c r="C1099" s="2"/>
      <c r="I1099" s="4"/>
      <c r="AZ1099" s="6"/>
      <c r="BA1099" s="6"/>
    </row>
    <row r="1100" spans="3:53" x14ac:dyDescent="0.25">
      <c r="C1100" s="2"/>
      <c r="I1100" s="4"/>
      <c r="AZ1100" s="6"/>
      <c r="BA1100" s="6"/>
    </row>
    <row r="1101" spans="3:53" x14ac:dyDescent="0.25">
      <c r="C1101" s="2"/>
      <c r="I1101" s="4"/>
      <c r="AZ1101" s="6"/>
      <c r="BA1101" s="6"/>
    </row>
    <row r="1102" spans="3:53" x14ac:dyDescent="0.25">
      <c r="C1102" s="2"/>
      <c r="I1102" s="4"/>
      <c r="AZ1102" s="6"/>
      <c r="BA1102" s="6"/>
    </row>
    <row r="1103" spans="3:53" x14ac:dyDescent="0.25">
      <c r="C1103" s="2"/>
      <c r="I1103" s="4"/>
      <c r="AZ1103" s="6"/>
      <c r="BA1103" s="6"/>
    </row>
    <row r="1104" spans="3:53" x14ac:dyDescent="0.25">
      <c r="C1104" s="2"/>
      <c r="I1104" s="4"/>
      <c r="AZ1104" s="6"/>
      <c r="BA1104" s="6"/>
    </row>
    <row r="1105" spans="3:53" x14ac:dyDescent="0.25">
      <c r="C1105" s="2"/>
      <c r="I1105" s="4"/>
      <c r="AZ1105" s="6"/>
      <c r="BA1105" s="6"/>
    </row>
    <row r="1106" spans="3:53" x14ac:dyDescent="0.25">
      <c r="C1106" s="2"/>
      <c r="I1106" s="4"/>
      <c r="AZ1106" s="6"/>
      <c r="BA1106" s="6"/>
    </row>
    <row r="1107" spans="3:53" x14ac:dyDescent="0.25">
      <c r="C1107" s="2"/>
      <c r="I1107" s="4"/>
      <c r="AZ1107" s="6"/>
      <c r="BA1107" s="6"/>
    </row>
    <row r="1108" spans="3:53" x14ac:dyDescent="0.25">
      <c r="C1108" s="2"/>
      <c r="I1108" s="4"/>
      <c r="AZ1108" s="6"/>
      <c r="BA1108" s="6"/>
    </row>
    <row r="1109" spans="3:53" x14ac:dyDescent="0.25">
      <c r="C1109" s="2"/>
      <c r="I1109" s="4"/>
      <c r="AZ1109" s="6"/>
      <c r="BA1109" s="6"/>
    </row>
    <row r="1110" spans="3:53" x14ac:dyDescent="0.25">
      <c r="C1110" s="2"/>
      <c r="I1110" s="4"/>
      <c r="AZ1110" s="6"/>
      <c r="BA1110" s="6"/>
    </row>
    <row r="1111" spans="3:53" x14ac:dyDescent="0.25">
      <c r="C1111" s="2"/>
      <c r="I1111" s="4"/>
      <c r="AZ1111" s="6"/>
      <c r="BA1111" s="6"/>
    </row>
    <row r="1112" spans="3:53" x14ac:dyDescent="0.25">
      <c r="C1112" s="2"/>
      <c r="I1112" s="4"/>
      <c r="AZ1112" s="6"/>
      <c r="BA1112" s="6"/>
    </row>
    <row r="1113" spans="3:53" x14ac:dyDescent="0.25">
      <c r="C1113" s="2"/>
      <c r="I1113" s="4"/>
      <c r="AZ1113" s="6"/>
      <c r="BA1113" s="6"/>
    </row>
    <row r="1114" spans="3:53" x14ac:dyDescent="0.25">
      <c r="C1114" s="2"/>
      <c r="I1114" s="4"/>
      <c r="AZ1114" s="6"/>
      <c r="BA1114" s="6"/>
    </row>
    <row r="1115" spans="3:53" x14ac:dyDescent="0.25">
      <c r="C1115" s="2"/>
      <c r="I1115" s="4"/>
      <c r="AZ1115" s="6"/>
      <c r="BA1115" s="6"/>
    </row>
    <row r="1116" spans="3:53" x14ac:dyDescent="0.25">
      <c r="C1116" s="2"/>
      <c r="I1116" s="4"/>
      <c r="AZ1116" s="6"/>
      <c r="BA1116" s="6"/>
    </row>
    <row r="1117" spans="3:53" x14ac:dyDescent="0.25">
      <c r="C1117" s="2"/>
      <c r="I1117" s="4"/>
      <c r="AZ1117" s="6"/>
      <c r="BA1117" s="6"/>
    </row>
    <row r="1118" spans="3:53" x14ac:dyDescent="0.25">
      <c r="C1118" s="2"/>
      <c r="I1118" s="4"/>
      <c r="AZ1118" s="6"/>
      <c r="BA1118" s="6"/>
    </row>
    <row r="1119" spans="3:53" x14ac:dyDescent="0.25">
      <c r="C1119" s="2"/>
      <c r="I1119" s="4"/>
      <c r="AZ1119" s="6"/>
      <c r="BA1119" s="6"/>
    </row>
    <row r="1120" spans="3:53" x14ac:dyDescent="0.25">
      <c r="C1120" s="2"/>
      <c r="I1120" s="4"/>
      <c r="AZ1120" s="6"/>
      <c r="BA1120" s="6"/>
    </row>
    <row r="1121" spans="3:53" x14ac:dyDescent="0.25">
      <c r="C1121" s="2"/>
      <c r="I1121" s="4"/>
      <c r="AZ1121" s="6"/>
      <c r="BA1121" s="6"/>
    </row>
    <row r="1122" spans="3:53" x14ac:dyDescent="0.25">
      <c r="C1122" s="2"/>
      <c r="I1122" s="4"/>
      <c r="AZ1122" s="6"/>
      <c r="BA1122" s="6"/>
    </row>
    <row r="1123" spans="3:53" x14ac:dyDescent="0.25">
      <c r="C1123" s="2"/>
      <c r="I1123" s="4"/>
      <c r="AZ1123" s="6"/>
      <c r="BA1123" s="6"/>
    </row>
    <row r="1124" spans="3:53" x14ac:dyDescent="0.25">
      <c r="C1124" s="2"/>
      <c r="I1124" s="4"/>
      <c r="AZ1124" s="6"/>
      <c r="BA1124" s="6"/>
    </row>
    <row r="1125" spans="3:53" x14ac:dyDescent="0.25">
      <c r="C1125" s="2"/>
      <c r="I1125" s="4"/>
      <c r="AZ1125" s="6"/>
      <c r="BA1125" s="6"/>
    </row>
    <row r="1126" spans="3:53" x14ac:dyDescent="0.25">
      <c r="C1126" s="2"/>
      <c r="I1126" s="4"/>
      <c r="AZ1126" s="6"/>
      <c r="BA1126" s="6"/>
    </row>
    <row r="1127" spans="3:53" x14ac:dyDescent="0.25">
      <c r="C1127" s="2"/>
      <c r="I1127" s="4"/>
      <c r="AZ1127" s="6"/>
      <c r="BA1127" s="6"/>
    </row>
    <row r="1128" spans="3:53" x14ac:dyDescent="0.25">
      <c r="C1128" s="2"/>
      <c r="I1128" s="4"/>
      <c r="AZ1128" s="6"/>
      <c r="BA1128" s="6"/>
    </row>
    <row r="1129" spans="3:53" x14ac:dyDescent="0.25">
      <c r="C1129" s="2"/>
      <c r="I1129" s="4"/>
      <c r="AZ1129" s="6"/>
      <c r="BA1129" s="6"/>
    </row>
    <row r="1130" spans="3:53" x14ac:dyDescent="0.25">
      <c r="C1130" s="2"/>
      <c r="I1130" s="4"/>
      <c r="AZ1130" s="6"/>
      <c r="BA1130" s="6"/>
    </row>
    <row r="1131" spans="3:53" x14ac:dyDescent="0.25">
      <c r="C1131" s="2"/>
      <c r="I1131" s="4"/>
      <c r="AZ1131" s="6"/>
      <c r="BA1131" s="6"/>
    </row>
    <row r="1132" spans="3:53" x14ac:dyDescent="0.25">
      <c r="C1132" s="2"/>
      <c r="I1132" s="4"/>
      <c r="AZ1132" s="6"/>
      <c r="BA1132" s="6"/>
    </row>
    <row r="1133" spans="3:53" x14ac:dyDescent="0.25">
      <c r="C1133" s="2"/>
      <c r="I1133" s="4"/>
      <c r="AZ1133" s="6"/>
      <c r="BA1133" s="6"/>
    </row>
    <row r="1134" spans="3:53" x14ac:dyDescent="0.25">
      <c r="C1134" s="2"/>
      <c r="I1134" s="4"/>
      <c r="AZ1134" s="6"/>
      <c r="BA1134" s="6"/>
    </row>
    <row r="1135" spans="3:53" x14ac:dyDescent="0.25">
      <c r="C1135" s="2"/>
      <c r="I1135" s="4"/>
      <c r="AZ1135" s="6"/>
      <c r="BA1135" s="6"/>
    </row>
    <row r="1136" spans="3:53" x14ac:dyDescent="0.25">
      <c r="C1136" s="2"/>
      <c r="I1136" s="4"/>
      <c r="AZ1136" s="6"/>
      <c r="BA1136" s="6"/>
    </row>
    <row r="1137" spans="3:53" x14ac:dyDescent="0.25">
      <c r="C1137" s="2"/>
      <c r="I1137" s="4"/>
      <c r="AZ1137" s="6"/>
      <c r="BA1137" s="6"/>
    </row>
    <row r="1138" spans="3:53" x14ac:dyDescent="0.25">
      <c r="C1138" s="2"/>
      <c r="I1138" s="4"/>
      <c r="AZ1138" s="6"/>
      <c r="BA1138" s="6"/>
    </row>
    <row r="1139" spans="3:53" x14ac:dyDescent="0.25">
      <c r="C1139" s="2"/>
      <c r="I1139" s="4"/>
      <c r="AZ1139" s="6"/>
      <c r="BA1139" s="6"/>
    </row>
    <row r="1140" spans="3:53" x14ac:dyDescent="0.25">
      <c r="C1140" s="2"/>
      <c r="I1140" s="4"/>
      <c r="AZ1140" s="6"/>
      <c r="BA1140" s="6"/>
    </row>
    <row r="1141" spans="3:53" x14ac:dyDescent="0.25">
      <c r="C1141" s="2"/>
      <c r="I1141" s="4"/>
      <c r="AZ1141" s="6"/>
      <c r="BA1141" s="6"/>
    </row>
    <row r="1142" spans="3:53" x14ac:dyDescent="0.25">
      <c r="C1142" s="2"/>
      <c r="I1142" s="4"/>
      <c r="AZ1142" s="6"/>
      <c r="BA1142" s="6"/>
    </row>
    <row r="1143" spans="3:53" x14ac:dyDescent="0.25">
      <c r="C1143" s="2"/>
      <c r="I1143" s="4"/>
      <c r="AZ1143" s="6"/>
      <c r="BA1143" s="6"/>
    </row>
    <row r="1144" spans="3:53" x14ac:dyDescent="0.25">
      <c r="C1144" s="2"/>
      <c r="I1144" s="4"/>
      <c r="AZ1144" s="6"/>
      <c r="BA1144" s="6"/>
    </row>
    <row r="1145" spans="3:53" x14ac:dyDescent="0.25">
      <c r="C1145" s="2"/>
      <c r="I1145" s="4"/>
      <c r="AZ1145" s="6"/>
      <c r="BA1145" s="6"/>
    </row>
    <row r="1146" spans="3:53" x14ac:dyDescent="0.25">
      <c r="C1146" s="2"/>
      <c r="I1146" s="4"/>
      <c r="AZ1146" s="6"/>
      <c r="BA1146" s="6"/>
    </row>
    <row r="1147" spans="3:53" x14ac:dyDescent="0.25">
      <c r="C1147" s="2"/>
      <c r="I1147" s="4"/>
      <c r="AZ1147" s="6"/>
      <c r="BA1147" s="6"/>
    </row>
    <row r="1148" spans="3:53" x14ac:dyDescent="0.25">
      <c r="C1148" s="2"/>
      <c r="I1148" s="4"/>
      <c r="AZ1148" s="6"/>
      <c r="BA1148" s="6"/>
    </row>
    <row r="1149" spans="3:53" x14ac:dyDescent="0.25">
      <c r="C1149" s="2"/>
      <c r="I1149" s="4"/>
      <c r="AZ1149" s="6"/>
      <c r="BA1149" s="6"/>
    </row>
    <row r="1150" spans="3:53" x14ac:dyDescent="0.25">
      <c r="C1150" s="2"/>
      <c r="I1150" s="4"/>
      <c r="AZ1150" s="6"/>
      <c r="BA1150" s="6"/>
    </row>
    <row r="1151" spans="3:53" x14ac:dyDescent="0.25">
      <c r="C1151" s="2"/>
      <c r="I1151" s="4"/>
      <c r="AZ1151" s="6"/>
      <c r="BA1151" s="6"/>
    </row>
    <row r="1152" spans="3:53" x14ac:dyDescent="0.25">
      <c r="C1152" s="2"/>
      <c r="I1152" s="4"/>
      <c r="AZ1152" s="6"/>
      <c r="BA1152" s="6"/>
    </row>
    <row r="1153" spans="3:53" x14ac:dyDescent="0.25">
      <c r="C1153" s="2"/>
      <c r="I1153" s="4"/>
      <c r="AZ1153" s="6"/>
      <c r="BA1153" s="6"/>
    </row>
    <row r="1154" spans="3:53" x14ac:dyDescent="0.25">
      <c r="C1154" s="2"/>
      <c r="I1154" s="4"/>
      <c r="AZ1154" s="6"/>
      <c r="BA1154" s="6"/>
    </row>
    <row r="1155" spans="3:53" x14ac:dyDescent="0.25">
      <c r="C1155" s="2"/>
      <c r="I1155" s="4"/>
      <c r="AZ1155" s="6"/>
      <c r="BA1155" s="6"/>
    </row>
    <row r="1156" spans="3:53" x14ac:dyDescent="0.25">
      <c r="C1156" s="2"/>
      <c r="I1156" s="4"/>
      <c r="AZ1156" s="6"/>
      <c r="BA1156" s="6"/>
    </row>
    <row r="1157" spans="3:53" x14ac:dyDescent="0.25">
      <c r="C1157" s="2"/>
      <c r="I1157" s="4"/>
      <c r="AZ1157" s="6"/>
      <c r="BA1157" s="6"/>
    </row>
    <row r="1158" spans="3:53" x14ac:dyDescent="0.25">
      <c r="C1158" s="2"/>
      <c r="I1158" s="4"/>
      <c r="AZ1158" s="6"/>
      <c r="BA1158" s="6"/>
    </row>
    <row r="1159" spans="3:53" x14ac:dyDescent="0.25">
      <c r="C1159" s="2"/>
      <c r="I1159" s="4"/>
      <c r="AZ1159" s="6"/>
      <c r="BA1159" s="6"/>
    </row>
    <row r="1160" spans="3:53" x14ac:dyDescent="0.25">
      <c r="C1160" s="2"/>
      <c r="I1160" s="4"/>
      <c r="AZ1160" s="6"/>
      <c r="BA1160" s="6"/>
    </row>
    <row r="1161" spans="3:53" x14ac:dyDescent="0.25">
      <c r="C1161" s="2"/>
      <c r="I1161" s="4"/>
      <c r="AZ1161" s="6"/>
      <c r="BA1161" s="6"/>
    </row>
    <row r="1162" spans="3:53" x14ac:dyDescent="0.25">
      <c r="C1162" s="2"/>
      <c r="I1162" s="4"/>
      <c r="AZ1162" s="6"/>
      <c r="BA1162" s="6"/>
    </row>
    <row r="1163" spans="3:53" x14ac:dyDescent="0.25">
      <c r="C1163" s="2"/>
      <c r="I1163" s="4"/>
      <c r="AZ1163" s="6"/>
      <c r="BA1163" s="6"/>
    </row>
    <row r="1164" spans="3:53" x14ac:dyDescent="0.25">
      <c r="C1164" s="2"/>
      <c r="I1164" s="4"/>
      <c r="AZ1164" s="6"/>
      <c r="BA1164" s="6"/>
    </row>
    <row r="1165" spans="3:53" x14ac:dyDescent="0.25">
      <c r="C1165" s="2"/>
      <c r="I1165" s="4"/>
      <c r="AZ1165" s="6"/>
      <c r="BA1165" s="6"/>
    </row>
    <row r="1166" spans="3:53" x14ac:dyDescent="0.25">
      <c r="C1166" s="2"/>
      <c r="I1166" s="4"/>
      <c r="AZ1166" s="6"/>
      <c r="BA1166" s="6"/>
    </row>
    <row r="1167" spans="3:53" x14ac:dyDescent="0.25">
      <c r="C1167" s="2"/>
      <c r="I1167" s="4"/>
      <c r="AZ1167" s="6"/>
      <c r="BA1167" s="6"/>
    </row>
    <row r="1168" spans="3:53" x14ac:dyDescent="0.25">
      <c r="C1168" s="2"/>
      <c r="I1168" s="4"/>
      <c r="AZ1168" s="6"/>
      <c r="BA1168" s="6"/>
    </row>
    <row r="1169" spans="3:53" x14ac:dyDescent="0.25">
      <c r="C1169" s="2"/>
      <c r="I1169" s="4"/>
      <c r="AZ1169" s="6"/>
      <c r="BA1169" s="6"/>
    </row>
    <row r="1170" spans="3:53" x14ac:dyDescent="0.25">
      <c r="C1170" s="2"/>
      <c r="I1170" s="4"/>
      <c r="AZ1170" s="6"/>
      <c r="BA1170" s="6"/>
    </row>
    <row r="1171" spans="3:53" x14ac:dyDescent="0.25">
      <c r="C1171" s="2"/>
      <c r="I1171" s="4"/>
      <c r="AZ1171" s="6"/>
      <c r="BA1171" s="6"/>
    </row>
    <row r="1172" spans="3:53" x14ac:dyDescent="0.25">
      <c r="C1172" s="2"/>
      <c r="I1172" s="4"/>
      <c r="AZ1172" s="6"/>
      <c r="BA1172" s="6"/>
    </row>
    <row r="1173" spans="3:53" x14ac:dyDescent="0.25">
      <c r="C1173" s="2"/>
      <c r="I1173" s="4"/>
      <c r="AZ1173" s="6"/>
      <c r="BA1173" s="6"/>
    </row>
    <row r="1174" spans="3:53" x14ac:dyDescent="0.25">
      <c r="C1174" s="2"/>
      <c r="I1174" s="4"/>
      <c r="AZ1174" s="6"/>
      <c r="BA1174" s="6"/>
    </row>
    <row r="1175" spans="3:53" x14ac:dyDescent="0.25">
      <c r="C1175" s="2"/>
      <c r="I1175" s="4"/>
      <c r="AZ1175" s="6"/>
      <c r="BA1175" s="6"/>
    </row>
    <row r="1176" spans="3:53" x14ac:dyDescent="0.25">
      <c r="C1176" s="2"/>
      <c r="I1176" s="4"/>
      <c r="AZ1176" s="6"/>
      <c r="BA1176" s="6"/>
    </row>
    <row r="1177" spans="3:53" x14ac:dyDescent="0.25">
      <c r="C1177" s="2"/>
      <c r="I1177" s="4"/>
      <c r="AZ1177" s="6"/>
      <c r="BA1177" s="6"/>
    </row>
    <row r="1178" spans="3:53" x14ac:dyDescent="0.25">
      <c r="C1178" s="2"/>
      <c r="I1178" s="4"/>
      <c r="AZ1178" s="6"/>
      <c r="BA1178" s="6"/>
    </row>
    <row r="1179" spans="3:53" x14ac:dyDescent="0.25">
      <c r="C1179" s="2"/>
      <c r="I1179" s="4"/>
      <c r="AZ1179" s="6"/>
      <c r="BA1179" s="6"/>
    </row>
    <row r="1180" spans="3:53" x14ac:dyDescent="0.25">
      <c r="C1180" s="2"/>
      <c r="I1180" s="4"/>
      <c r="AZ1180" s="6"/>
      <c r="BA1180" s="6"/>
    </row>
    <row r="1181" spans="3:53" x14ac:dyDescent="0.25">
      <c r="C1181" s="2"/>
      <c r="I1181" s="4"/>
      <c r="AZ1181" s="6"/>
      <c r="BA1181" s="6"/>
    </row>
    <row r="1182" spans="3:53" x14ac:dyDescent="0.25">
      <c r="C1182" s="2"/>
      <c r="I1182" s="4"/>
      <c r="AZ1182" s="6"/>
      <c r="BA1182" s="6"/>
    </row>
    <row r="1183" spans="3:53" x14ac:dyDescent="0.25">
      <c r="C1183" s="2"/>
      <c r="I1183" s="4"/>
      <c r="AZ1183" s="6"/>
      <c r="BA1183" s="6"/>
    </row>
    <row r="1184" spans="3:53" x14ac:dyDescent="0.25">
      <c r="C1184" s="2"/>
      <c r="I1184" s="4"/>
      <c r="AZ1184" s="6"/>
      <c r="BA1184" s="6"/>
    </row>
    <row r="1185" spans="3:53" x14ac:dyDescent="0.25">
      <c r="C1185" s="2"/>
      <c r="I1185" s="4"/>
      <c r="AZ1185" s="6"/>
      <c r="BA1185" s="6"/>
    </row>
    <row r="1186" spans="3:53" x14ac:dyDescent="0.25">
      <c r="C1186" s="2"/>
      <c r="I1186" s="4"/>
      <c r="AZ1186" s="6"/>
      <c r="BA1186" s="6"/>
    </row>
    <row r="1187" spans="3:53" x14ac:dyDescent="0.25">
      <c r="C1187" s="2"/>
      <c r="I1187" s="4"/>
      <c r="AZ1187" s="6"/>
      <c r="BA1187" s="6"/>
    </row>
    <row r="1188" spans="3:53" x14ac:dyDescent="0.25">
      <c r="C1188" s="2"/>
      <c r="I1188" s="4"/>
      <c r="AZ1188" s="6"/>
      <c r="BA1188" s="6"/>
    </row>
    <row r="1189" spans="3:53" x14ac:dyDescent="0.25">
      <c r="C1189" s="2"/>
      <c r="I1189" s="4"/>
      <c r="AZ1189" s="6"/>
      <c r="BA1189" s="6"/>
    </row>
    <row r="1190" spans="3:53" x14ac:dyDescent="0.25">
      <c r="C1190" s="2"/>
      <c r="I1190" s="4"/>
      <c r="AZ1190" s="6"/>
      <c r="BA1190" s="6"/>
    </row>
    <row r="1191" spans="3:53" x14ac:dyDescent="0.25">
      <c r="C1191" s="2"/>
      <c r="I1191" s="4"/>
      <c r="AZ1191" s="6"/>
      <c r="BA1191" s="6"/>
    </row>
    <row r="1192" spans="3:53" x14ac:dyDescent="0.25">
      <c r="C1192" s="2"/>
      <c r="I1192" s="4"/>
      <c r="AZ1192" s="6"/>
      <c r="BA1192" s="6"/>
    </row>
    <row r="1193" spans="3:53" x14ac:dyDescent="0.25">
      <c r="C1193" s="2"/>
      <c r="I1193" s="4"/>
      <c r="AZ1193" s="6"/>
      <c r="BA1193" s="6"/>
    </row>
    <row r="1194" spans="3:53" x14ac:dyDescent="0.25">
      <c r="C1194" s="2"/>
      <c r="I1194" s="4"/>
      <c r="AZ1194" s="6"/>
      <c r="BA1194" s="6"/>
    </row>
    <row r="1195" spans="3:53" x14ac:dyDescent="0.25">
      <c r="C1195" s="2"/>
      <c r="I1195" s="4"/>
      <c r="AZ1195" s="6"/>
      <c r="BA1195" s="6"/>
    </row>
    <row r="1196" spans="3:53" x14ac:dyDescent="0.25">
      <c r="C1196" s="2"/>
      <c r="I1196" s="4"/>
      <c r="AZ1196" s="6"/>
      <c r="BA1196" s="6"/>
    </row>
    <row r="1197" spans="3:53" x14ac:dyDescent="0.25">
      <c r="C1197" s="2"/>
      <c r="I1197" s="4"/>
      <c r="AZ1197" s="6"/>
      <c r="BA1197" s="6"/>
    </row>
    <row r="1198" spans="3:53" x14ac:dyDescent="0.25">
      <c r="C1198" s="2"/>
      <c r="I1198" s="4"/>
      <c r="AZ1198" s="6"/>
      <c r="BA1198" s="6"/>
    </row>
    <row r="1199" spans="3:53" x14ac:dyDescent="0.25">
      <c r="C1199" s="2"/>
      <c r="I1199" s="4"/>
      <c r="AZ1199" s="6"/>
      <c r="BA1199" s="6"/>
    </row>
    <row r="1200" spans="3:53" x14ac:dyDescent="0.25">
      <c r="C1200" s="2"/>
      <c r="I1200" s="4"/>
      <c r="AZ1200" s="6"/>
      <c r="BA1200" s="6"/>
    </row>
    <row r="1201" spans="3:53" x14ac:dyDescent="0.25">
      <c r="C1201" s="2"/>
      <c r="I1201" s="4"/>
      <c r="AZ1201" s="6"/>
      <c r="BA1201" s="6"/>
    </row>
    <row r="1202" spans="3:53" x14ac:dyDescent="0.25">
      <c r="C1202" s="2"/>
      <c r="I1202" s="4"/>
      <c r="AZ1202" s="6"/>
      <c r="BA1202" s="6"/>
    </row>
    <row r="1203" spans="3:53" x14ac:dyDescent="0.25">
      <c r="C1203" s="2"/>
      <c r="I1203" s="4"/>
      <c r="AZ1203" s="6"/>
      <c r="BA1203" s="6"/>
    </row>
    <row r="1204" spans="3:53" x14ac:dyDescent="0.25">
      <c r="C1204" s="2"/>
      <c r="I1204" s="4"/>
      <c r="AZ1204" s="6"/>
      <c r="BA1204" s="6"/>
    </row>
    <row r="1205" spans="3:53" x14ac:dyDescent="0.25">
      <c r="C1205" s="2"/>
      <c r="I1205" s="4"/>
      <c r="AZ1205" s="6"/>
      <c r="BA1205" s="6"/>
    </row>
    <row r="1206" spans="3:53" x14ac:dyDescent="0.25">
      <c r="C1206" s="2"/>
      <c r="I1206" s="4"/>
      <c r="AZ1206" s="6"/>
      <c r="BA1206" s="6"/>
    </row>
    <row r="1207" spans="3:53" x14ac:dyDescent="0.25">
      <c r="C1207" s="2"/>
      <c r="I1207" s="4"/>
      <c r="AZ1207" s="6"/>
      <c r="BA1207" s="6"/>
    </row>
    <row r="1208" spans="3:53" x14ac:dyDescent="0.25">
      <c r="C1208" s="2"/>
      <c r="I1208" s="4"/>
      <c r="AZ1208" s="6"/>
      <c r="BA1208" s="6"/>
    </row>
    <row r="1209" spans="3:53" x14ac:dyDescent="0.25">
      <c r="C1209" s="2"/>
      <c r="I1209" s="4"/>
      <c r="AZ1209" s="6"/>
      <c r="BA1209" s="6"/>
    </row>
    <row r="1210" spans="3:53" x14ac:dyDescent="0.25">
      <c r="C1210" s="2"/>
      <c r="I1210" s="4"/>
      <c r="AZ1210" s="6"/>
      <c r="BA1210" s="6"/>
    </row>
    <row r="1211" spans="3:53" x14ac:dyDescent="0.25">
      <c r="C1211" s="2"/>
      <c r="I1211" s="4"/>
      <c r="AZ1211" s="6"/>
      <c r="BA1211" s="6"/>
    </row>
    <row r="1212" spans="3:53" x14ac:dyDescent="0.25">
      <c r="C1212" s="2"/>
      <c r="I1212" s="4"/>
      <c r="AZ1212" s="6"/>
      <c r="BA1212" s="6"/>
    </row>
    <row r="1213" spans="3:53" x14ac:dyDescent="0.25">
      <c r="C1213" s="2"/>
      <c r="I1213" s="4"/>
      <c r="AZ1213" s="6"/>
      <c r="BA1213" s="6"/>
    </row>
    <row r="1214" spans="3:53" x14ac:dyDescent="0.25">
      <c r="C1214" s="2"/>
      <c r="I1214" s="4"/>
      <c r="AZ1214" s="6"/>
      <c r="BA1214" s="6"/>
    </row>
    <row r="1215" spans="3:53" x14ac:dyDescent="0.25">
      <c r="C1215" s="2"/>
      <c r="I1215" s="4"/>
      <c r="AZ1215" s="6"/>
      <c r="BA1215" s="6"/>
    </row>
    <row r="1216" spans="3:53" x14ac:dyDescent="0.25">
      <c r="C1216" s="2"/>
      <c r="I1216" s="4"/>
      <c r="AZ1216" s="6"/>
      <c r="BA1216" s="6"/>
    </row>
    <row r="1217" spans="3:53" x14ac:dyDescent="0.25">
      <c r="C1217" s="2"/>
      <c r="I1217" s="4"/>
      <c r="AZ1217" s="6"/>
      <c r="BA1217" s="6"/>
    </row>
    <row r="1218" spans="3:53" x14ac:dyDescent="0.25">
      <c r="C1218" s="2"/>
      <c r="I1218" s="4"/>
      <c r="AZ1218" s="6"/>
      <c r="BA1218" s="6"/>
    </row>
    <row r="1219" spans="3:53" x14ac:dyDescent="0.25">
      <c r="C1219" s="2"/>
      <c r="I1219" s="4"/>
      <c r="AZ1219" s="6"/>
      <c r="BA1219" s="6"/>
    </row>
    <row r="1220" spans="3:53" x14ac:dyDescent="0.25">
      <c r="C1220" s="2"/>
      <c r="I1220" s="4"/>
      <c r="AZ1220" s="6"/>
      <c r="BA1220" s="6"/>
    </row>
    <row r="1221" spans="3:53" x14ac:dyDescent="0.25">
      <c r="C1221" s="2"/>
      <c r="I1221" s="4"/>
      <c r="AZ1221" s="6"/>
      <c r="BA1221" s="6"/>
    </row>
    <row r="1222" spans="3:53" x14ac:dyDescent="0.25">
      <c r="C1222" s="2"/>
      <c r="AZ1222" s="6"/>
      <c r="BA1222" s="6"/>
    </row>
    <row r="1223" spans="3:53" x14ac:dyDescent="0.25">
      <c r="C1223" s="2"/>
      <c r="AZ1223" s="6"/>
      <c r="BA1223" s="6"/>
    </row>
    <row r="1224" spans="3:53" x14ac:dyDescent="0.25">
      <c r="C1224" s="2"/>
      <c r="AZ1224" s="6"/>
      <c r="BA1224" s="6"/>
    </row>
    <row r="1225" spans="3:53" x14ac:dyDescent="0.25">
      <c r="C1225" s="2"/>
      <c r="AZ1225" s="6"/>
      <c r="BA1225" s="6"/>
    </row>
    <row r="1226" spans="3:53" x14ac:dyDescent="0.25">
      <c r="C1226" s="2"/>
      <c r="AZ1226" s="6"/>
      <c r="BA1226" s="6"/>
    </row>
    <row r="1227" spans="3:53" x14ac:dyDescent="0.25">
      <c r="C1227" s="2"/>
      <c r="AZ1227" s="6"/>
      <c r="BA1227" s="6"/>
    </row>
    <row r="1228" spans="3:53" x14ac:dyDescent="0.25">
      <c r="C1228" s="2"/>
      <c r="AZ1228" s="6"/>
      <c r="BA1228" s="6"/>
    </row>
    <row r="1229" spans="3:53" x14ac:dyDescent="0.25">
      <c r="C1229" s="2"/>
      <c r="AZ1229" s="6"/>
      <c r="BA1229" s="6"/>
    </row>
    <row r="1230" spans="3:53" x14ac:dyDescent="0.25">
      <c r="C1230" s="2"/>
      <c r="AZ1230" s="6"/>
      <c r="BA1230" s="6"/>
    </row>
    <row r="1231" spans="3:53" x14ac:dyDescent="0.25">
      <c r="C1231" s="2"/>
      <c r="AZ1231" s="6"/>
      <c r="BA1231" s="6"/>
    </row>
    <row r="1232" spans="3:53" x14ac:dyDescent="0.25">
      <c r="C1232" s="2"/>
      <c r="AZ1232" s="6"/>
      <c r="BA1232" s="6"/>
    </row>
    <row r="1233" spans="3:53" x14ac:dyDescent="0.25">
      <c r="C1233" s="2"/>
      <c r="AZ1233" s="6"/>
      <c r="BA1233" s="6"/>
    </row>
    <row r="1234" spans="3:53" x14ac:dyDescent="0.25">
      <c r="C1234" s="2"/>
      <c r="AZ1234" s="6"/>
      <c r="BA1234" s="6"/>
    </row>
    <row r="1235" spans="3:53" x14ac:dyDescent="0.25">
      <c r="C1235" s="2"/>
      <c r="AZ1235" s="6"/>
      <c r="BA1235" s="6"/>
    </row>
    <row r="1236" spans="3:53" x14ac:dyDescent="0.25">
      <c r="C1236" s="2"/>
      <c r="AZ1236" s="6"/>
      <c r="BA1236" s="6"/>
    </row>
    <row r="1237" spans="3:53" x14ac:dyDescent="0.25">
      <c r="C1237" s="2"/>
      <c r="AZ1237" s="6"/>
      <c r="BA1237" s="6"/>
    </row>
    <row r="1238" spans="3:53" x14ac:dyDescent="0.25">
      <c r="C1238" s="2"/>
      <c r="AZ1238" s="6"/>
      <c r="BA1238" s="6"/>
    </row>
    <row r="1239" spans="3:53" x14ac:dyDescent="0.25">
      <c r="C1239" s="2"/>
      <c r="AZ1239" s="6"/>
      <c r="BA1239" s="6"/>
    </row>
    <row r="1240" spans="3:53" x14ac:dyDescent="0.25">
      <c r="C1240" s="2"/>
      <c r="AZ1240" s="6"/>
      <c r="BA1240" s="6"/>
    </row>
    <row r="1241" spans="3:53" x14ac:dyDescent="0.25">
      <c r="C1241" s="2"/>
      <c r="AZ1241" s="6"/>
      <c r="BA1241" s="6"/>
    </row>
    <row r="1242" spans="3:53" x14ac:dyDescent="0.25">
      <c r="C1242" s="2"/>
      <c r="AZ1242" s="6"/>
      <c r="BA1242" s="6"/>
    </row>
    <row r="1243" spans="3:53" x14ac:dyDescent="0.25">
      <c r="C1243" s="2"/>
      <c r="AZ1243" s="6"/>
      <c r="BA1243" s="6"/>
    </row>
    <row r="1244" spans="3:53" x14ac:dyDescent="0.25">
      <c r="C1244" s="2"/>
      <c r="AZ1244" s="6"/>
      <c r="BA1244" s="6"/>
    </row>
    <row r="1245" spans="3:53" x14ac:dyDescent="0.25">
      <c r="C1245" s="2"/>
      <c r="AZ1245" s="6"/>
      <c r="BA1245" s="6"/>
    </row>
    <row r="1246" spans="3:53" x14ac:dyDescent="0.25">
      <c r="C1246" s="2"/>
      <c r="AZ1246" s="6"/>
      <c r="BA1246" s="6"/>
    </row>
    <row r="1247" spans="3:53" x14ac:dyDescent="0.25">
      <c r="C1247" s="2"/>
      <c r="AZ1247" s="6"/>
      <c r="BA1247" s="6"/>
    </row>
    <row r="1248" spans="3:53" x14ac:dyDescent="0.25">
      <c r="C1248" s="2"/>
      <c r="AZ1248" s="6"/>
      <c r="BA1248" s="6"/>
    </row>
    <row r="1249" spans="3:53" x14ac:dyDescent="0.25">
      <c r="C1249" s="2"/>
      <c r="AZ1249" s="6"/>
      <c r="BA1249" s="6"/>
    </row>
    <row r="1250" spans="3:53" x14ac:dyDescent="0.25">
      <c r="C1250" s="2"/>
      <c r="AZ1250" s="6"/>
      <c r="BA1250" s="6"/>
    </row>
    <row r="1251" spans="3:53" x14ac:dyDescent="0.25">
      <c r="C1251" s="2"/>
      <c r="AZ1251" s="6"/>
      <c r="BA1251" s="6"/>
    </row>
    <row r="1252" spans="3:53" x14ac:dyDescent="0.25">
      <c r="C1252" s="2"/>
      <c r="AZ1252" s="6"/>
      <c r="BA1252" s="6"/>
    </row>
    <row r="1253" spans="3:53" x14ac:dyDescent="0.25">
      <c r="C1253" s="2"/>
      <c r="AZ1253" s="6"/>
      <c r="BA1253" s="6"/>
    </row>
    <row r="1254" spans="3:53" x14ac:dyDescent="0.25">
      <c r="C1254" s="2"/>
      <c r="AZ1254" s="6"/>
      <c r="BA1254" s="6"/>
    </row>
    <row r="1255" spans="3:53" x14ac:dyDescent="0.25">
      <c r="C1255" s="2"/>
      <c r="AZ1255" s="6"/>
      <c r="BA1255" s="6"/>
    </row>
    <row r="1256" spans="3:53" x14ac:dyDescent="0.25">
      <c r="C1256" s="2"/>
      <c r="AZ1256" s="6"/>
      <c r="BA1256" s="6"/>
    </row>
    <row r="1257" spans="3:53" x14ac:dyDescent="0.25">
      <c r="C1257" s="2"/>
      <c r="AZ1257" s="6"/>
      <c r="BA1257" s="6"/>
    </row>
    <row r="1258" spans="3:53" x14ac:dyDescent="0.25">
      <c r="C1258" s="2"/>
      <c r="AZ1258" s="6"/>
      <c r="BA1258" s="6"/>
    </row>
    <row r="1259" spans="3:53" x14ac:dyDescent="0.25">
      <c r="C1259" s="2"/>
      <c r="AZ1259" s="6"/>
      <c r="BA1259" s="6"/>
    </row>
    <row r="1260" spans="3:53" x14ac:dyDescent="0.25">
      <c r="C1260" s="2"/>
      <c r="AZ1260" s="6"/>
      <c r="BA1260" s="6"/>
    </row>
    <row r="1261" spans="3:53" x14ac:dyDescent="0.25">
      <c r="C1261" s="2"/>
      <c r="AZ1261" s="6"/>
      <c r="BA1261" s="6"/>
    </row>
    <row r="1262" spans="3:53" x14ac:dyDescent="0.25">
      <c r="C1262" s="2"/>
      <c r="AZ1262" s="6"/>
      <c r="BA1262" s="6"/>
    </row>
    <row r="1263" spans="3:53" x14ac:dyDescent="0.25">
      <c r="C1263" s="2"/>
      <c r="AZ1263" s="6"/>
      <c r="BA1263" s="6"/>
    </row>
    <row r="1264" spans="3:53" x14ac:dyDescent="0.25">
      <c r="C1264" s="2"/>
      <c r="AZ1264" s="6"/>
      <c r="BA1264" s="6"/>
    </row>
    <row r="1265" spans="3:53" x14ac:dyDescent="0.25">
      <c r="C1265" s="2"/>
      <c r="AZ1265" s="6"/>
      <c r="BA1265" s="6"/>
    </row>
    <row r="1266" spans="3:53" x14ac:dyDescent="0.25">
      <c r="C1266" s="2"/>
      <c r="AZ1266" s="6"/>
      <c r="BA1266" s="6"/>
    </row>
    <row r="1267" spans="3:53" x14ac:dyDescent="0.25">
      <c r="C1267" s="2"/>
      <c r="AZ1267" s="6"/>
      <c r="BA1267" s="6"/>
    </row>
    <row r="1268" spans="3:53" x14ac:dyDescent="0.25">
      <c r="C1268" s="2"/>
      <c r="AZ1268" s="6"/>
      <c r="BA1268" s="6"/>
    </row>
    <row r="1269" spans="3:53" x14ac:dyDescent="0.25">
      <c r="C1269" s="2"/>
      <c r="AZ1269" s="6"/>
      <c r="BA1269" s="6"/>
    </row>
    <row r="1270" spans="3:53" x14ac:dyDescent="0.25">
      <c r="C1270" s="2"/>
      <c r="AZ1270" s="6"/>
      <c r="BA1270" s="6"/>
    </row>
    <row r="1271" spans="3:53" x14ac:dyDescent="0.25">
      <c r="C1271" s="2"/>
      <c r="AZ1271" s="6"/>
      <c r="BA1271" s="6"/>
    </row>
    <row r="1272" spans="3:53" x14ac:dyDescent="0.25">
      <c r="C1272" s="2"/>
      <c r="AZ1272" s="6"/>
      <c r="BA1272" s="6"/>
    </row>
    <row r="1273" spans="3:53" x14ac:dyDescent="0.25">
      <c r="C1273" s="2"/>
      <c r="AZ1273" s="6"/>
      <c r="BA1273" s="6"/>
    </row>
    <row r="1274" spans="3:53" x14ac:dyDescent="0.25">
      <c r="C1274" s="2"/>
      <c r="AZ1274" s="6"/>
      <c r="BA1274" s="6"/>
    </row>
    <row r="1275" spans="3:53" x14ac:dyDescent="0.25">
      <c r="C1275" s="2"/>
      <c r="AZ1275" s="6"/>
      <c r="BA1275" s="6"/>
    </row>
    <row r="1276" spans="3:53" x14ac:dyDescent="0.25">
      <c r="C1276" s="2"/>
      <c r="AZ1276" s="6"/>
      <c r="BA1276" s="6"/>
    </row>
    <row r="1277" spans="3:53" x14ac:dyDescent="0.25">
      <c r="C1277" s="2"/>
      <c r="AZ1277" s="6"/>
      <c r="BA1277" s="6"/>
    </row>
    <row r="1278" spans="3:53" x14ac:dyDescent="0.25">
      <c r="C1278" s="2"/>
      <c r="AZ1278" s="6"/>
      <c r="BA1278" s="6"/>
    </row>
    <row r="1279" spans="3:53" x14ac:dyDescent="0.25">
      <c r="C1279" s="2"/>
      <c r="AZ1279" s="6"/>
      <c r="BA1279" s="6"/>
    </row>
    <row r="1280" spans="3:53" x14ac:dyDescent="0.25">
      <c r="C1280" s="2"/>
      <c r="AZ1280" s="6"/>
      <c r="BA1280" s="6"/>
    </row>
    <row r="1281" spans="3:53" x14ac:dyDescent="0.25">
      <c r="C1281" s="2"/>
      <c r="AZ1281" s="6"/>
      <c r="BA1281" s="6"/>
    </row>
    <row r="1282" spans="3:53" x14ac:dyDescent="0.25">
      <c r="C1282" s="2"/>
      <c r="AZ1282" s="6"/>
      <c r="BA1282" s="6"/>
    </row>
    <row r="1283" spans="3:53" x14ac:dyDescent="0.25">
      <c r="C1283" s="2"/>
      <c r="AZ1283" s="6"/>
      <c r="BA1283" s="6"/>
    </row>
    <row r="1284" spans="3:53" x14ac:dyDescent="0.25">
      <c r="C1284" s="2"/>
      <c r="AZ1284" s="6"/>
      <c r="BA1284" s="6"/>
    </row>
    <row r="1285" spans="3:53" x14ac:dyDescent="0.25">
      <c r="C1285" s="2"/>
      <c r="AZ1285" s="6"/>
      <c r="BA1285" s="6"/>
    </row>
    <row r="1286" spans="3:53" x14ac:dyDescent="0.25">
      <c r="C1286" s="2"/>
      <c r="AZ1286" s="6"/>
      <c r="BA1286" s="6"/>
    </row>
    <row r="1287" spans="3:53" x14ac:dyDescent="0.25">
      <c r="C1287" s="2"/>
      <c r="AZ1287" s="6"/>
      <c r="BA1287" s="6"/>
    </row>
    <row r="1288" spans="3:53" x14ac:dyDescent="0.25">
      <c r="C1288" s="2"/>
      <c r="AZ1288" s="6"/>
      <c r="BA1288" s="6"/>
    </row>
    <row r="1289" spans="3:53" x14ac:dyDescent="0.25">
      <c r="C1289" s="2"/>
      <c r="AZ1289" s="6"/>
      <c r="BA1289" s="6"/>
    </row>
    <row r="1290" spans="3:53" x14ac:dyDescent="0.25">
      <c r="C1290" s="2"/>
      <c r="AZ1290" s="6"/>
      <c r="BA1290" s="6"/>
    </row>
    <row r="1291" spans="3:53" x14ac:dyDescent="0.25">
      <c r="C1291" s="2"/>
      <c r="AZ1291" s="6"/>
      <c r="BA1291" s="6"/>
    </row>
    <row r="1292" spans="3:53" x14ac:dyDescent="0.25">
      <c r="C1292" s="2"/>
      <c r="AZ1292" s="6"/>
      <c r="BA1292" s="6"/>
    </row>
    <row r="1293" spans="3:53" x14ac:dyDescent="0.25">
      <c r="C1293" s="2"/>
      <c r="AZ1293" s="6"/>
      <c r="BA1293" s="6"/>
    </row>
    <row r="1294" spans="3:53" x14ac:dyDescent="0.25">
      <c r="C1294" s="2"/>
      <c r="AZ1294" s="6"/>
      <c r="BA1294" s="6"/>
    </row>
    <row r="1295" spans="3:53" x14ac:dyDescent="0.25">
      <c r="C1295" s="2"/>
      <c r="AZ1295" s="6"/>
      <c r="BA1295" s="6"/>
    </row>
    <row r="1296" spans="3:53" x14ac:dyDescent="0.25">
      <c r="C1296" s="2"/>
      <c r="AZ1296" s="6"/>
      <c r="BA1296" s="6"/>
    </row>
    <row r="1297" spans="3:53" x14ac:dyDescent="0.25">
      <c r="C1297" s="2"/>
      <c r="AZ1297" s="6"/>
      <c r="BA1297" s="6"/>
    </row>
    <row r="1298" spans="3:53" x14ac:dyDescent="0.25">
      <c r="C1298" s="2"/>
      <c r="AZ1298" s="6"/>
      <c r="BA1298" s="6"/>
    </row>
    <row r="1299" spans="3:53" x14ac:dyDescent="0.25">
      <c r="C1299" s="2"/>
      <c r="AZ1299" s="6"/>
      <c r="BA1299" s="6"/>
    </row>
    <row r="1300" spans="3:53" x14ac:dyDescent="0.25">
      <c r="C1300" s="2"/>
      <c r="AZ1300" s="6"/>
      <c r="BA1300" s="6"/>
    </row>
    <row r="1301" spans="3:53" x14ac:dyDescent="0.25">
      <c r="C1301" s="2"/>
      <c r="AZ1301" s="6"/>
      <c r="BA1301" s="6"/>
    </row>
    <row r="1302" spans="3:53" x14ac:dyDescent="0.25">
      <c r="C1302" s="2"/>
      <c r="AZ1302" s="6"/>
      <c r="BA1302" s="6"/>
    </row>
    <row r="1303" spans="3:53" x14ac:dyDescent="0.25">
      <c r="C1303" s="2"/>
      <c r="AZ1303" s="6"/>
      <c r="BA1303" s="6"/>
    </row>
    <row r="1304" spans="3:53" x14ac:dyDescent="0.25">
      <c r="C1304" s="2"/>
      <c r="AZ1304" s="6"/>
      <c r="BA1304" s="6"/>
    </row>
    <row r="1305" spans="3:53" x14ac:dyDescent="0.25">
      <c r="C1305" s="2"/>
      <c r="AZ1305" s="6"/>
      <c r="BA1305" s="6"/>
    </row>
    <row r="1306" spans="3:53" x14ac:dyDescent="0.25">
      <c r="C1306" s="2"/>
      <c r="AZ1306" s="6"/>
      <c r="BA1306" s="6"/>
    </row>
    <row r="1307" spans="3:53" x14ac:dyDescent="0.25">
      <c r="C1307" s="2"/>
      <c r="AZ1307" s="6"/>
      <c r="BA1307" s="6"/>
    </row>
    <row r="1308" spans="3:53" x14ac:dyDescent="0.25">
      <c r="C1308" s="2"/>
      <c r="AZ1308" s="6"/>
      <c r="BA1308" s="6"/>
    </row>
    <row r="1309" spans="3:53" x14ac:dyDescent="0.25">
      <c r="C1309" s="2"/>
      <c r="AZ1309" s="6"/>
      <c r="BA1309" s="6"/>
    </row>
    <row r="1310" spans="3:53" x14ac:dyDescent="0.25">
      <c r="C1310" s="2"/>
      <c r="AZ1310" s="6"/>
      <c r="BA1310" s="6"/>
    </row>
    <row r="1311" spans="3:53" x14ac:dyDescent="0.25">
      <c r="C1311" s="2"/>
      <c r="AZ1311" s="6"/>
      <c r="BA1311" s="6"/>
    </row>
    <row r="1312" spans="3:53" x14ac:dyDescent="0.25">
      <c r="C1312" s="2"/>
      <c r="AZ1312" s="6"/>
      <c r="BA1312" s="6"/>
    </row>
    <row r="1313" spans="3:53" x14ac:dyDescent="0.25">
      <c r="C1313" s="2"/>
      <c r="AZ1313" s="6"/>
      <c r="BA1313" s="6"/>
    </row>
    <row r="1314" spans="3:53" x14ac:dyDescent="0.25">
      <c r="AZ1314" s="6"/>
      <c r="BA1314" s="6"/>
    </row>
    <row r="1315" spans="3:53" x14ac:dyDescent="0.25">
      <c r="AZ1315" s="6"/>
      <c r="BA1315" s="6"/>
    </row>
    <row r="1316" spans="3:53" x14ac:dyDescent="0.25">
      <c r="AZ1316" s="6"/>
      <c r="BA1316" s="6"/>
    </row>
    <row r="1317" spans="3:53" x14ac:dyDescent="0.25">
      <c r="AZ1317" s="6"/>
      <c r="BA1317" s="6"/>
    </row>
    <row r="1318" spans="3:53" x14ac:dyDescent="0.25">
      <c r="AZ1318" s="6"/>
      <c r="BA1318" s="6"/>
    </row>
    <row r="1319" spans="3:53" x14ac:dyDescent="0.25">
      <c r="AZ1319" s="6"/>
      <c r="BA1319" s="6"/>
    </row>
    <row r="1320" spans="3:53" x14ac:dyDescent="0.25">
      <c r="AZ1320" s="6"/>
      <c r="BA1320" s="6"/>
    </row>
    <row r="1321" spans="3:53" x14ac:dyDescent="0.25">
      <c r="AZ1321" s="6"/>
      <c r="BA1321" s="6"/>
    </row>
    <row r="1322" spans="3:53" x14ac:dyDescent="0.25">
      <c r="AZ1322" s="6"/>
      <c r="BA1322" s="6"/>
    </row>
    <row r="1323" spans="3:53" x14ac:dyDescent="0.25">
      <c r="AZ1323" s="6"/>
      <c r="BA1323" s="6"/>
    </row>
    <row r="1324" spans="3:53" x14ac:dyDescent="0.25">
      <c r="AZ1324" s="6"/>
      <c r="BA1324" s="6"/>
    </row>
    <row r="1325" spans="3:53" x14ac:dyDescent="0.25">
      <c r="AZ1325" s="6"/>
      <c r="BA1325" s="6"/>
    </row>
    <row r="1326" spans="3:53" x14ac:dyDescent="0.25">
      <c r="AZ1326" s="6"/>
      <c r="BA1326" s="6"/>
    </row>
    <row r="1327" spans="3:53" x14ac:dyDescent="0.25">
      <c r="AZ1327" s="6"/>
      <c r="BA1327" s="6"/>
    </row>
    <row r="1328" spans="3:53" x14ac:dyDescent="0.25">
      <c r="AZ1328" s="6"/>
      <c r="BA1328" s="6"/>
    </row>
    <row r="1329" spans="52:53" x14ac:dyDescent="0.25">
      <c r="AZ1329" s="6"/>
      <c r="BA1329" s="6"/>
    </row>
    <row r="1330" spans="52:53" x14ac:dyDescent="0.25">
      <c r="AZ1330" s="6"/>
      <c r="BA1330" s="6"/>
    </row>
    <row r="1331" spans="52:53" x14ac:dyDescent="0.25">
      <c r="AZ1331" s="6"/>
      <c r="BA1331" s="6"/>
    </row>
    <row r="1332" spans="52:53" x14ac:dyDescent="0.25">
      <c r="AZ1332" s="6"/>
      <c r="BA1332" s="6"/>
    </row>
    <row r="1333" spans="52:53" x14ac:dyDescent="0.25">
      <c r="AZ1333" s="6"/>
      <c r="BA1333" s="6"/>
    </row>
    <row r="1334" spans="52:53" x14ac:dyDescent="0.25">
      <c r="AZ1334" s="6"/>
      <c r="BA1334" s="6"/>
    </row>
    <row r="1335" spans="52:53" x14ac:dyDescent="0.25">
      <c r="AZ1335" s="6"/>
      <c r="BA1335" s="6"/>
    </row>
    <row r="1336" spans="52:53" x14ac:dyDescent="0.25">
      <c r="AZ1336" s="6"/>
      <c r="BA1336" s="6"/>
    </row>
    <row r="1337" spans="52:53" x14ac:dyDescent="0.25">
      <c r="AZ1337" s="6"/>
      <c r="BA1337" s="6"/>
    </row>
    <row r="1338" spans="52:53" x14ac:dyDescent="0.25">
      <c r="AZ1338" s="6"/>
      <c r="BA1338" s="6"/>
    </row>
    <row r="1339" spans="52:53" x14ac:dyDescent="0.25">
      <c r="AZ1339" s="6"/>
      <c r="BA1339" s="6"/>
    </row>
    <row r="1340" spans="52:53" x14ac:dyDescent="0.25">
      <c r="AZ1340" s="6"/>
      <c r="BA1340" s="6"/>
    </row>
    <row r="1341" spans="52:53" x14ac:dyDescent="0.25">
      <c r="AZ1341" s="6"/>
      <c r="BA1341" s="6"/>
    </row>
    <row r="1342" spans="52:53" x14ac:dyDescent="0.25">
      <c r="AZ1342" s="6"/>
      <c r="BA1342" s="6"/>
    </row>
    <row r="1343" spans="52:53" x14ac:dyDescent="0.25">
      <c r="AZ1343" s="6"/>
      <c r="BA1343" s="6"/>
    </row>
    <row r="1344" spans="52:53" x14ac:dyDescent="0.25">
      <c r="AZ1344" s="6"/>
      <c r="BA1344" s="6"/>
    </row>
    <row r="1345" spans="52:53" x14ac:dyDescent="0.25">
      <c r="AZ1345" s="6"/>
      <c r="BA1345" s="6"/>
    </row>
    <row r="1346" spans="52:53" x14ac:dyDescent="0.25">
      <c r="AZ1346" s="6"/>
      <c r="BA1346" s="6"/>
    </row>
    <row r="1347" spans="52:53" x14ac:dyDescent="0.25">
      <c r="AZ1347" s="6"/>
      <c r="BA1347" s="6"/>
    </row>
    <row r="1348" spans="52:53" x14ac:dyDescent="0.25">
      <c r="AZ1348" s="6"/>
      <c r="BA1348" s="6"/>
    </row>
    <row r="1349" spans="52:53" x14ac:dyDescent="0.25">
      <c r="AZ1349" s="6"/>
      <c r="BA1349" s="6"/>
    </row>
    <row r="1350" spans="52:53" x14ac:dyDescent="0.25">
      <c r="AZ1350" s="6"/>
      <c r="BA1350" s="6"/>
    </row>
    <row r="1351" spans="52:53" x14ac:dyDescent="0.25">
      <c r="AZ1351" s="6"/>
      <c r="BA1351" s="6"/>
    </row>
    <row r="1352" spans="52:53" x14ac:dyDescent="0.25">
      <c r="AZ1352" s="6"/>
      <c r="BA1352" s="6"/>
    </row>
    <row r="1353" spans="52:53" x14ac:dyDescent="0.25">
      <c r="AZ1353" s="6"/>
      <c r="BA1353" s="6"/>
    </row>
    <row r="1354" spans="52:53" x14ac:dyDescent="0.25">
      <c r="AZ1354" s="6"/>
      <c r="BA1354" s="6"/>
    </row>
    <row r="1355" spans="52:53" x14ac:dyDescent="0.25">
      <c r="AZ1355" s="6"/>
      <c r="BA1355" s="6"/>
    </row>
    <row r="1356" spans="52:53" x14ac:dyDescent="0.25">
      <c r="AZ1356" s="6"/>
      <c r="BA1356" s="6"/>
    </row>
    <row r="1357" spans="52:53" x14ac:dyDescent="0.25">
      <c r="AZ1357" s="6"/>
      <c r="BA1357" s="6"/>
    </row>
    <row r="1358" spans="52:53" x14ac:dyDescent="0.25">
      <c r="AZ1358" s="6"/>
      <c r="BA1358" s="6"/>
    </row>
    <row r="1359" spans="52:53" x14ac:dyDescent="0.25">
      <c r="AZ1359" s="6"/>
      <c r="BA1359" s="6"/>
    </row>
    <row r="1360" spans="52:53" x14ac:dyDescent="0.25">
      <c r="AZ1360" s="6"/>
      <c r="BA1360" s="6"/>
    </row>
    <row r="1361" spans="52:53" x14ac:dyDescent="0.25">
      <c r="AZ1361" s="6"/>
      <c r="BA1361" s="6"/>
    </row>
    <row r="1362" spans="52:53" x14ac:dyDescent="0.25">
      <c r="AZ1362" s="6"/>
      <c r="BA1362" s="6"/>
    </row>
    <row r="1363" spans="52:53" x14ac:dyDescent="0.25">
      <c r="AZ1363" s="6"/>
      <c r="BA1363" s="6"/>
    </row>
    <row r="1364" spans="52:53" x14ac:dyDescent="0.25">
      <c r="AZ1364" s="6"/>
      <c r="BA1364" s="6"/>
    </row>
    <row r="1365" spans="52:53" x14ac:dyDescent="0.25">
      <c r="AZ1365" s="6"/>
      <c r="BA1365" s="6"/>
    </row>
    <row r="1366" spans="52:53" x14ac:dyDescent="0.25">
      <c r="AZ1366" s="6"/>
      <c r="BA1366" s="6"/>
    </row>
    <row r="1367" spans="52:53" x14ac:dyDescent="0.25">
      <c r="AZ1367" s="6"/>
      <c r="BA1367" s="6"/>
    </row>
    <row r="1368" spans="52:53" x14ac:dyDescent="0.25">
      <c r="AZ1368" s="6"/>
      <c r="BA1368" s="6"/>
    </row>
    <row r="1369" spans="52:53" x14ac:dyDescent="0.25">
      <c r="AZ1369" s="6"/>
      <c r="BA1369" s="6"/>
    </row>
    <row r="1370" spans="52:53" x14ac:dyDescent="0.25">
      <c r="AZ1370" s="6"/>
      <c r="BA1370" s="6"/>
    </row>
    <row r="1371" spans="52:53" x14ac:dyDescent="0.25">
      <c r="AZ1371" s="6"/>
      <c r="BA1371" s="6"/>
    </row>
    <row r="1372" spans="52:53" x14ac:dyDescent="0.25">
      <c r="AZ1372" s="6"/>
      <c r="BA1372" s="6"/>
    </row>
    <row r="1373" spans="52:53" x14ac:dyDescent="0.25">
      <c r="AZ1373" s="6"/>
      <c r="BA1373" s="6"/>
    </row>
    <row r="1374" spans="52:53" x14ac:dyDescent="0.25">
      <c r="AZ1374" s="6"/>
      <c r="BA1374" s="6"/>
    </row>
    <row r="1375" spans="52:53" x14ac:dyDescent="0.25">
      <c r="AZ1375" s="6"/>
      <c r="BA1375" s="6"/>
    </row>
    <row r="1376" spans="52:53" x14ac:dyDescent="0.25">
      <c r="AZ1376" s="6"/>
      <c r="BA1376" s="6"/>
    </row>
    <row r="1377" spans="52:53" x14ac:dyDescent="0.25">
      <c r="AZ1377" s="6"/>
      <c r="BA1377" s="6"/>
    </row>
    <row r="1378" spans="52:53" x14ac:dyDescent="0.25">
      <c r="AZ1378" s="6"/>
      <c r="BA1378" s="6"/>
    </row>
    <row r="1379" spans="52:53" x14ac:dyDescent="0.25">
      <c r="AZ1379" s="6"/>
      <c r="BA1379" s="6"/>
    </row>
    <row r="1380" spans="52:53" x14ac:dyDescent="0.25">
      <c r="AZ1380" s="6"/>
      <c r="BA1380" s="6"/>
    </row>
    <row r="1381" spans="52:53" x14ac:dyDescent="0.25">
      <c r="AZ1381" s="6"/>
      <c r="BA1381" s="6"/>
    </row>
    <row r="1382" spans="52:53" x14ac:dyDescent="0.25">
      <c r="AZ1382" s="6"/>
      <c r="BA1382" s="6"/>
    </row>
    <row r="1383" spans="52:53" x14ac:dyDescent="0.25">
      <c r="AZ1383" s="6"/>
      <c r="BA1383" s="6"/>
    </row>
    <row r="1384" spans="52:53" x14ac:dyDescent="0.25">
      <c r="AZ1384" s="6"/>
      <c r="BA1384" s="6"/>
    </row>
    <row r="1385" spans="52:53" x14ac:dyDescent="0.25">
      <c r="AZ1385" s="6"/>
      <c r="BA1385" s="6"/>
    </row>
    <row r="1386" spans="52:53" x14ac:dyDescent="0.25">
      <c r="AZ1386" s="6"/>
      <c r="BA1386" s="6"/>
    </row>
    <row r="1387" spans="52:53" x14ac:dyDescent="0.25">
      <c r="AZ1387" s="6"/>
      <c r="BA1387" s="6"/>
    </row>
    <row r="1388" spans="52:53" x14ac:dyDescent="0.25">
      <c r="AZ1388" s="6"/>
      <c r="BA1388" s="6"/>
    </row>
    <row r="1389" spans="52:53" x14ac:dyDescent="0.25">
      <c r="AZ1389" s="6"/>
      <c r="BA1389" s="6"/>
    </row>
    <row r="1390" spans="52:53" x14ac:dyDescent="0.25">
      <c r="AZ1390" s="6"/>
      <c r="BA1390" s="6"/>
    </row>
    <row r="1391" spans="52:53" x14ac:dyDescent="0.25">
      <c r="AZ1391" s="6"/>
      <c r="BA1391" s="6"/>
    </row>
    <row r="1392" spans="52:53" x14ac:dyDescent="0.25">
      <c r="AZ1392" s="6"/>
      <c r="BA1392" s="6"/>
    </row>
    <row r="1393" spans="52:53" x14ac:dyDescent="0.25">
      <c r="AZ1393" s="6"/>
      <c r="BA1393" s="6"/>
    </row>
    <row r="1394" spans="52:53" x14ac:dyDescent="0.25">
      <c r="AZ1394" s="6"/>
      <c r="BA1394" s="6"/>
    </row>
    <row r="1395" spans="52:53" x14ac:dyDescent="0.25">
      <c r="AZ1395" s="6"/>
      <c r="BA1395" s="6"/>
    </row>
    <row r="1396" spans="52:53" x14ac:dyDescent="0.25">
      <c r="AZ1396" s="6"/>
      <c r="BA1396" s="6"/>
    </row>
    <row r="1397" spans="52:53" x14ac:dyDescent="0.25">
      <c r="AZ1397" s="6"/>
      <c r="BA1397" s="6"/>
    </row>
    <row r="1398" spans="52:53" x14ac:dyDescent="0.25">
      <c r="AZ1398" s="6"/>
      <c r="BA1398" s="6"/>
    </row>
    <row r="1399" spans="52:53" x14ac:dyDescent="0.25">
      <c r="AZ1399" s="6"/>
      <c r="BA1399" s="6"/>
    </row>
    <row r="1400" spans="52:53" x14ac:dyDescent="0.25">
      <c r="AZ1400" s="6"/>
      <c r="BA1400" s="6"/>
    </row>
    <row r="1401" spans="52:53" x14ac:dyDescent="0.25">
      <c r="AZ1401" s="6"/>
      <c r="BA1401" s="6"/>
    </row>
    <row r="1402" spans="52:53" x14ac:dyDescent="0.25">
      <c r="AZ1402" s="6"/>
      <c r="BA1402" s="6"/>
    </row>
    <row r="1403" spans="52:53" x14ac:dyDescent="0.25">
      <c r="AZ1403" s="6"/>
      <c r="BA1403" s="6"/>
    </row>
    <row r="1404" spans="52:53" x14ac:dyDescent="0.25">
      <c r="AZ1404" s="6"/>
      <c r="BA1404" s="6"/>
    </row>
    <row r="1405" spans="52:53" x14ac:dyDescent="0.25">
      <c r="AZ1405" s="6"/>
      <c r="BA1405" s="6"/>
    </row>
    <row r="1406" spans="52:53" x14ac:dyDescent="0.25">
      <c r="AZ1406" s="6"/>
      <c r="BA1406" s="6"/>
    </row>
    <row r="1407" spans="52:53" x14ac:dyDescent="0.25">
      <c r="AZ1407" s="6"/>
      <c r="BA1407" s="6"/>
    </row>
    <row r="1408" spans="52:53" x14ac:dyDescent="0.25">
      <c r="AZ1408" s="6"/>
      <c r="BA1408" s="6"/>
    </row>
    <row r="1409" spans="52:53" x14ac:dyDescent="0.25">
      <c r="AZ1409" s="6"/>
      <c r="BA1409" s="6"/>
    </row>
    <row r="1410" spans="52:53" x14ac:dyDescent="0.25">
      <c r="AZ1410" s="6"/>
      <c r="BA1410" s="6"/>
    </row>
    <row r="1411" spans="52:53" x14ac:dyDescent="0.25">
      <c r="AZ1411" s="6"/>
      <c r="BA1411" s="6"/>
    </row>
    <row r="1412" spans="52:53" x14ac:dyDescent="0.25">
      <c r="AZ1412" s="6"/>
      <c r="BA1412" s="6"/>
    </row>
    <row r="1413" spans="52:53" x14ac:dyDescent="0.25">
      <c r="AZ1413" s="6"/>
      <c r="BA1413" s="6"/>
    </row>
    <row r="1414" spans="52:53" x14ac:dyDescent="0.25">
      <c r="AZ1414" s="6"/>
      <c r="BA1414" s="6"/>
    </row>
    <row r="1415" spans="52:53" x14ac:dyDescent="0.25">
      <c r="AZ1415" s="6"/>
      <c r="BA1415" s="6"/>
    </row>
    <row r="1416" spans="52:53" x14ac:dyDescent="0.25">
      <c r="AZ1416" s="6"/>
      <c r="BA1416" s="6"/>
    </row>
    <row r="1417" spans="52:53" x14ac:dyDescent="0.25">
      <c r="AZ1417" s="6"/>
      <c r="BA1417" s="6"/>
    </row>
    <row r="1418" spans="52:53" x14ac:dyDescent="0.25">
      <c r="AZ1418" s="6"/>
      <c r="BA1418" s="6"/>
    </row>
    <row r="1419" spans="52:53" x14ac:dyDescent="0.25">
      <c r="AZ1419" s="6"/>
      <c r="BA1419" s="6"/>
    </row>
    <row r="1420" spans="52:53" x14ac:dyDescent="0.25">
      <c r="AZ1420" s="6"/>
      <c r="BA1420" s="6"/>
    </row>
    <row r="1421" spans="52:53" x14ac:dyDescent="0.25">
      <c r="AZ1421" s="6"/>
      <c r="BA1421" s="6"/>
    </row>
    <row r="1422" spans="52:53" x14ac:dyDescent="0.25">
      <c r="AZ1422" s="6"/>
      <c r="BA1422" s="6"/>
    </row>
    <row r="1423" spans="52:53" x14ac:dyDescent="0.25">
      <c r="AZ1423" s="6"/>
      <c r="BA1423" s="6"/>
    </row>
    <row r="1424" spans="52:53" x14ac:dyDescent="0.25">
      <c r="AZ1424" s="6"/>
      <c r="BA1424" s="6"/>
    </row>
    <row r="1425" spans="52:53" x14ac:dyDescent="0.25">
      <c r="AZ1425" s="6"/>
      <c r="BA1425" s="6"/>
    </row>
    <row r="1426" spans="52:53" x14ac:dyDescent="0.25">
      <c r="AZ1426" s="6"/>
      <c r="BA1426" s="6"/>
    </row>
    <row r="1427" spans="52:53" x14ac:dyDescent="0.25">
      <c r="AZ1427" s="6"/>
      <c r="BA1427" s="6"/>
    </row>
    <row r="1428" spans="52:53" x14ac:dyDescent="0.25">
      <c r="AZ1428" s="6"/>
      <c r="BA1428" s="6"/>
    </row>
    <row r="1429" spans="52:53" x14ac:dyDescent="0.25">
      <c r="AZ1429" s="6"/>
      <c r="BA1429" s="6"/>
    </row>
    <row r="1430" spans="52:53" x14ac:dyDescent="0.25">
      <c r="AZ1430" s="6"/>
      <c r="BA1430" s="6"/>
    </row>
    <row r="1431" spans="52:53" x14ac:dyDescent="0.25">
      <c r="AZ1431" s="6"/>
      <c r="BA1431" s="6"/>
    </row>
    <row r="1432" spans="52:53" x14ac:dyDescent="0.25">
      <c r="AZ1432" s="6"/>
      <c r="BA1432" s="6"/>
    </row>
    <row r="1433" spans="52:53" x14ac:dyDescent="0.25">
      <c r="AZ1433" s="6"/>
      <c r="BA1433" s="6"/>
    </row>
    <row r="1434" spans="52:53" x14ac:dyDescent="0.25">
      <c r="AZ1434" s="6"/>
      <c r="BA1434" s="6"/>
    </row>
    <row r="1435" spans="52:53" x14ac:dyDescent="0.25">
      <c r="AZ1435" s="6"/>
      <c r="BA1435" s="6"/>
    </row>
    <row r="1436" spans="52:53" x14ac:dyDescent="0.25">
      <c r="AZ1436" s="6"/>
      <c r="BA1436" s="6"/>
    </row>
    <row r="1437" spans="52:53" x14ac:dyDescent="0.25">
      <c r="AZ1437" s="6"/>
      <c r="BA1437" s="6"/>
    </row>
    <row r="1438" spans="52:53" x14ac:dyDescent="0.25">
      <c r="AZ1438" s="6"/>
      <c r="BA1438" s="6"/>
    </row>
    <row r="1439" spans="52:53" x14ac:dyDescent="0.25">
      <c r="AZ1439" s="6"/>
      <c r="BA1439" s="6"/>
    </row>
    <row r="1440" spans="52:53" x14ac:dyDescent="0.25">
      <c r="AZ1440" s="6"/>
      <c r="BA1440" s="6"/>
    </row>
    <row r="1441" spans="52:53" x14ac:dyDescent="0.25">
      <c r="AZ1441" s="6"/>
      <c r="BA1441" s="6"/>
    </row>
    <row r="1442" spans="52:53" x14ac:dyDescent="0.25">
      <c r="AZ1442" s="6"/>
      <c r="BA1442" s="6"/>
    </row>
    <row r="1443" spans="52:53" x14ac:dyDescent="0.25">
      <c r="AZ1443" s="6"/>
      <c r="BA1443" s="6"/>
    </row>
    <row r="1444" spans="52:53" x14ac:dyDescent="0.25">
      <c r="AZ1444" s="6"/>
      <c r="BA1444" s="6"/>
    </row>
    <row r="1445" spans="52:53" x14ac:dyDescent="0.25">
      <c r="AZ1445" s="6"/>
      <c r="BA1445" s="6"/>
    </row>
    <row r="1446" spans="52:53" x14ac:dyDescent="0.25">
      <c r="AZ1446" s="6"/>
      <c r="BA1446" s="6"/>
    </row>
    <row r="1447" spans="52:53" x14ac:dyDescent="0.25">
      <c r="AZ1447" s="6"/>
      <c r="BA1447" s="6"/>
    </row>
    <row r="1448" spans="52:53" x14ac:dyDescent="0.25">
      <c r="AZ1448" s="6"/>
      <c r="BA1448" s="6"/>
    </row>
    <row r="1449" spans="52:53" x14ac:dyDescent="0.25">
      <c r="AZ1449" s="6"/>
      <c r="BA1449" s="6"/>
    </row>
    <row r="1450" spans="52:53" x14ac:dyDescent="0.25">
      <c r="AZ1450" s="6"/>
      <c r="BA1450" s="6"/>
    </row>
    <row r="1451" spans="52:53" x14ac:dyDescent="0.25">
      <c r="AZ1451" s="6"/>
      <c r="BA1451" s="6"/>
    </row>
    <row r="1452" spans="52:53" x14ac:dyDescent="0.25">
      <c r="AZ1452" s="6"/>
      <c r="BA1452" s="6"/>
    </row>
    <row r="1453" spans="52:53" x14ac:dyDescent="0.25">
      <c r="AZ1453" s="6"/>
      <c r="BA1453" s="6"/>
    </row>
    <row r="1454" spans="52:53" x14ac:dyDescent="0.25">
      <c r="AZ1454" s="6"/>
      <c r="BA1454" s="6"/>
    </row>
    <row r="1455" spans="52:53" x14ac:dyDescent="0.25">
      <c r="AZ1455" s="6"/>
      <c r="BA1455" s="6"/>
    </row>
    <row r="1456" spans="52:53" x14ac:dyDescent="0.25">
      <c r="AZ1456" s="6"/>
      <c r="BA1456" s="6"/>
    </row>
    <row r="1457" spans="52:53" x14ac:dyDescent="0.25">
      <c r="AZ1457" s="6"/>
      <c r="BA1457" s="6"/>
    </row>
    <row r="1458" spans="52:53" x14ac:dyDescent="0.25">
      <c r="AZ1458" s="6"/>
      <c r="BA1458" s="6"/>
    </row>
    <row r="1459" spans="52:53" x14ac:dyDescent="0.25">
      <c r="AZ1459" s="6"/>
      <c r="BA1459" s="6"/>
    </row>
    <row r="1460" spans="52:53" x14ac:dyDescent="0.25">
      <c r="AZ1460" s="6"/>
      <c r="BA1460" s="6"/>
    </row>
    <row r="1461" spans="52:53" x14ac:dyDescent="0.25">
      <c r="AZ1461" s="6"/>
      <c r="BA1461" s="6"/>
    </row>
    <row r="1462" spans="52:53" x14ac:dyDescent="0.25">
      <c r="AZ1462" s="6"/>
      <c r="BA1462" s="6"/>
    </row>
    <row r="1463" spans="52:53" x14ac:dyDescent="0.25">
      <c r="AZ1463" s="6"/>
      <c r="BA1463" s="6"/>
    </row>
    <row r="1464" spans="52:53" x14ac:dyDescent="0.25">
      <c r="AZ1464" s="6"/>
      <c r="BA1464" s="6"/>
    </row>
    <row r="1465" spans="52:53" x14ac:dyDescent="0.25">
      <c r="AZ1465" s="6"/>
      <c r="BA1465" s="6"/>
    </row>
    <row r="1466" spans="52:53" x14ac:dyDescent="0.25">
      <c r="AZ1466" s="6"/>
      <c r="BA1466" s="6"/>
    </row>
    <row r="1467" spans="52:53" x14ac:dyDescent="0.25">
      <c r="AZ1467" s="6"/>
      <c r="BA1467" s="6"/>
    </row>
    <row r="1468" spans="52:53" x14ac:dyDescent="0.25">
      <c r="AZ1468" s="6"/>
      <c r="BA1468" s="6"/>
    </row>
    <row r="1469" spans="52:53" x14ac:dyDescent="0.25">
      <c r="AZ1469" s="6"/>
      <c r="BA1469" s="6"/>
    </row>
    <row r="1470" spans="52:53" x14ac:dyDescent="0.25">
      <c r="AZ1470" s="6"/>
      <c r="BA1470" s="6"/>
    </row>
    <row r="1471" spans="52:53" x14ac:dyDescent="0.25">
      <c r="AZ1471" s="6"/>
      <c r="BA1471" s="6"/>
    </row>
    <row r="1472" spans="52:53" x14ac:dyDescent="0.25">
      <c r="AZ1472" s="6"/>
      <c r="BA1472" s="6"/>
    </row>
    <row r="1473" spans="52:53" x14ac:dyDescent="0.25">
      <c r="AZ1473" s="6"/>
      <c r="BA1473" s="6"/>
    </row>
    <row r="1474" spans="52:53" x14ac:dyDescent="0.25">
      <c r="AZ1474" s="6"/>
      <c r="BA1474" s="6"/>
    </row>
    <row r="1475" spans="52:53" x14ac:dyDescent="0.25">
      <c r="AZ1475" s="6"/>
      <c r="BA1475" s="6"/>
    </row>
    <row r="1476" spans="52:53" x14ac:dyDescent="0.25">
      <c r="AZ1476" s="6"/>
      <c r="BA1476" s="6"/>
    </row>
    <row r="1477" spans="52:53" x14ac:dyDescent="0.25">
      <c r="AZ1477" s="6"/>
      <c r="BA1477" s="6"/>
    </row>
    <row r="1478" spans="52:53" x14ac:dyDescent="0.25">
      <c r="AZ1478" s="6"/>
      <c r="BA1478" s="6"/>
    </row>
    <row r="1479" spans="52:53" x14ac:dyDescent="0.25">
      <c r="AZ1479" s="6"/>
      <c r="BA1479" s="6"/>
    </row>
    <row r="1480" spans="52:53" x14ac:dyDescent="0.25">
      <c r="AZ1480" s="6"/>
      <c r="BA1480" s="6"/>
    </row>
    <row r="1481" spans="52:53" x14ac:dyDescent="0.25">
      <c r="AZ1481" s="6"/>
      <c r="BA1481" s="6"/>
    </row>
    <row r="1482" spans="52:53" x14ac:dyDescent="0.25">
      <c r="AZ1482" s="6"/>
      <c r="BA1482" s="6"/>
    </row>
    <row r="1483" spans="52:53" x14ac:dyDescent="0.25">
      <c r="AZ1483" s="6"/>
      <c r="BA1483" s="6"/>
    </row>
    <row r="1484" spans="52:53" x14ac:dyDescent="0.25">
      <c r="AZ1484" s="6"/>
      <c r="BA1484" s="6"/>
    </row>
    <row r="1485" spans="52:53" x14ac:dyDescent="0.25">
      <c r="AZ1485" s="6"/>
      <c r="BA1485" s="6"/>
    </row>
    <row r="1486" spans="52:53" x14ac:dyDescent="0.25">
      <c r="AZ1486" s="6"/>
      <c r="BA1486" s="6"/>
    </row>
    <row r="1487" spans="52:53" x14ac:dyDescent="0.25">
      <c r="AZ1487" s="6"/>
      <c r="BA1487" s="6"/>
    </row>
    <row r="1488" spans="52:53" x14ac:dyDescent="0.25">
      <c r="AZ1488" s="6"/>
      <c r="BA1488" s="6"/>
    </row>
    <row r="1489" spans="52:53" x14ac:dyDescent="0.25">
      <c r="AZ1489" s="6"/>
      <c r="BA1489" s="6"/>
    </row>
    <row r="1490" spans="52:53" x14ac:dyDescent="0.25">
      <c r="AZ1490" s="6"/>
      <c r="BA1490" s="6"/>
    </row>
    <row r="1491" spans="52:53" x14ac:dyDescent="0.25">
      <c r="AZ1491" s="6"/>
      <c r="BA1491" s="6"/>
    </row>
    <row r="1492" spans="52:53" x14ac:dyDescent="0.25">
      <c r="AZ1492" s="6"/>
      <c r="BA1492" s="6"/>
    </row>
    <row r="1493" spans="52:53" x14ac:dyDescent="0.25">
      <c r="AZ1493" s="6"/>
      <c r="BA1493" s="6"/>
    </row>
    <row r="1494" spans="52:53" x14ac:dyDescent="0.25">
      <c r="AZ1494" s="6"/>
      <c r="BA1494" s="6"/>
    </row>
    <row r="1495" spans="52:53" x14ac:dyDescent="0.25">
      <c r="AZ1495" s="6"/>
      <c r="BA1495" s="6"/>
    </row>
    <row r="1496" spans="52:53" x14ac:dyDescent="0.25">
      <c r="AZ1496" s="6"/>
      <c r="BA1496" s="6"/>
    </row>
    <row r="1497" spans="52:53" x14ac:dyDescent="0.25">
      <c r="AZ1497" s="6"/>
      <c r="BA1497" s="6"/>
    </row>
    <row r="1498" spans="52:53" x14ac:dyDescent="0.25">
      <c r="AZ1498" s="6"/>
      <c r="BA1498" s="6"/>
    </row>
    <row r="1499" spans="52:53" x14ac:dyDescent="0.25">
      <c r="AZ1499" s="6"/>
      <c r="BA1499" s="6"/>
    </row>
    <row r="1500" spans="52:53" x14ac:dyDescent="0.25">
      <c r="AZ1500" s="6"/>
      <c r="BA1500" s="6"/>
    </row>
    <row r="1501" spans="52:53" x14ac:dyDescent="0.25">
      <c r="AZ1501" s="6"/>
      <c r="BA1501" s="6"/>
    </row>
    <row r="1502" spans="52:53" x14ac:dyDescent="0.25">
      <c r="AZ1502" s="6"/>
      <c r="BA1502" s="6"/>
    </row>
    <row r="1503" spans="52:53" x14ac:dyDescent="0.25">
      <c r="AZ1503" s="6"/>
      <c r="BA1503" s="6"/>
    </row>
    <row r="1504" spans="52:53" x14ac:dyDescent="0.25">
      <c r="AZ1504" s="6"/>
      <c r="BA1504" s="6"/>
    </row>
    <row r="1505" spans="52:53" x14ac:dyDescent="0.25">
      <c r="AZ1505" s="6"/>
      <c r="BA1505" s="6"/>
    </row>
    <row r="1506" spans="52:53" x14ac:dyDescent="0.25">
      <c r="AZ1506" s="6"/>
      <c r="BA1506" s="6"/>
    </row>
    <row r="1507" spans="52:53" x14ac:dyDescent="0.25">
      <c r="AZ1507" s="6"/>
      <c r="BA1507" s="6"/>
    </row>
    <row r="1508" spans="52:53" x14ac:dyDescent="0.25">
      <c r="AZ1508" s="6"/>
      <c r="BA1508" s="6"/>
    </row>
    <row r="1509" spans="52:53" x14ac:dyDescent="0.25">
      <c r="AZ1509" s="6"/>
      <c r="BA1509" s="6"/>
    </row>
    <row r="1510" spans="52:53" x14ac:dyDescent="0.25">
      <c r="AZ1510" s="6"/>
      <c r="BA1510" s="6"/>
    </row>
    <row r="1511" spans="52:53" x14ac:dyDescent="0.25">
      <c r="AZ1511" s="6"/>
      <c r="BA1511" s="6"/>
    </row>
    <row r="1512" spans="52:53" x14ac:dyDescent="0.25">
      <c r="AZ1512" s="6"/>
      <c r="BA1512" s="6"/>
    </row>
    <row r="1513" spans="52:53" x14ac:dyDescent="0.25">
      <c r="AZ1513" s="6"/>
      <c r="BA1513" s="6"/>
    </row>
    <row r="1514" spans="52:53" x14ac:dyDescent="0.25">
      <c r="AZ1514" s="6"/>
      <c r="BA1514" s="6"/>
    </row>
    <row r="1515" spans="52:53" x14ac:dyDescent="0.25">
      <c r="AZ1515" s="6"/>
      <c r="BA1515" s="6"/>
    </row>
    <row r="1516" spans="52:53" x14ac:dyDescent="0.25">
      <c r="AZ1516" s="6"/>
      <c r="BA1516" s="6"/>
    </row>
    <row r="1517" spans="52:53" x14ac:dyDescent="0.25">
      <c r="AZ1517" s="6"/>
      <c r="BA1517" s="6"/>
    </row>
    <row r="1518" spans="52:53" x14ac:dyDescent="0.25">
      <c r="AZ1518" s="6"/>
      <c r="BA1518" s="6"/>
    </row>
    <row r="1519" spans="52:53" x14ac:dyDescent="0.25">
      <c r="AZ1519" s="6"/>
      <c r="BA1519" s="6"/>
    </row>
    <row r="1520" spans="52:53" x14ac:dyDescent="0.25">
      <c r="AZ1520" s="6"/>
      <c r="BA1520" s="6"/>
    </row>
    <row r="1521" spans="52:53" x14ac:dyDescent="0.25">
      <c r="AZ1521" s="6"/>
      <c r="BA1521" s="6"/>
    </row>
    <row r="1522" spans="52:53" x14ac:dyDescent="0.25">
      <c r="AZ1522" s="6"/>
      <c r="BA1522" s="6"/>
    </row>
    <row r="1523" spans="52:53" x14ac:dyDescent="0.25">
      <c r="AZ1523" s="6"/>
      <c r="BA1523" s="6"/>
    </row>
    <row r="1524" spans="52:53" x14ac:dyDescent="0.25">
      <c r="AZ1524" s="6"/>
      <c r="BA1524" s="6"/>
    </row>
    <row r="1525" spans="52:53" x14ac:dyDescent="0.25">
      <c r="AZ1525" s="6"/>
      <c r="BA1525" s="6"/>
    </row>
    <row r="1526" spans="52:53" x14ac:dyDescent="0.25">
      <c r="AZ1526" s="6"/>
      <c r="BA1526" s="6"/>
    </row>
    <row r="1527" spans="52:53" x14ac:dyDescent="0.25">
      <c r="AZ1527" s="6"/>
      <c r="BA1527" s="6"/>
    </row>
    <row r="1528" spans="52:53" x14ac:dyDescent="0.25">
      <c r="AZ1528" s="6"/>
      <c r="BA1528" s="6"/>
    </row>
    <row r="1529" spans="52:53" x14ac:dyDescent="0.25">
      <c r="AZ1529" s="6"/>
      <c r="BA1529" s="6"/>
    </row>
    <row r="1530" spans="52:53" x14ac:dyDescent="0.25">
      <c r="AZ1530" s="6"/>
      <c r="BA1530" s="6"/>
    </row>
    <row r="1531" spans="52:53" x14ac:dyDescent="0.25">
      <c r="AZ1531" s="6"/>
      <c r="BA1531" s="6"/>
    </row>
    <row r="1532" spans="52:53" x14ac:dyDescent="0.25">
      <c r="AZ1532" s="6"/>
      <c r="BA1532" s="6"/>
    </row>
    <row r="1533" spans="52:53" x14ac:dyDescent="0.25">
      <c r="AZ1533" s="6"/>
      <c r="BA1533" s="6"/>
    </row>
    <row r="1534" spans="52:53" x14ac:dyDescent="0.25">
      <c r="AZ1534" s="6"/>
      <c r="BA1534" s="6"/>
    </row>
    <row r="1535" spans="52:53" x14ac:dyDescent="0.25">
      <c r="AZ1535" s="6"/>
      <c r="BA1535" s="6"/>
    </row>
    <row r="1536" spans="52:53" x14ac:dyDescent="0.25">
      <c r="AZ1536" s="6"/>
      <c r="BA1536" s="6"/>
    </row>
    <row r="1537" spans="52:53" x14ac:dyDescent="0.25">
      <c r="AZ1537" s="6"/>
      <c r="BA1537" s="6"/>
    </row>
    <row r="1538" spans="52:53" x14ac:dyDescent="0.25">
      <c r="AZ1538" s="6"/>
      <c r="BA1538" s="6"/>
    </row>
    <row r="1539" spans="52:53" x14ac:dyDescent="0.25">
      <c r="AZ1539" s="6"/>
      <c r="BA1539" s="6"/>
    </row>
    <row r="1540" spans="52:53" x14ac:dyDescent="0.25">
      <c r="AZ1540" s="6"/>
      <c r="BA1540" s="6"/>
    </row>
    <row r="1541" spans="52:53" x14ac:dyDescent="0.25">
      <c r="AZ1541" s="6"/>
      <c r="BA1541" s="6"/>
    </row>
    <row r="1542" spans="52:53" x14ac:dyDescent="0.25">
      <c r="AZ1542" s="6"/>
      <c r="BA1542" s="6"/>
    </row>
    <row r="1543" spans="52:53" x14ac:dyDescent="0.25">
      <c r="AZ1543" s="6"/>
      <c r="BA1543" s="6"/>
    </row>
    <row r="1544" spans="52:53" x14ac:dyDescent="0.25">
      <c r="AZ1544" s="6"/>
      <c r="BA1544" s="6"/>
    </row>
    <row r="1545" spans="52:53" x14ac:dyDescent="0.25">
      <c r="AZ1545" s="6"/>
      <c r="BA1545" s="6"/>
    </row>
    <row r="1546" spans="52:53" x14ac:dyDescent="0.25">
      <c r="AZ1546" s="6"/>
      <c r="BA1546" s="6"/>
    </row>
    <row r="1547" spans="52:53" x14ac:dyDescent="0.25">
      <c r="AZ1547" s="6"/>
      <c r="BA1547" s="6"/>
    </row>
    <row r="1548" spans="52:53" x14ac:dyDescent="0.25">
      <c r="AZ1548" s="6"/>
      <c r="BA1548" s="6"/>
    </row>
    <row r="1549" spans="52:53" x14ac:dyDescent="0.25">
      <c r="AZ1549" s="6"/>
      <c r="BA1549" s="6"/>
    </row>
    <row r="1550" spans="52:53" x14ac:dyDescent="0.25">
      <c r="AZ1550" s="6"/>
      <c r="BA1550" s="6"/>
    </row>
    <row r="1551" spans="52:53" x14ac:dyDescent="0.25">
      <c r="AZ1551" s="6"/>
      <c r="BA1551" s="6"/>
    </row>
    <row r="1552" spans="52:53" x14ac:dyDescent="0.25">
      <c r="AZ1552" s="6"/>
      <c r="BA1552" s="6"/>
    </row>
    <row r="1553" spans="52:53" x14ac:dyDescent="0.25">
      <c r="AZ1553" s="6"/>
      <c r="BA1553" s="6"/>
    </row>
    <row r="1554" spans="52:53" x14ac:dyDescent="0.25">
      <c r="AZ1554" s="6"/>
      <c r="BA1554" s="6"/>
    </row>
    <row r="1555" spans="52:53" x14ac:dyDescent="0.25">
      <c r="AZ1555" s="6"/>
      <c r="BA1555" s="6"/>
    </row>
    <row r="1556" spans="52:53" x14ac:dyDescent="0.25">
      <c r="AZ1556" s="6"/>
      <c r="BA1556" s="6"/>
    </row>
    <row r="1557" spans="52:53" x14ac:dyDescent="0.25">
      <c r="AZ1557" s="6"/>
      <c r="BA1557" s="6"/>
    </row>
    <row r="1558" spans="52:53" x14ac:dyDescent="0.25">
      <c r="AZ1558" s="6"/>
      <c r="BA1558" s="6"/>
    </row>
    <row r="1559" spans="52:53" x14ac:dyDescent="0.25">
      <c r="AZ1559" s="6"/>
      <c r="BA1559" s="6"/>
    </row>
    <row r="1560" spans="52:53" x14ac:dyDescent="0.25">
      <c r="AZ1560" s="6"/>
      <c r="BA1560" s="6"/>
    </row>
    <row r="1561" spans="52:53" x14ac:dyDescent="0.25">
      <c r="AZ1561" s="6"/>
      <c r="BA1561" s="6"/>
    </row>
    <row r="1562" spans="52:53" x14ac:dyDescent="0.25">
      <c r="AZ1562" s="6"/>
      <c r="BA1562" s="6"/>
    </row>
    <row r="1563" spans="52:53" x14ac:dyDescent="0.25">
      <c r="AZ1563" s="6"/>
      <c r="BA1563" s="6"/>
    </row>
    <row r="1564" spans="52:53" x14ac:dyDescent="0.25">
      <c r="AZ1564" s="6"/>
      <c r="BA1564" s="6"/>
    </row>
    <row r="1565" spans="52:53" x14ac:dyDescent="0.25">
      <c r="AZ1565" s="6"/>
      <c r="BA1565" s="6"/>
    </row>
    <row r="1566" spans="52:53" x14ac:dyDescent="0.25">
      <c r="AZ1566" s="6"/>
      <c r="BA1566" s="6"/>
    </row>
    <row r="1567" spans="52:53" x14ac:dyDescent="0.25">
      <c r="AZ1567" s="6"/>
      <c r="BA1567" s="6"/>
    </row>
    <row r="1568" spans="52:53" x14ac:dyDescent="0.25">
      <c r="AZ1568" s="6"/>
      <c r="BA1568" s="6"/>
    </row>
    <row r="1569" spans="52:53" x14ac:dyDescent="0.25">
      <c r="AZ1569" s="6"/>
      <c r="BA1569" s="6"/>
    </row>
    <row r="1570" spans="52:53" x14ac:dyDescent="0.25">
      <c r="AZ1570" s="6"/>
      <c r="BA1570" s="6"/>
    </row>
    <row r="1571" spans="52:53" x14ac:dyDescent="0.25">
      <c r="AZ1571" s="6"/>
      <c r="BA1571" s="6"/>
    </row>
    <row r="1572" spans="52:53" x14ac:dyDescent="0.25">
      <c r="AZ1572" s="6"/>
      <c r="BA1572" s="6"/>
    </row>
    <row r="1573" spans="52:53" x14ac:dyDescent="0.25">
      <c r="AZ1573" s="6"/>
      <c r="BA1573" s="6"/>
    </row>
    <row r="1574" spans="52:53" x14ac:dyDescent="0.25">
      <c r="AZ1574" s="6"/>
      <c r="BA1574" s="6"/>
    </row>
    <row r="1575" spans="52:53" x14ac:dyDescent="0.25">
      <c r="AZ1575" s="6"/>
      <c r="BA1575" s="6"/>
    </row>
    <row r="1576" spans="52:53" x14ac:dyDescent="0.25">
      <c r="AZ1576" s="6"/>
      <c r="BA1576" s="6"/>
    </row>
    <row r="1577" spans="52:53" x14ac:dyDescent="0.25">
      <c r="AZ1577" s="6"/>
      <c r="BA1577" s="6"/>
    </row>
    <row r="1578" spans="52:53" x14ac:dyDescent="0.25">
      <c r="AZ1578" s="6"/>
      <c r="BA1578" s="6"/>
    </row>
    <row r="1579" spans="52:53" x14ac:dyDescent="0.25">
      <c r="AZ1579" s="6"/>
      <c r="BA1579" s="6"/>
    </row>
    <row r="1580" spans="52:53" x14ac:dyDescent="0.25">
      <c r="AZ1580" s="6"/>
      <c r="BA1580" s="6"/>
    </row>
    <row r="1581" spans="52:53" x14ac:dyDescent="0.25">
      <c r="AZ1581" s="6"/>
      <c r="BA1581" s="6"/>
    </row>
    <row r="1582" spans="52:53" x14ac:dyDescent="0.25">
      <c r="AZ1582" s="6"/>
      <c r="BA1582" s="6"/>
    </row>
    <row r="1583" spans="52:53" x14ac:dyDescent="0.25">
      <c r="AZ1583" s="6"/>
      <c r="BA1583" s="6"/>
    </row>
    <row r="1584" spans="52:53" x14ac:dyDescent="0.25">
      <c r="AZ1584" s="6"/>
      <c r="BA1584" s="6"/>
    </row>
    <row r="1585" spans="52:53" x14ac:dyDescent="0.25">
      <c r="AZ1585" s="6"/>
      <c r="BA1585" s="6"/>
    </row>
    <row r="1586" spans="52:53" x14ac:dyDescent="0.25">
      <c r="AZ1586" s="6"/>
      <c r="BA1586" s="6"/>
    </row>
    <row r="1587" spans="52:53" x14ac:dyDescent="0.25">
      <c r="AZ1587" s="6"/>
      <c r="BA1587" s="6"/>
    </row>
    <row r="1588" spans="52:53" x14ac:dyDescent="0.25">
      <c r="AZ1588" s="6"/>
      <c r="BA1588" s="6"/>
    </row>
    <row r="1589" spans="52:53" x14ac:dyDescent="0.25">
      <c r="AZ1589" s="6"/>
      <c r="BA1589" s="6"/>
    </row>
    <row r="1590" spans="52:53" x14ac:dyDescent="0.25">
      <c r="AZ1590" s="6"/>
      <c r="BA1590" s="6"/>
    </row>
    <row r="1591" spans="52:53" x14ac:dyDescent="0.25">
      <c r="AZ1591" s="6"/>
      <c r="BA1591" s="6"/>
    </row>
    <row r="1592" spans="52:53" x14ac:dyDescent="0.25">
      <c r="AZ1592" s="6"/>
      <c r="BA1592" s="6"/>
    </row>
    <row r="1593" spans="52:53" x14ac:dyDescent="0.25">
      <c r="AZ1593" s="6"/>
      <c r="BA1593" s="6"/>
    </row>
    <row r="1594" spans="52:53" x14ac:dyDescent="0.25">
      <c r="AZ1594" s="6"/>
      <c r="BA1594" s="6"/>
    </row>
    <row r="1595" spans="52:53" x14ac:dyDescent="0.25">
      <c r="AZ1595" s="6"/>
      <c r="BA1595" s="6"/>
    </row>
    <row r="1596" spans="52:53" x14ac:dyDescent="0.25">
      <c r="AZ1596" s="6"/>
      <c r="BA1596" s="6"/>
    </row>
    <row r="1597" spans="52:53" x14ac:dyDescent="0.25">
      <c r="AZ1597" s="6"/>
      <c r="BA1597" s="6"/>
    </row>
    <row r="1598" spans="52:53" x14ac:dyDescent="0.25">
      <c r="AZ1598" s="6"/>
      <c r="BA1598" s="6"/>
    </row>
    <row r="1599" spans="52:53" x14ac:dyDescent="0.25">
      <c r="AZ1599" s="6"/>
      <c r="BA1599" s="6"/>
    </row>
    <row r="1600" spans="52:53" x14ac:dyDescent="0.25">
      <c r="AZ1600" s="6"/>
      <c r="BA1600" s="6"/>
    </row>
    <row r="1601" spans="52:53" x14ac:dyDescent="0.25">
      <c r="AZ1601" s="6"/>
      <c r="BA1601" s="6"/>
    </row>
    <row r="1602" spans="52:53" x14ac:dyDescent="0.25">
      <c r="AZ1602" s="6"/>
      <c r="BA1602" s="6"/>
    </row>
    <row r="1603" spans="52:53" x14ac:dyDescent="0.25">
      <c r="AZ1603" s="6"/>
      <c r="BA1603" s="6"/>
    </row>
    <row r="1604" spans="52:53" x14ac:dyDescent="0.25">
      <c r="AZ1604" s="6"/>
      <c r="BA1604" s="6"/>
    </row>
    <row r="1605" spans="52:53" x14ac:dyDescent="0.25">
      <c r="AZ1605" s="6"/>
      <c r="BA1605" s="6"/>
    </row>
    <row r="1606" spans="52:53" x14ac:dyDescent="0.25">
      <c r="AZ1606" s="6"/>
      <c r="BA1606" s="6"/>
    </row>
    <row r="1607" spans="52:53" x14ac:dyDescent="0.25">
      <c r="AZ1607" s="6"/>
      <c r="BA1607" s="6"/>
    </row>
    <row r="1608" spans="52:53" x14ac:dyDescent="0.25">
      <c r="AZ1608" s="6"/>
      <c r="BA1608" s="6"/>
    </row>
    <row r="1609" spans="52:53" x14ac:dyDescent="0.25">
      <c r="AZ1609" s="6"/>
      <c r="BA1609" s="6"/>
    </row>
    <row r="1610" spans="52:53" x14ac:dyDescent="0.25">
      <c r="AZ1610" s="6"/>
      <c r="BA1610" s="6"/>
    </row>
    <row r="1611" spans="52:53" x14ac:dyDescent="0.25">
      <c r="AZ1611" s="6"/>
      <c r="BA1611" s="6"/>
    </row>
    <row r="1612" spans="52:53" x14ac:dyDescent="0.25">
      <c r="AZ1612" s="6"/>
      <c r="BA1612" s="6"/>
    </row>
    <row r="1613" spans="52:53" x14ac:dyDescent="0.25">
      <c r="AZ1613" s="6"/>
      <c r="BA1613" s="6"/>
    </row>
    <row r="1614" spans="52:53" x14ac:dyDescent="0.25">
      <c r="AZ1614" s="6"/>
      <c r="BA1614" s="6"/>
    </row>
    <row r="1615" spans="52:53" x14ac:dyDescent="0.25">
      <c r="AZ1615" s="6"/>
      <c r="BA1615" s="6"/>
    </row>
    <row r="1616" spans="52:53" x14ac:dyDescent="0.25">
      <c r="AZ1616" s="6"/>
      <c r="BA1616" s="6"/>
    </row>
    <row r="1617" spans="52:53" x14ac:dyDescent="0.25">
      <c r="AZ1617" s="6"/>
      <c r="BA1617" s="6"/>
    </row>
    <row r="1618" spans="52:53" x14ac:dyDescent="0.25">
      <c r="AZ1618" s="6"/>
      <c r="BA1618" s="6"/>
    </row>
    <row r="1619" spans="52:53" x14ac:dyDescent="0.25">
      <c r="AZ1619" s="6"/>
      <c r="BA1619" s="6"/>
    </row>
    <row r="1620" spans="52:53" x14ac:dyDescent="0.25">
      <c r="AZ1620" s="6"/>
      <c r="BA1620" s="6"/>
    </row>
    <row r="1621" spans="52:53" x14ac:dyDescent="0.25">
      <c r="AZ1621" s="6"/>
      <c r="BA1621" s="6"/>
    </row>
    <row r="1622" spans="52:53" x14ac:dyDescent="0.25">
      <c r="AZ1622" s="6"/>
      <c r="BA1622" s="6"/>
    </row>
    <row r="1623" spans="52:53" x14ac:dyDescent="0.25">
      <c r="AZ1623" s="6"/>
      <c r="BA1623" s="6"/>
    </row>
    <row r="1624" spans="52:53" x14ac:dyDescent="0.25">
      <c r="AZ1624" s="6"/>
      <c r="BA1624" s="6"/>
    </row>
    <row r="1625" spans="52:53" x14ac:dyDescent="0.25">
      <c r="AZ1625" s="6"/>
      <c r="BA1625" s="6"/>
    </row>
    <row r="1626" spans="52:53" x14ac:dyDescent="0.25">
      <c r="AZ1626" s="6"/>
      <c r="BA1626" s="6"/>
    </row>
    <row r="1627" spans="52:53" x14ac:dyDescent="0.25">
      <c r="AZ1627" s="6"/>
      <c r="BA1627" s="6"/>
    </row>
    <row r="1628" spans="52:53" x14ac:dyDescent="0.25">
      <c r="AZ1628" s="6"/>
      <c r="BA1628" s="6"/>
    </row>
    <row r="1629" spans="52:53" x14ac:dyDescent="0.25">
      <c r="AZ1629" s="6"/>
      <c r="BA1629" s="6"/>
    </row>
    <row r="1630" spans="52:53" x14ac:dyDescent="0.25">
      <c r="AZ1630" s="6"/>
      <c r="BA1630" s="6"/>
    </row>
    <row r="1631" spans="52:53" x14ac:dyDescent="0.25">
      <c r="AZ1631" s="6"/>
      <c r="BA1631" s="6"/>
    </row>
    <row r="1632" spans="52:53" x14ac:dyDescent="0.25">
      <c r="AZ1632" s="6"/>
      <c r="BA1632" s="6"/>
    </row>
    <row r="1633" spans="52:53" x14ac:dyDescent="0.25">
      <c r="AZ1633" s="6"/>
      <c r="BA1633" s="6"/>
    </row>
    <row r="1634" spans="52:53" x14ac:dyDescent="0.25">
      <c r="AZ1634" s="6"/>
      <c r="BA1634" s="6"/>
    </row>
    <row r="1635" spans="52:53" x14ac:dyDescent="0.25">
      <c r="AZ1635" s="6"/>
      <c r="BA1635" s="6"/>
    </row>
    <row r="1636" spans="52:53" x14ac:dyDescent="0.25">
      <c r="AZ1636" s="6"/>
      <c r="BA1636" s="6"/>
    </row>
    <row r="1637" spans="52:53" x14ac:dyDescent="0.25">
      <c r="AZ1637" s="6"/>
      <c r="BA1637" s="6"/>
    </row>
    <row r="1638" spans="52:53" x14ac:dyDescent="0.25">
      <c r="AZ1638" s="6"/>
      <c r="BA1638" s="6"/>
    </row>
    <row r="1639" spans="52:53" x14ac:dyDescent="0.25">
      <c r="AZ1639" s="6"/>
      <c r="BA1639" s="6"/>
    </row>
    <row r="1640" spans="52:53" x14ac:dyDescent="0.25">
      <c r="AZ1640" s="6"/>
      <c r="BA1640" s="6"/>
    </row>
    <row r="1641" spans="52:53" x14ac:dyDescent="0.25">
      <c r="AZ1641" s="6"/>
      <c r="BA1641" s="6"/>
    </row>
    <row r="1642" spans="52:53" x14ac:dyDescent="0.25">
      <c r="AZ1642" s="6"/>
      <c r="BA1642" s="6"/>
    </row>
    <row r="1643" spans="52:53" x14ac:dyDescent="0.25">
      <c r="AZ1643" s="6"/>
      <c r="BA1643" s="6"/>
    </row>
    <row r="1644" spans="52:53" x14ac:dyDescent="0.25">
      <c r="AZ1644" s="6"/>
      <c r="BA1644" s="6"/>
    </row>
    <row r="1645" spans="52:53" x14ac:dyDescent="0.25">
      <c r="AZ1645" s="6"/>
      <c r="BA1645" s="6"/>
    </row>
    <row r="1646" spans="52:53" x14ac:dyDescent="0.25">
      <c r="AZ1646" s="6"/>
      <c r="BA1646" s="6"/>
    </row>
    <row r="1647" spans="52:53" x14ac:dyDescent="0.25">
      <c r="AZ1647" s="6"/>
      <c r="BA1647" s="6"/>
    </row>
    <row r="1648" spans="52:53" x14ac:dyDescent="0.25">
      <c r="AZ1648" s="6"/>
      <c r="BA1648" s="6"/>
    </row>
    <row r="1649" spans="52:53" x14ac:dyDescent="0.25">
      <c r="AZ1649" s="6"/>
      <c r="BA1649" s="6"/>
    </row>
    <row r="1650" spans="52:53" x14ac:dyDescent="0.25">
      <c r="AZ1650" s="6"/>
      <c r="BA1650" s="6"/>
    </row>
    <row r="1651" spans="52:53" x14ac:dyDescent="0.25">
      <c r="AZ1651" s="6"/>
      <c r="BA1651" s="6"/>
    </row>
    <row r="1652" spans="52:53" x14ac:dyDescent="0.25">
      <c r="AZ1652" s="6"/>
      <c r="BA1652" s="6"/>
    </row>
    <row r="1653" spans="52:53" x14ac:dyDescent="0.25">
      <c r="AZ1653" s="6"/>
      <c r="BA1653" s="6"/>
    </row>
    <row r="1654" spans="52:53" x14ac:dyDescent="0.25">
      <c r="AZ1654" s="6"/>
      <c r="BA1654" s="6"/>
    </row>
    <row r="1655" spans="52:53" x14ac:dyDescent="0.25">
      <c r="AZ1655" s="6"/>
      <c r="BA1655" s="6"/>
    </row>
    <row r="1656" spans="52:53" x14ac:dyDescent="0.25">
      <c r="AZ1656" s="6"/>
      <c r="BA1656" s="6"/>
    </row>
    <row r="1657" spans="52:53" x14ac:dyDescent="0.25">
      <c r="AZ1657" s="6"/>
      <c r="BA1657" s="6"/>
    </row>
    <row r="1658" spans="52:53" x14ac:dyDescent="0.25">
      <c r="AZ1658" s="6"/>
      <c r="BA1658" s="6"/>
    </row>
    <row r="1659" spans="52:53" x14ac:dyDescent="0.25">
      <c r="AZ1659" s="6"/>
      <c r="BA1659" s="6"/>
    </row>
    <row r="1660" spans="52:53" x14ac:dyDescent="0.25">
      <c r="AZ1660" s="6"/>
      <c r="BA1660" s="6"/>
    </row>
    <row r="1661" spans="52:53" x14ac:dyDescent="0.25">
      <c r="AZ1661" s="6"/>
      <c r="BA1661" s="6"/>
    </row>
    <row r="1662" spans="52:53" x14ac:dyDescent="0.25">
      <c r="AZ1662" s="6"/>
      <c r="BA1662" s="6"/>
    </row>
    <row r="1663" spans="52:53" x14ac:dyDescent="0.25">
      <c r="AZ1663" s="6"/>
      <c r="BA1663" s="6"/>
    </row>
    <row r="1664" spans="52:53" x14ac:dyDescent="0.25">
      <c r="AZ1664" s="6"/>
      <c r="BA1664" s="6"/>
    </row>
    <row r="1665" spans="52:53" x14ac:dyDescent="0.25">
      <c r="AZ1665" s="6"/>
      <c r="BA1665" s="6"/>
    </row>
    <row r="1666" spans="52:53" x14ac:dyDescent="0.25">
      <c r="AZ1666" s="6"/>
      <c r="BA1666" s="6"/>
    </row>
    <row r="1667" spans="52:53" x14ac:dyDescent="0.25">
      <c r="AZ1667" s="6"/>
      <c r="BA1667" s="6"/>
    </row>
    <row r="1668" spans="52:53" x14ac:dyDescent="0.25">
      <c r="AZ1668" s="6"/>
      <c r="BA1668" s="6"/>
    </row>
    <row r="1669" spans="52:53" x14ac:dyDescent="0.25">
      <c r="AZ1669" s="6"/>
      <c r="BA1669" s="6"/>
    </row>
    <row r="1670" spans="52:53" x14ac:dyDescent="0.25">
      <c r="AZ1670" s="6"/>
      <c r="BA1670" s="6"/>
    </row>
    <row r="1671" spans="52:53" x14ac:dyDescent="0.25">
      <c r="AZ1671" s="6"/>
      <c r="BA1671" s="6"/>
    </row>
    <row r="1672" spans="52:53" x14ac:dyDescent="0.25">
      <c r="AZ1672" s="6"/>
      <c r="BA1672" s="6"/>
    </row>
    <row r="1673" spans="52:53" x14ac:dyDescent="0.25">
      <c r="AZ1673" s="6"/>
      <c r="BA1673" s="6"/>
    </row>
    <row r="1674" spans="52:53" x14ac:dyDescent="0.25">
      <c r="AZ1674" s="6"/>
      <c r="BA1674" s="6"/>
    </row>
    <row r="1675" spans="52:53" x14ac:dyDescent="0.25">
      <c r="AZ1675" s="6"/>
      <c r="BA1675" s="6"/>
    </row>
    <row r="1676" spans="52:53" x14ac:dyDescent="0.25">
      <c r="AZ1676" s="6"/>
      <c r="BA1676" s="6"/>
    </row>
    <row r="1677" spans="52:53" x14ac:dyDescent="0.25">
      <c r="AZ1677" s="6"/>
      <c r="BA1677" s="6"/>
    </row>
    <row r="1678" spans="52:53" x14ac:dyDescent="0.25">
      <c r="AZ1678" s="6"/>
      <c r="BA1678" s="6"/>
    </row>
    <row r="1679" spans="52:53" x14ac:dyDescent="0.25">
      <c r="AZ1679" s="6"/>
      <c r="BA1679" s="6"/>
    </row>
    <row r="1680" spans="52:53" x14ac:dyDescent="0.25">
      <c r="AZ1680" s="6"/>
      <c r="BA1680" s="6"/>
    </row>
    <row r="1681" spans="52:53" x14ac:dyDescent="0.25">
      <c r="AZ1681" s="6"/>
      <c r="BA1681" s="6"/>
    </row>
    <row r="1682" spans="52:53" x14ac:dyDescent="0.25">
      <c r="AZ1682" s="6"/>
      <c r="BA1682" s="6"/>
    </row>
    <row r="1683" spans="52:53" x14ac:dyDescent="0.25">
      <c r="AZ1683" s="6"/>
      <c r="BA1683" s="6"/>
    </row>
    <row r="1684" spans="52:53" x14ac:dyDescent="0.25">
      <c r="AZ1684" s="6"/>
      <c r="BA1684" s="6"/>
    </row>
    <row r="1685" spans="52:53" x14ac:dyDescent="0.25">
      <c r="AZ1685" s="6"/>
      <c r="BA1685" s="6"/>
    </row>
    <row r="1686" spans="52:53" x14ac:dyDescent="0.25">
      <c r="AZ1686" s="6"/>
      <c r="BA1686" s="6"/>
    </row>
    <row r="1687" spans="52:53" x14ac:dyDescent="0.25">
      <c r="AZ1687" s="6"/>
      <c r="BA1687" s="6"/>
    </row>
    <row r="1688" spans="52:53" x14ac:dyDescent="0.25">
      <c r="AZ1688" s="6"/>
      <c r="BA1688" s="6"/>
    </row>
    <row r="1689" spans="52:53" x14ac:dyDescent="0.25">
      <c r="AZ1689" s="6"/>
      <c r="BA1689" s="6"/>
    </row>
    <row r="1690" spans="52:53" x14ac:dyDescent="0.25">
      <c r="AZ1690" s="6"/>
      <c r="BA1690" s="6"/>
    </row>
    <row r="1691" spans="52:53" x14ac:dyDescent="0.25">
      <c r="AZ1691" s="6"/>
      <c r="BA1691" s="6"/>
    </row>
    <row r="1692" spans="52:53" x14ac:dyDescent="0.25">
      <c r="AZ1692" s="6"/>
      <c r="BA1692" s="6"/>
    </row>
    <row r="1693" spans="52:53" x14ac:dyDescent="0.25">
      <c r="AZ1693" s="6"/>
      <c r="BA1693" s="6"/>
    </row>
    <row r="1694" spans="52:53" x14ac:dyDescent="0.25">
      <c r="AZ1694" s="6"/>
      <c r="BA1694" s="6"/>
    </row>
    <row r="1695" spans="52:53" x14ac:dyDescent="0.25">
      <c r="AZ1695" s="6"/>
      <c r="BA1695" s="6"/>
    </row>
    <row r="1696" spans="52:53" x14ac:dyDescent="0.25">
      <c r="AZ1696" s="6"/>
      <c r="BA1696" s="6"/>
    </row>
    <row r="1697" spans="52:53" x14ac:dyDescent="0.25">
      <c r="AZ1697" s="6"/>
      <c r="BA1697" s="6"/>
    </row>
    <row r="1698" spans="52:53" x14ac:dyDescent="0.25">
      <c r="AZ1698" s="6"/>
      <c r="BA1698" s="6"/>
    </row>
    <row r="1699" spans="52:53" x14ac:dyDescent="0.25">
      <c r="AZ1699" s="6"/>
      <c r="BA1699" s="6"/>
    </row>
    <row r="1700" spans="52:53" x14ac:dyDescent="0.25">
      <c r="AZ1700" s="6"/>
      <c r="BA1700" s="6"/>
    </row>
    <row r="1701" spans="52:53" x14ac:dyDescent="0.25">
      <c r="AZ1701" s="6"/>
      <c r="BA1701" s="6"/>
    </row>
    <row r="1702" spans="52:53" x14ac:dyDescent="0.25">
      <c r="AZ1702" s="6"/>
      <c r="BA1702" s="6"/>
    </row>
    <row r="1703" spans="52:53" x14ac:dyDescent="0.25">
      <c r="AZ1703" s="6"/>
      <c r="BA1703" s="6"/>
    </row>
    <row r="1704" spans="52:53" x14ac:dyDescent="0.25">
      <c r="AZ1704" s="6"/>
      <c r="BA1704" s="6"/>
    </row>
    <row r="1705" spans="52:53" x14ac:dyDescent="0.25">
      <c r="AZ1705" s="6"/>
      <c r="BA1705" s="6"/>
    </row>
    <row r="1706" spans="52:53" x14ac:dyDescent="0.25">
      <c r="AZ1706" s="6"/>
      <c r="BA1706" s="6"/>
    </row>
    <row r="1707" spans="52:53" x14ac:dyDescent="0.25">
      <c r="AZ1707" s="6"/>
      <c r="BA1707" s="6"/>
    </row>
    <row r="1708" spans="52:53" x14ac:dyDescent="0.25">
      <c r="AZ1708" s="6"/>
      <c r="BA1708" s="6"/>
    </row>
    <row r="1709" spans="52:53" x14ac:dyDescent="0.25">
      <c r="AZ1709" s="6"/>
      <c r="BA1709" s="6"/>
    </row>
    <row r="1710" spans="52:53" x14ac:dyDescent="0.25">
      <c r="AZ1710" s="6"/>
      <c r="BA1710" s="6"/>
    </row>
    <row r="1711" spans="52:53" x14ac:dyDescent="0.25">
      <c r="AZ1711" s="6"/>
      <c r="BA1711" s="6"/>
    </row>
    <row r="1712" spans="52:53" x14ac:dyDescent="0.25">
      <c r="AZ1712" s="6"/>
      <c r="BA1712" s="6"/>
    </row>
    <row r="1713" spans="52:53" x14ac:dyDescent="0.25">
      <c r="AZ1713" s="6"/>
      <c r="BA1713" s="6"/>
    </row>
    <row r="1714" spans="52:53" x14ac:dyDescent="0.25">
      <c r="AZ1714" s="6"/>
      <c r="BA1714" s="6"/>
    </row>
    <row r="1715" spans="52:53" x14ac:dyDescent="0.25">
      <c r="AZ1715" s="6"/>
      <c r="BA1715" s="6"/>
    </row>
    <row r="1716" spans="52:53" x14ac:dyDescent="0.25">
      <c r="AZ1716" s="6"/>
      <c r="BA1716" s="6"/>
    </row>
    <row r="1717" spans="52:53" x14ac:dyDescent="0.25">
      <c r="AZ1717" s="6"/>
      <c r="BA1717" s="6"/>
    </row>
    <row r="1718" spans="52:53" x14ac:dyDescent="0.25">
      <c r="AZ1718" s="6"/>
      <c r="BA1718" s="6"/>
    </row>
    <row r="1719" spans="52:53" x14ac:dyDescent="0.25">
      <c r="AZ1719" s="6"/>
      <c r="BA1719" s="6"/>
    </row>
    <row r="1720" spans="52:53" x14ac:dyDescent="0.25">
      <c r="AZ1720" s="6"/>
      <c r="BA1720" s="6"/>
    </row>
    <row r="1721" spans="52:53" x14ac:dyDescent="0.25">
      <c r="AZ1721" s="6"/>
      <c r="BA1721" s="6"/>
    </row>
    <row r="1722" spans="52:53" x14ac:dyDescent="0.25">
      <c r="AZ1722" s="6"/>
      <c r="BA1722" s="6"/>
    </row>
    <row r="1723" spans="52:53" x14ac:dyDescent="0.25">
      <c r="AZ1723" s="6"/>
      <c r="BA1723" s="6"/>
    </row>
    <row r="1724" spans="52:53" x14ac:dyDescent="0.25">
      <c r="AZ1724" s="6"/>
      <c r="BA1724" s="6"/>
    </row>
    <row r="1725" spans="52:53" x14ac:dyDescent="0.25">
      <c r="AZ1725" s="6"/>
      <c r="BA1725" s="6"/>
    </row>
    <row r="1726" spans="52:53" x14ac:dyDescent="0.25">
      <c r="AZ1726" s="6"/>
      <c r="BA1726" s="6"/>
    </row>
    <row r="1727" spans="52:53" x14ac:dyDescent="0.25">
      <c r="AZ1727" s="6"/>
      <c r="BA1727" s="6"/>
    </row>
    <row r="1728" spans="52:53" x14ac:dyDescent="0.25">
      <c r="AZ1728" s="6"/>
      <c r="BA1728" s="6"/>
    </row>
    <row r="1729" spans="52:53" x14ac:dyDescent="0.25">
      <c r="AZ1729" s="6"/>
      <c r="BA1729" s="6"/>
    </row>
    <row r="1730" spans="52:53" x14ac:dyDescent="0.25">
      <c r="AZ1730" s="6"/>
      <c r="BA1730" s="6"/>
    </row>
    <row r="1731" spans="52:53" x14ac:dyDescent="0.25">
      <c r="AZ1731" s="6"/>
      <c r="BA1731" s="6"/>
    </row>
    <row r="1732" spans="52:53" x14ac:dyDescent="0.25">
      <c r="AZ1732" s="6"/>
      <c r="BA1732" s="6"/>
    </row>
    <row r="1733" spans="52:53" x14ac:dyDescent="0.25">
      <c r="AZ1733" s="6"/>
      <c r="BA1733" s="6"/>
    </row>
    <row r="1734" spans="52:53" x14ac:dyDescent="0.25">
      <c r="AZ1734" s="6"/>
      <c r="BA1734" s="6"/>
    </row>
    <row r="1735" spans="52:53" x14ac:dyDescent="0.25">
      <c r="AZ1735" s="6"/>
      <c r="BA1735" s="6"/>
    </row>
    <row r="1736" spans="52:53" x14ac:dyDescent="0.25">
      <c r="AZ1736" s="6"/>
      <c r="BA1736" s="6"/>
    </row>
    <row r="1737" spans="52:53" x14ac:dyDescent="0.25">
      <c r="AZ1737" s="6"/>
      <c r="BA1737" s="6"/>
    </row>
    <row r="1738" spans="52:53" x14ac:dyDescent="0.25">
      <c r="AZ1738" s="6"/>
      <c r="BA1738" s="6"/>
    </row>
    <row r="1739" spans="52:53" x14ac:dyDescent="0.25">
      <c r="AZ1739" s="6"/>
      <c r="BA1739" s="6"/>
    </row>
    <row r="1740" spans="52:53" x14ac:dyDescent="0.25">
      <c r="AZ1740" s="6"/>
      <c r="BA1740" s="6"/>
    </row>
    <row r="1741" spans="52:53" x14ac:dyDescent="0.25">
      <c r="AZ1741" s="6"/>
      <c r="BA1741" s="6"/>
    </row>
    <row r="1742" spans="52:53" x14ac:dyDescent="0.25">
      <c r="AZ1742" s="6"/>
      <c r="BA1742" s="6"/>
    </row>
    <row r="1743" spans="52:53" x14ac:dyDescent="0.25">
      <c r="AZ1743" s="6"/>
      <c r="BA1743" s="6"/>
    </row>
    <row r="1744" spans="52:53" x14ac:dyDescent="0.25">
      <c r="AZ1744" s="6"/>
      <c r="BA1744" s="6"/>
    </row>
    <row r="1745" spans="52:53" x14ac:dyDescent="0.25">
      <c r="AZ1745" s="6"/>
      <c r="BA1745" s="6"/>
    </row>
    <row r="1746" spans="52:53" x14ac:dyDescent="0.25">
      <c r="AZ1746" s="6"/>
      <c r="BA1746" s="6"/>
    </row>
    <row r="1747" spans="52:53" x14ac:dyDescent="0.25">
      <c r="AZ1747" s="6"/>
      <c r="BA1747" s="6"/>
    </row>
    <row r="1748" spans="52:53" x14ac:dyDescent="0.25">
      <c r="AZ1748" s="6"/>
      <c r="BA1748" s="6"/>
    </row>
    <row r="1749" spans="52:53" x14ac:dyDescent="0.25">
      <c r="AZ1749" s="6"/>
      <c r="BA1749" s="6"/>
    </row>
    <row r="1750" spans="52:53" x14ac:dyDescent="0.25">
      <c r="AZ1750" s="6"/>
      <c r="BA1750" s="6"/>
    </row>
    <row r="1751" spans="52:53" x14ac:dyDescent="0.25">
      <c r="AZ1751" s="6"/>
      <c r="BA1751" s="6"/>
    </row>
    <row r="1752" spans="52:53" x14ac:dyDescent="0.25">
      <c r="AZ1752" s="6"/>
      <c r="BA1752" s="6"/>
    </row>
    <row r="1753" spans="52:53" x14ac:dyDescent="0.25">
      <c r="AZ1753" s="6"/>
      <c r="BA1753" s="6"/>
    </row>
    <row r="1754" spans="52:53" x14ac:dyDescent="0.25">
      <c r="AZ1754" s="6"/>
      <c r="BA1754" s="6"/>
    </row>
    <row r="1755" spans="52:53" x14ac:dyDescent="0.25">
      <c r="AZ1755" s="6"/>
      <c r="BA1755" s="6"/>
    </row>
    <row r="1756" spans="52:53" x14ac:dyDescent="0.25">
      <c r="AZ1756" s="6"/>
      <c r="BA1756" s="6"/>
    </row>
    <row r="1757" spans="52:53" x14ac:dyDescent="0.25">
      <c r="AZ1757" s="6"/>
      <c r="BA1757" s="6"/>
    </row>
    <row r="1758" spans="52:53" x14ac:dyDescent="0.25">
      <c r="AZ1758" s="6"/>
      <c r="BA1758" s="6"/>
    </row>
    <row r="1759" spans="52:53" x14ac:dyDescent="0.25">
      <c r="AZ1759" s="6"/>
      <c r="BA1759" s="6"/>
    </row>
    <row r="1760" spans="52:53" x14ac:dyDescent="0.25">
      <c r="AZ1760" s="6"/>
      <c r="BA1760" s="6"/>
    </row>
    <row r="1761" spans="52:53" x14ac:dyDescent="0.25">
      <c r="AZ1761" s="6"/>
      <c r="BA1761" s="6"/>
    </row>
    <row r="1762" spans="52:53" x14ac:dyDescent="0.25">
      <c r="AZ1762" s="6"/>
      <c r="BA1762" s="6"/>
    </row>
    <row r="1763" spans="52:53" x14ac:dyDescent="0.25">
      <c r="AZ1763" s="6"/>
      <c r="BA1763" s="6"/>
    </row>
    <row r="1764" spans="52:53" x14ac:dyDescent="0.25">
      <c r="AZ1764" s="6"/>
      <c r="BA1764" s="6"/>
    </row>
    <row r="1765" spans="52:53" x14ac:dyDescent="0.25">
      <c r="AZ1765" s="6"/>
      <c r="BA1765" s="6"/>
    </row>
    <row r="1766" spans="52:53" x14ac:dyDescent="0.25">
      <c r="AZ1766" s="6"/>
      <c r="BA1766" s="6"/>
    </row>
    <row r="1767" spans="52:53" x14ac:dyDescent="0.25">
      <c r="AZ1767" s="6"/>
      <c r="BA1767" s="6"/>
    </row>
    <row r="1768" spans="52:53" x14ac:dyDescent="0.25">
      <c r="AZ1768" s="6"/>
      <c r="BA1768" s="6"/>
    </row>
    <row r="1769" spans="52:53" x14ac:dyDescent="0.25">
      <c r="AZ1769" s="6"/>
      <c r="BA1769" s="6"/>
    </row>
    <row r="1770" spans="52:53" x14ac:dyDescent="0.25">
      <c r="AZ1770" s="6"/>
      <c r="BA1770" s="6"/>
    </row>
    <row r="1771" spans="52:53" x14ac:dyDescent="0.25">
      <c r="AZ1771" s="6"/>
      <c r="BA1771" s="6"/>
    </row>
    <row r="1772" spans="52:53" x14ac:dyDescent="0.25">
      <c r="AZ1772" s="6"/>
      <c r="BA1772" s="6"/>
    </row>
    <row r="1773" spans="52:53" x14ac:dyDescent="0.25">
      <c r="AZ1773" s="6"/>
      <c r="BA1773" s="6"/>
    </row>
    <row r="1774" spans="52:53" x14ac:dyDescent="0.25">
      <c r="AZ1774" s="6"/>
      <c r="BA1774" s="6"/>
    </row>
    <row r="1775" spans="52:53" x14ac:dyDescent="0.25">
      <c r="AZ1775" s="6"/>
      <c r="BA1775" s="6"/>
    </row>
    <row r="1776" spans="52:53" x14ac:dyDescent="0.25">
      <c r="AZ1776" s="6"/>
      <c r="BA1776" s="6"/>
    </row>
    <row r="1777" spans="52:53" x14ac:dyDescent="0.25">
      <c r="AZ1777" s="6"/>
      <c r="BA1777" s="6"/>
    </row>
    <row r="1778" spans="52:53" x14ac:dyDescent="0.25">
      <c r="AZ1778" s="6"/>
      <c r="BA1778" s="6"/>
    </row>
    <row r="1779" spans="52:53" x14ac:dyDescent="0.25">
      <c r="AZ1779" s="6"/>
      <c r="BA1779" s="6"/>
    </row>
    <row r="1780" spans="52:53" x14ac:dyDescent="0.25">
      <c r="AZ1780" s="6"/>
      <c r="BA1780" s="6"/>
    </row>
    <row r="1781" spans="52:53" x14ac:dyDescent="0.25">
      <c r="AZ1781" s="6"/>
      <c r="BA1781" s="6"/>
    </row>
    <row r="1782" spans="52:53" x14ac:dyDescent="0.25">
      <c r="AZ1782" s="6"/>
      <c r="BA1782" s="6"/>
    </row>
    <row r="1783" spans="52:53" x14ac:dyDescent="0.25">
      <c r="AZ1783" s="6"/>
      <c r="BA1783" s="6"/>
    </row>
    <row r="1784" spans="52:53" x14ac:dyDescent="0.25">
      <c r="AZ1784" s="6"/>
      <c r="BA1784" s="6"/>
    </row>
    <row r="1785" spans="52:53" x14ac:dyDescent="0.25">
      <c r="AZ1785" s="6"/>
      <c r="BA1785" s="6"/>
    </row>
    <row r="1786" spans="52:53" x14ac:dyDescent="0.25">
      <c r="AZ1786" s="6"/>
      <c r="BA1786" s="6"/>
    </row>
    <row r="1787" spans="52:53" x14ac:dyDescent="0.25">
      <c r="AZ1787" s="6"/>
      <c r="BA1787" s="6"/>
    </row>
    <row r="1788" spans="52:53" x14ac:dyDescent="0.25">
      <c r="AZ1788" s="6"/>
      <c r="BA1788" s="6"/>
    </row>
    <row r="1789" spans="52:53" x14ac:dyDescent="0.25">
      <c r="AZ1789" s="6"/>
      <c r="BA1789" s="6"/>
    </row>
    <row r="1790" spans="52:53" x14ac:dyDescent="0.25">
      <c r="AZ1790" s="6"/>
      <c r="BA1790" s="6"/>
    </row>
    <row r="1791" spans="52:53" x14ac:dyDescent="0.25">
      <c r="AZ1791" s="6"/>
      <c r="BA1791" s="6"/>
    </row>
    <row r="1792" spans="52:53" x14ac:dyDescent="0.25">
      <c r="AZ1792" s="6"/>
      <c r="BA1792" s="6"/>
    </row>
    <row r="1793" spans="52:53" x14ac:dyDescent="0.25">
      <c r="AZ1793" s="6"/>
      <c r="BA1793" s="6"/>
    </row>
    <row r="1794" spans="52:53" x14ac:dyDescent="0.25">
      <c r="AZ1794" s="6"/>
      <c r="BA1794" s="6"/>
    </row>
    <row r="1795" spans="52:53" x14ac:dyDescent="0.25">
      <c r="AZ1795" s="6"/>
      <c r="BA1795" s="6"/>
    </row>
    <row r="1796" spans="52:53" x14ac:dyDescent="0.25">
      <c r="AZ1796" s="6"/>
      <c r="BA1796" s="6"/>
    </row>
    <row r="1797" spans="52:53" x14ac:dyDescent="0.25">
      <c r="AZ1797" s="6"/>
      <c r="BA1797" s="6"/>
    </row>
    <row r="1798" spans="52:53" x14ac:dyDescent="0.25">
      <c r="AZ1798" s="6"/>
      <c r="BA1798" s="6"/>
    </row>
    <row r="1799" spans="52:53" x14ac:dyDescent="0.25">
      <c r="AZ1799" s="6"/>
      <c r="BA1799" s="6"/>
    </row>
    <row r="1800" spans="52:53" x14ac:dyDescent="0.25">
      <c r="AZ1800" s="6"/>
      <c r="BA1800" s="6"/>
    </row>
    <row r="1801" spans="52:53" x14ac:dyDescent="0.25">
      <c r="AZ1801" s="6"/>
      <c r="BA1801" s="6"/>
    </row>
    <row r="1802" spans="52:53" x14ac:dyDescent="0.25">
      <c r="AZ1802" s="6"/>
      <c r="BA1802" s="6"/>
    </row>
    <row r="1803" spans="52:53" x14ac:dyDescent="0.25">
      <c r="AZ1803" s="6"/>
      <c r="BA1803" s="6"/>
    </row>
    <row r="1804" spans="52:53" x14ac:dyDescent="0.25">
      <c r="AZ1804" s="6"/>
      <c r="BA1804" s="6"/>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Pruder, Sina L</cp:lastModifiedBy>
  <cp:lastPrinted>2016-05-31T18:15:39Z</cp:lastPrinted>
  <dcterms:created xsi:type="dcterms:W3CDTF">2013-04-08T20:12:31Z</dcterms:created>
  <dcterms:modified xsi:type="dcterms:W3CDTF">2023-04-06T01:57:12Z</dcterms:modified>
</cp:coreProperties>
</file>