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showInkAnnotation="0" defaultThemeVersion="124226"/>
  <mc:AlternateContent xmlns:mc="http://schemas.openxmlformats.org/markup-compatibility/2006">
    <mc:Choice Requires="x15">
      <x15ac:absPath xmlns:x15ac="http://schemas.microsoft.com/office/spreadsheetml/2010/11/ac" url="P:\OCS\Proj\OIP\"/>
    </mc:Choice>
  </mc:AlternateContent>
  <xr:revisionPtr revIDLastSave="0" documentId="13_ncr:1_{897D5C0D-9297-4E2B-B00C-6BEDB54E308A}" xr6:coauthVersionLast="47" xr6:coauthVersionMax="47" xr10:uidLastSave="{00000000-0000-0000-0000-000000000000}"/>
  <bookViews>
    <workbookView xWindow="409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V6" i="4"/>
  <c r="AX6" i="4"/>
  <c r="AL7" i="4"/>
  <c r="AM7" i="4"/>
  <c r="AN7" i="4"/>
  <c r="AO7" i="4"/>
  <c r="AT7" i="4"/>
  <c r="AW7" i="4" s="1"/>
  <c r="AX7" i="4"/>
  <c r="BA7" i="4" s="1"/>
  <c r="AL8" i="4"/>
  <c r="AT8" i="4"/>
  <c r="AU8" i="4"/>
  <c r="AX8" i="4"/>
  <c r="BA8" i="4" s="1"/>
  <c r="AL12" i="4"/>
  <c r="AM12" i="4"/>
  <c r="AN12" i="4"/>
  <c r="AO12" i="4"/>
  <c r="AP12" i="4"/>
  <c r="AR12" i="4" s="1"/>
  <c r="AQ12" i="4"/>
  <c r="AT12" i="4"/>
  <c r="AU12" i="4" s="1"/>
  <c r="AX12" i="4"/>
  <c r="AZ12" i="4" s="1"/>
  <c r="AL13" i="4"/>
  <c r="AM13" i="4"/>
  <c r="AN13" i="4"/>
  <c r="AO13" i="4"/>
  <c r="AT13" i="4"/>
  <c r="AW13" i="4" s="1"/>
  <c r="AX13" i="4"/>
  <c r="BA13" i="4" s="1"/>
  <c r="AY13" i="4"/>
  <c r="AZ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Y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Y189" i="4" s="1"/>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V265" i="4" s="1"/>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V413" i="4"/>
  <c r="AW413" i="4"/>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W437" i="4"/>
  <c r="AX437" i="4"/>
  <c r="AY437" i="4" s="1"/>
  <c r="AL438" i="4"/>
  <c r="AM438" i="4"/>
  <c r="AN438" i="4"/>
  <c r="AO438" i="4"/>
  <c r="AT438" i="4"/>
  <c r="AV438" i="4"/>
  <c r="AX438" i="4"/>
  <c r="AY438" i="4" s="1"/>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X498" i="4"/>
  <c r="BA498" i="4"/>
  <c r="AL499" i="4"/>
  <c r="AM499" i="4"/>
  <c r="AN499" i="4"/>
  <c r="AO499" i="4"/>
  <c r="AT499" i="4"/>
  <c r="AV499" i="4" s="1"/>
  <c r="AW499" i="4"/>
  <c r="AX499" i="4"/>
  <c r="BA499" i="4" s="1"/>
  <c r="AL500" i="4"/>
  <c r="AM500" i="4"/>
  <c r="AN500" i="4"/>
  <c r="AO500" i="4"/>
  <c r="AT500" i="4"/>
  <c r="AX500" i="4"/>
  <c r="BA500" i="4"/>
  <c r="AL501" i="4"/>
  <c r="AM501" i="4"/>
  <c r="AN501" i="4"/>
  <c r="AO501" i="4"/>
  <c r="AT501" i="4"/>
  <c r="AV501" i="4" s="1"/>
  <c r="AW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L514" i="4"/>
  <c r="AM514" i="4"/>
  <c r="AN514" i="4"/>
  <c r="AO514" i="4"/>
  <c r="AT514" i="4"/>
  <c r="AW514" i="4" s="1"/>
  <c r="AU514" i="4"/>
  <c r="AX514" i="4"/>
  <c r="AL515" i="4"/>
  <c r="AM515" i="4"/>
  <c r="AN515" i="4"/>
  <c r="AO515" i="4"/>
  <c r="AT515" i="4"/>
  <c r="AV515" i="4" s="1"/>
  <c r="AU515" i="4"/>
  <c r="AX515" i="4"/>
  <c r="AZ515" i="4" s="1"/>
  <c r="AY515" i="4"/>
  <c r="AL516" i="4"/>
  <c r="AM516" i="4"/>
  <c r="AN516" i="4"/>
  <c r="AO516" i="4"/>
  <c r="AT516" i="4"/>
  <c r="AW516" i="4"/>
  <c r="AX516" i="4"/>
  <c r="AL517" i="4"/>
  <c r="AM517" i="4"/>
  <c r="AN517" i="4"/>
  <c r="AO517" i="4"/>
  <c r="AT517" i="4"/>
  <c r="AW517" i="4" s="1"/>
  <c r="AU517" i="4"/>
  <c r="AX517" i="4"/>
  <c r="AZ517" i="4" s="1"/>
  <c r="AY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L526" i="4"/>
  <c r="AM526" i="4"/>
  <c r="AN526" i="4"/>
  <c r="AO526" i="4"/>
  <c r="AT526" i="4"/>
  <c r="AU526" i="4" s="1"/>
  <c r="AV526" i="4"/>
  <c r="AX526" i="4"/>
  <c r="AL527" i="4"/>
  <c r="AM527" i="4"/>
  <c r="AN527" i="4"/>
  <c r="AO527" i="4"/>
  <c r="AT527" i="4"/>
  <c r="AW527" i="4" s="1"/>
  <c r="AU527" i="4"/>
  <c r="AV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U531" i="4"/>
  <c r="AX531" i="4"/>
  <c r="AY531" i="4" s="1"/>
  <c r="AL532" i="4"/>
  <c r="AM532" i="4"/>
  <c r="AN532" i="4"/>
  <c r="AO532" i="4"/>
  <c r="AT532" i="4"/>
  <c r="AW532" i="4"/>
  <c r="AX532" i="4"/>
  <c r="AL533" i="4"/>
  <c r="AM533" i="4"/>
  <c r="AN533" i="4"/>
  <c r="AO533" i="4"/>
  <c r="AT533" i="4"/>
  <c r="AW533" i="4" s="1"/>
  <c r="AU533" i="4"/>
  <c r="AX533" i="4"/>
  <c r="AY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AZ538" i="4"/>
  <c r="BA538" i="4"/>
  <c r="AL539" i="4"/>
  <c r="AM539" i="4"/>
  <c r="AN539" i="4"/>
  <c r="AO539" i="4"/>
  <c r="AT539" i="4"/>
  <c r="AX539" i="4"/>
  <c r="AZ539" i="4"/>
  <c r="AL540" i="4"/>
  <c r="AM540" i="4"/>
  <c r="AN540" i="4"/>
  <c r="AO540" i="4"/>
  <c r="AT540" i="4"/>
  <c r="AU540" i="4"/>
  <c r="AX540" i="4"/>
  <c r="AL541" i="4"/>
  <c r="AM541" i="4"/>
  <c r="AN541" i="4"/>
  <c r="AO541" i="4"/>
  <c r="AT541" i="4"/>
  <c r="AU541" i="4" s="1"/>
  <c r="AX541" i="4"/>
  <c r="AY541" i="4" s="1"/>
  <c r="AZ541" i="4"/>
  <c r="BA541" i="4"/>
  <c r="AL542" i="4"/>
  <c r="AM542" i="4"/>
  <c r="AN542" i="4"/>
  <c r="AO542" i="4"/>
  <c r="AT542" i="4"/>
  <c r="AX542" i="4"/>
  <c r="AZ542" i="4"/>
  <c r="AL543" i="4"/>
  <c r="AM543" i="4"/>
  <c r="AN543" i="4"/>
  <c r="AO543" i="4"/>
  <c r="AT543" i="4"/>
  <c r="AW543" i="4" s="1"/>
  <c r="AU543" i="4"/>
  <c r="AV543" i="4"/>
  <c r="AX543" i="4"/>
  <c r="AY543" i="4" s="1"/>
  <c r="AZ543" i="4"/>
  <c r="BA543" i="4"/>
  <c r="AL544" i="4"/>
  <c r="AM544" i="4"/>
  <c r="AN544" i="4"/>
  <c r="AO544" i="4"/>
  <c r="AT544" i="4"/>
  <c r="AW544" i="4" s="1"/>
  <c r="AX544" i="4"/>
  <c r="AL545" i="4"/>
  <c r="AM545" i="4"/>
  <c r="AN545" i="4"/>
  <c r="AO545" i="4"/>
  <c r="AT545" i="4"/>
  <c r="AV545" i="4" s="1"/>
  <c r="AX545" i="4"/>
  <c r="AY545" i="4" s="1"/>
  <c r="AZ545" i="4"/>
  <c r="BA545" i="4"/>
  <c r="AL546" i="4"/>
  <c r="AM546" i="4"/>
  <c r="AN546" i="4"/>
  <c r="AO546" i="4"/>
  <c r="AT546" i="4"/>
  <c r="AW546" i="4" s="1"/>
  <c r="AX546" i="4"/>
  <c r="AL547" i="4"/>
  <c r="AM547" i="4"/>
  <c r="AN547" i="4"/>
  <c r="AO547" i="4"/>
  <c r="AT547" i="4"/>
  <c r="AU547" i="4" s="1"/>
  <c r="AX547" i="4"/>
  <c r="AY547" i="4" s="1"/>
  <c r="AZ547" i="4"/>
  <c r="BA547" i="4"/>
  <c r="AL548" i="4"/>
  <c r="AM548" i="4"/>
  <c r="AN548" i="4"/>
  <c r="AO548" i="4"/>
  <c r="AT548" i="4"/>
  <c r="AX548" i="4"/>
  <c r="AZ548" i="4"/>
  <c r="AL549" i="4"/>
  <c r="AM549" i="4"/>
  <c r="AN549" i="4"/>
  <c r="AO549" i="4"/>
  <c r="AT549" i="4"/>
  <c r="AX549" i="4"/>
  <c r="AZ549" i="4" s="1"/>
  <c r="AL550" i="4"/>
  <c r="AM550" i="4"/>
  <c r="AN550" i="4"/>
  <c r="AO550" i="4"/>
  <c r="AT550" i="4"/>
  <c r="AV550" i="4" s="1"/>
  <c r="AU550" i="4"/>
  <c r="AW550" i="4"/>
  <c r="AX550" i="4"/>
  <c r="AY550" i="4" s="1"/>
  <c r="AZ550" i="4"/>
  <c r="BA550" i="4"/>
  <c r="AL551" i="4"/>
  <c r="AM551" i="4"/>
  <c r="AN551" i="4"/>
  <c r="AO551" i="4"/>
  <c r="AT551" i="4"/>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W557" i="4" s="1"/>
  <c r="AX557" i="4"/>
  <c r="AY557" i="4" s="1"/>
  <c r="AZ557" i="4"/>
  <c r="BA557" i="4"/>
  <c r="AL558" i="4"/>
  <c r="AM558" i="4"/>
  <c r="AN558" i="4"/>
  <c r="AO558" i="4"/>
  <c r="AT558" i="4"/>
  <c r="AX558" i="4"/>
  <c r="AZ558" i="4" s="1"/>
  <c r="AL559" i="4"/>
  <c r="AM559" i="4"/>
  <c r="AN559" i="4"/>
  <c r="AO559" i="4"/>
  <c r="AT559" i="4"/>
  <c r="AU559" i="4"/>
  <c r="AX559" i="4"/>
  <c r="AL560" i="4"/>
  <c r="AM560" i="4"/>
  <c r="AN560" i="4"/>
  <c r="AO560" i="4"/>
  <c r="AT560" i="4"/>
  <c r="AU560" i="4"/>
  <c r="AX560" i="4"/>
  <c r="AZ560" i="4" s="1"/>
  <c r="AL561" i="4"/>
  <c r="AM561" i="4"/>
  <c r="AN561" i="4"/>
  <c r="AO561" i="4"/>
  <c r="AT561" i="4"/>
  <c r="AV561" i="4"/>
  <c r="AX561" i="4"/>
  <c r="AL562" i="4"/>
  <c r="AM562" i="4"/>
  <c r="AN562" i="4"/>
  <c r="AO562" i="4"/>
  <c r="AT562" i="4"/>
  <c r="AU562" i="4" s="1"/>
  <c r="AX562" i="4"/>
  <c r="AY562" i="4" s="1"/>
  <c r="AZ562" i="4"/>
  <c r="BA562" i="4"/>
  <c r="AL563" i="4"/>
  <c r="AM563" i="4"/>
  <c r="AN563" i="4"/>
  <c r="AO563" i="4"/>
  <c r="AT563" i="4"/>
  <c r="AU563" i="4" s="1"/>
  <c r="AV563" i="4"/>
  <c r="AW563" i="4"/>
  <c r="AX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AL567" i="4"/>
  <c r="AM567" i="4"/>
  <c r="AN567" i="4"/>
  <c r="AO567" i="4"/>
  <c r="AT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Z570" i="4"/>
  <c r="AL571" i="4"/>
  <c r="AM571" i="4"/>
  <c r="AN571" i="4"/>
  <c r="AO571" i="4"/>
  <c r="AT571" i="4"/>
  <c r="AU571" i="4" s="1"/>
  <c r="AX571" i="4"/>
  <c r="AY571" i="4" s="1"/>
  <c r="AZ571" i="4"/>
  <c r="BA571" i="4"/>
  <c r="AL572" i="4"/>
  <c r="AM572" i="4"/>
  <c r="AN572" i="4"/>
  <c r="AO572" i="4"/>
  <c r="AT572" i="4"/>
  <c r="AU572" i="4"/>
  <c r="AX572" i="4"/>
  <c r="AY572" i="4" s="1"/>
  <c r="AL573" i="4"/>
  <c r="AM573" i="4"/>
  <c r="AN573" i="4"/>
  <c r="AO573" i="4"/>
  <c r="AT573" i="4"/>
  <c r="AU573" i="4" s="1"/>
  <c r="AV573" i="4"/>
  <c r="AX573" i="4"/>
  <c r="AY573" i="4" s="1"/>
  <c r="AL574" i="4"/>
  <c r="AM574" i="4"/>
  <c r="AN574" i="4"/>
  <c r="AO574" i="4"/>
  <c r="AT574" i="4"/>
  <c r="AV574" i="4" s="1"/>
  <c r="AX574" i="4"/>
  <c r="AY574" i="4" s="1"/>
  <c r="AZ574" i="4"/>
  <c r="BA574" i="4"/>
  <c r="AL575" i="4"/>
  <c r="AM575" i="4"/>
  <c r="AN575" i="4"/>
  <c r="AO575" i="4"/>
  <c r="AT575" i="4"/>
  <c r="AW575" i="4" s="1"/>
  <c r="AU575" i="4"/>
  <c r="AV575" i="4"/>
  <c r="AX575" i="4"/>
  <c r="AY575" i="4" s="1"/>
  <c r="AL576" i="4"/>
  <c r="AM576" i="4"/>
  <c r="AN576" i="4"/>
  <c r="AO576" i="4"/>
  <c r="AT576" i="4"/>
  <c r="AU576" i="4" s="1"/>
  <c r="AX576" i="4"/>
  <c r="AY576" i="4" s="1"/>
  <c r="AL577" i="4"/>
  <c r="AM577" i="4"/>
  <c r="AN577" i="4"/>
  <c r="AO577" i="4"/>
  <c r="AT577" i="4"/>
  <c r="AV577" i="4"/>
  <c r="AX577" i="4"/>
  <c r="AY577" i="4" s="1"/>
  <c r="AL578" i="4"/>
  <c r="AM578" i="4"/>
  <c r="AN578" i="4"/>
  <c r="AO578" i="4"/>
  <c r="AT578" i="4"/>
  <c r="AU578" i="4" s="1"/>
  <c r="AX578" i="4"/>
  <c r="AY578" i="4" s="1"/>
  <c r="AL579" i="4"/>
  <c r="AM579" i="4"/>
  <c r="AN579" i="4"/>
  <c r="AO579" i="4"/>
  <c r="AT579" i="4"/>
  <c r="AU579" i="4" s="1"/>
  <c r="AV579" i="4"/>
  <c r="AX579" i="4"/>
  <c r="AY579" i="4" s="1"/>
  <c r="AL580" i="4"/>
  <c r="AM580" i="4"/>
  <c r="AN580" i="4"/>
  <c r="AO580" i="4"/>
  <c r="AT580" i="4"/>
  <c r="AV580" i="4" s="1"/>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L583" i="4"/>
  <c r="AM583" i="4"/>
  <c r="AN583" i="4"/>
  <c r="AO583" i="4"/>
  <c r="AT583" i="4"/>
  <c r="AW583" i="4" s="1"/>
  <c r="AX583" i="4"/>
  <c r="AY583" i="4" s="1"/>
  <c r="AZ583" i="4"/>
  <c r="BA583" i="4"/>
  <c r="AL584" i="4"/>
  <c r="AM584" i="4"/>
  <c r="AN584" i="4"/>
  <c r="AO584" i="4"/>
  <c r="AT584" i="4"/>
  <c r="AU584" i="4" s="1"/>
  <c r="AW584" i="4"/>
  <c r="AX584" i="4"/>
  <c r="AY584" i="4" s="1"/>
  <c r="AL585" i="4"/>
  <c r="AM585" i="4"/>
  <c r="AN585" i="4"/>
  <c r="AO585" i="4"/>
  <c r="AT585" i="4"/>
  <c r="AV585" i="4" s="1"/>
  <c r="AX585" i="4"/>
  <c r="AY585" i="4" s="1"/>
  <c r="AZ585" i="4"/>
  <c r="BA585" i="4"/>
  <c r="AL586" i="4"/>
  <c r="AM586" i="4"/>
  <c r="AN586" i="4"/>
  <c r="AO586" i="4"/>
  <c r="AT586" i="4"/>
  <c r="AU586" i="4" s="1"/>
  <c r="AW586" i="4"/>
  <c r="AX586" i="4"/>
  <c r="AY586" i="4" s="1"/>
  <c r="AL587" i="4"/>
  <c r="AM587" i="4"/>
  <c r="AN587" i="4"/>
  <c r="AO587" i="4"/>
  <c r="AT587" i="4"/>
  <c r="AV587" i="4" s="1"/>
  <c r="AX587" i="4"/>
  <c r="AY587" i="4" s="1"/>
  <c r="AL588" i="4"/>
  <c r="AM588" i="4"/>
  <c r="AN588" i="4"/>
  <c r="AO588" i="4"/>
  <c r="AT588" i="4"/>
  <c r="AV588" i="4" s="1"/>
  <c r="AX588" i="4"/>
  <c r="AY588" i="4" s="1"/>
  <c r="AZ588" i="4"/>
  <c r="BA588" i="4"/>
  <c r="AL589" i="4"/>
  <c r="AM589" i="4"/>
  <c r="AN589" i="4"/>
  <c r="AO589" i="4"/>
  <c r="AT589" i="4"/>
  <c r="AW589" i="4" s="1"/>
  <c r="AU589" i="4"/>
  <c r="AX589" i="4"/>
  <c r="AY589" i="4" s="1"/>
  <c r="AL590" i="4"/>
  <c r="AM590" i="4"/>
  <c r="AN590" i="4"/>
  <c r="AO590" i="4"/>
  <c r="AT590" i="4"/>
  <c r="AV590" i="4" s="1"/>
  <c r="AU590" i="4"/>
  <c r="AW590" i="4"/>
  <c r="AX590" i="4"/>
  <c r="AY590" i="4" s="1"/>
  <c r="AZ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Y594" i="4" s="1"/>
  <c r="AL595" i="4"/>
  <c r="AM595" i="4"/>
  <c r="AN595" i="4"/>
  <c r="AO595" i="4"/>
  <c r="AT595" i="4"/>
  <c r="AU595" i="4" s="1"/>
  <c r="AX595" i="4"/>
  <c r="AY595" i="4" s="1"/>
  <c r="AZ595" i="4"/>
  <c r="BA595" i="4"/>
  <c r="AL596" i="4"/>
  <c r="AM596" i="4"/>
  <c r="AN596" i="4"/>
  <c r="AO596" i="4"/>
  <c r="AT596" i="4"/>
  <c r="AV596" i="4" s="1"/>
  <c r="AU596" i="4"/>
  <c r="AX596" i="4"/>
  <c r="AY596" i="4" s="1"/>
  <c r="AL597" i="4"/>
  <c r="AM597" i="4"/>
  <c r="AN597" i="4"/>
  <c r="AO597" i="4"/>
  <c r="AT597" i="4"/>
  <c r="AU597" i="4" s="1"/>
  <c r="AV597" i="4"/>
  <c r="AW597" i="4"/>
  <c r="AX597" i="4"/>
  <c r="AY597" i="4" s="1"/>
  <c r="AZ597" i="4"/>
  <c r="BA597" i="4"/>
  <c r="AL598" i="4"/>
  <c r="AM598" i="4"/>
  <c r="AN598" i="4"/>
  <c r="AO598" i="4"/>
  <c r="AT598" i="4"/>
  <c r="AV598" i="4" s="1"/>
  <c r="AX598" i="4"/>
  <c r="AY598" i="4" s="1"/>
  <c r="AL599" i="4"/>
  <c r="AM599" i="4"/>
  <c r="AN599" i="4"/>
  <c r="AO599" i="4"/>
  <c r="AT599" i="4"/>
  <c r="AW599" i="4" s="1"/>
  <c r="AU599" i="4"/>
  <c r="AV599" i="4"/>
  <c r="AX599" i="4"/>
  <c r="AY599" i="4" s="1"/>
  <c r="AZ599" i="4"/>
  <c r="BA599" i="4"/>
  <c r="AL600" i="4"/>
  <c r="AM600" i="4"/>
  <c r="AN600" i="4"/>
  <c r="AO600" i="4"/>
  <c r="AT600" i="4"/>
  <c r="AU600" i="4" s="1"/>
  <c r="AW600" i="4"/>
  <c r="AX600" i="4"/>
  <c r="AY600" i="4" s="1"/>
  <c r="AL601" i="4"/>
  <c r="AM601" i="4"/>
  <c r="AN601" i="4"/>
  <c r="AO601" i="4"/>
  <c r="AT601" i="4"/>
  <c r="AV601" i="4" s="1"/>
  <c r="AX601" i="4"/>
  <c r="AY601" i="4" s="1"/>
  <c r="AZ601" i="4"/>
  <c r="BA601" i="4"/>
  <c r="AL602" i="4"/>
  <c r="AM602" i="4"/>
  <c r="AN602" i="4"/>
  <c r="AO602" i="4"/>
  <c r="AT602" i="4"/>
  <c r="AU602" i="4" s="1"/>
  <c r="AX602" i="4"/>
  <c r="AY602" i="4" s="1"/>
  <c r="AZ602" i="4"/>
  <c r="BA602" i="4"/>
  <c r="AL603" i="4"/>
  <c r="AM603" i="4"/>
  <c r="AN603" i="4"/>
  <c r="AO603" i="4"/>
  <c r="AT603" i="4"/>
  <c r="AU603" i="4" s="1"/>
  <c r="AV603" i="4"/>
  <c r="AW603" i="4"/>
  <c r="AX603" i="4"/>
  <c r="AY603" i="4" s="1"/>
  <c r="AL604" i="4"/>
  <c r="AM604" i="4"/>
  <c r="AN604" i="4"/>
  <c r="AO604" i="4"/>
  <c r="AT604" i="4"/>
  <c r="AU604" i="4" s="1"/>
  <c r="AX604" i="4"/>
  <c r="AY604" i="4" s="1"/>
  <c r="AZ604" i="4"/>
  <c r="BA604" i="4"/>
  <c r="AL605" i="4"/>
  <c r="AM605" i="4"/>
  <c r="AN605" i="4"/>
  <c r="AO605" i="4"/>
  <c r="AT605" i="4"/>
  <c r="AU605" i="4" s="1"/>
  <c r="AX605" i="4"/>
  <c r="AY605" i="4" s="1"/>
  <c r="AZ605" i="4"/>
  <c r="BA605" i="4"/>
  <c r="AL606" i="4"/>
  <c r="AM606" i="4"/>
  <c r="AN606" i="4"/>
  <c r="AO606" i="4"/>
  <c r="AT606" i="4"/>
  <c r="AV606" i="4" s="1"/>
  <c r="AU606" i="4"/>
  <c r="AW606" i="4"/>
  <c r="AX606" i="4"/>
  <c r="AY606" i="4" s="1"/>
  <c r="AL607" i="4"/>
  <c r="AM607" i="4"/>
  <c r="AN607" i="4"/>
  <c r="AO607" i="4"/>
  <c r="AT607" i="4"/>
  <c r="AW607" i="4" s="1"/>
  <c r="AX607" i="4"/>
  <c r="AY607" i="4" s="1"/>
  <c r="AZ607" i="4"/>
  <c r="BA607" i="4"/>
  <c r="AL608" i="4"/>
  <c r="AM608" i="4"/>
  <c r="AN608" i="4"/>
  <c r="AO608" i="4"/>
  <c r="AT608" i="4"/>
  <c r="AU608" i="4"/>
  <c r="AV608" i="4"/>
  <c r="AW608" i="4"/>
  <c r="AX608" i="4"/>
  <c r="AY608" i="4" s="1"/>
  <c r="AZ608" i="4"/>
  <c r="BA608" i="4"/>
  <c r="AL609" i="4"/>
  <c r="AM609" i="4"/>
  <c r="AN609" i="4"/>
  <c r="AO609" i="4"/>
  <c r="AT609" i="4"/>
  <c r="AV609" i="4" s="1"/>
  <c r="AX609" i="4"/>
  <c r="AY609" i="4" s="1"/>
  <c r="AZ609" i="4"/>
  <c r="BA609" i="4"/>
  <c r="AL610" i="4"/>
  <c r="AM610" i="4"/>
  <c r="AN610" i="4"/>
  <c r="AO610" i="4"/>
  <c r="AT610" i="4"/>
  <c r="AU610" i="4"/>
  <c r="AV610" i="4"/>
  <c r="AW610" i="4"/>
  <c r="AX610" i="4"/>
  <c r="AY610" i="4" s="1"/>
  <c r="AZ610" i="4"/>
  <c r="BA610" i="4"/>
  <c r="AL611" i="4"/>
  <c r="AM611" i="4"/>
  <c r="AN611" i="4"/>
  <c r="AO611" i="4"/>
  <c r="AT611" i="4"/>
  <c r="AU611" i="4" s="1"/>
  <c r="AX611" i="4"/>
  <c r="AY611" i="4" s="1"/>
  <c r="AZ611" i="4"/>
  <c r="BA611" i="4"/>
  <c r="AL612" i="4"/>
  <c r="AM612" i="4"/>
  <c r="AN612" i="4"/>
  <c r="AO612" i="4"/>
  <c r="AT612" i="4"/>
  <c r="AV612" i="4" s="1"/>
  <c r="AU612" i="4"/>
  <c r="AW612" i="4"/>
  <c r="AX612" i="4"/>
  <c r="AY612" i="4" s="1"/>
  <c r="AL613" i="4"/>
  <c r="AM613" i="4"/>
  <c r="AN613" i="4"/>
  <c r="AO613" i="4"/>
  <c r="AT613" i="4"/>
  <c r="AV613" i="4" s="1"/>
  <c r="AX613" i="4"/>
  <c r="AY613" i="4" s="1"/>
  <c r="AZ613" i="4"/>
  <c r="BA613" i="4"/>
  <c r="AL614" i="4"/>
  <c r="AM614" i="4"/>
  <c r="AN614" i="4"/>
  <c r="AO614" i="4"/>
  <c r="AT614" i="4"/>
  <c r="AV614" i="4" s="1"/>
  <c r="AX614" i="4"/>
  <c r="AY614" i="4" s="1"/>
  <c r="AL615" i="4"/>
  <c r="AM615" i="4"/>
  <c r="AN615" i="4"/>
  <c r="AO615" i="4"/>
  <c r="AT615" i="4"/>
  <c r="AW615" i="4" s="1"/>
  <c r="AU615" i="4"/>
  <c r="AX615" i="4"/>
  <c r="AY615" i="4" s="1"/>
  <c r="AL616" i="4"/>
  <c r="AM616" i="4"/>
  <c r="AN616" i="4"/>
  <c r="AO616" i="4"/>
  <c r="AT616" i="4"/>
  <c r="AU616" i="4" s="1"/>
  <c r="AX616" i="4"/>
  <c r="AY616" i="4" s="1"/>
  <c r="AL617" i="4"/>
  <c r="AM617" i="4"/>
  <c r="AN617" i="4"/>
  <c r="AO617" i="4"/>
  <c r="AT617" i="4"/>
  <c r="AV617" i="4"/>
  <c r="AX617" i="4"/>
  <c r="AY617" i="4" s="1"/>
  <c r="AL618" i="4"/>
  <c r="AM618" i="4"/>
  <c r="AN618" i="4"/>
  <c r="AO618" i="4"/>
  <c r="AT618" i="4"/>
  <c r="AU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U629" i="4" s="1"/>
  <c r="AW629" i="4"/>
  <c r="AX629" i="4"/>
  <c r="BA629" i="4" s="1"/>
  <c r="AL630" i="4"/>
  <c r="AM630" i="4"/>
  <c r="AN630" i="4"/>
  <c r="AO630" i="4"/>
  <c r="AT630" i="4"/>
  <c r="AV630" i="4" s="1"/>
  <c r="AX630" i="4"/>
  <c r="AY630" i="4" s="1"/>
  <c r="AL631" i="4"/>
  <c r="AM631" i="4"/>
  <c r="AN631" i="4"/>
  <c r="AO631" i="4"/>
  <c r="AT631" i="4"/>
  <c r="AU631" i="4" s="1"/>
  <c r="AV631" i="4"/>
  <c r="AW631" i="4"/>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s="1"/>
  <c r="AL637" i="4"/>
  <c r="AM637" i="4"/>
  <c r="AN637" i="4"/>
  <c r="AO637" i="4"/>
  <c r="AT637" i="4"/>
  <c r="AV637" i="4" s="1"/>
  <c r="AU637" i="4"/>
  <c r="AW637" i="4"/>
  <c r="AX637" i="4"/>
  <c r="BA637" i="4" s="1"/>
  <c r="AL638" i="4"/>
  <c r="AM638" i="4"/>
  <c r="AN638" i="4"/>
  <c r="AO638" i="4"/>
  <c r="AT638" i="4"/>
  <c r="AW638" i="4" s="1"/>
  <c r="AU638" i="4"/>
  <c r="AV638" i="4"/>
  <c r="AX638" i="4"/>
  <c r="AY638" i="4" s="1"/>
  <c r="AZ638" i="4"/>
  <c r="AL639" i="4"/>
  <c r="AM639" i="4"/>
  <c r="AN639" i="4"/>
  <c r="AO639" i="4"/>
  <c r="AT639" i="4"/>
  <c r="AU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X644" i="4"/>
  <c r="AY644" i="4" s="1"/>
  <c r="AZ644" i="4"/>
  <c r="AL645" i="4"/>
  <c r="AM645" i="4"/>
  <c r="AN645" i="4"/>
  <c r="AO645" i="4"/>
  <c r="AT645" i="4"/>
  <c r="AV645" i="4" s="1"/>
  <c r="AX645" i="4"/>
  <c r="BA645" i="4"/>
  <c r="AL646" i="4"/>
  <c r="AM646" i="4"/>
  <c r="AN646" i="4"/>
  <c r="AO646" i="4"/>
  <c r="AT646" i="4"/>
  <c r="AU646" i="4" s="1"/>
  <c r="AW646" i="4"/>
  <c r="AX646" i="4"/>
  <c r="AZ646" i="4" s="1"/>
  <c r="AL647" i="4"/>
  <c r="AM647" i="4"/>
  <c r="AN647" i="4"/>
  <c r="AO647" i="4"/>
  <c r="AT647" i="4"/>
  <c r="AU647" i="4" s="1"/>
  <c r="AV647" i="4"/>
  <c r="AX647" i="4"/>
  <c r="BA647" i="4" s="1"/>
  <c r="AL648" i="4"/>
  <c r="AM648" i="4"/>
  <c r="AN648" i="4"/>
  <c r="AO648" i="4"/>
  <c r="AT648" i="4"/>
  <c r="AW648" i="4" s="1"/>
  <c r="AU648" i="4"/>
  <c r="AX648" i="4"/>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U653" i="4"/>
  <c r="AV653" i="4"/>
  <c r="AX653" i="4"/>
  <c r="BA653" i="4"/>
  <c r="AL654" i="4"/>
  <c r="AM654" i="4"/>
  <c r="AN654" i="4"/>
  <c r="AO654" i="4"/>
  <c r="AT654" i="4"/>
  <c r="AV654" i="4" s="1"/>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s="1"/>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s="1"/>
  <c r="AV666" i="4"/>
  <c r="AW666" i="4"/>
  <c r="AX666" i="4"/>
  <c r="AZ666" i="4" s="1"/>
  <c r="AL667" i="4"/>
  <c r="AM667" i="4"/>
  <c r="AN667" i="4"/>
  <c r="AO667" i="4"/>
  <c r="AT667" i="4"/>
  <c r="AV667" i="4" s="1"/>
  <c r="AX667" i="4"/>
  <c r="AZ667" i="4"/>
  <c r="AL668" i="4"/>
  <c r="AM668" i="4"/>
  <c r="AN668" i="4"/>
  <c r="AO668" i="4"/>
  <c r="AT668" i="4"/>
  <c r="AV668" i="4" s="1"/>
  <c r="AX668" i="4"/>
  <c r="AY668" i="4"/>
  <c r="AZ668" i="4"/>
  <c r="BA668" i="4"/>
  <c r="AL669" i="4"/>
  <c r="AM669" i="4"/>
  <c r="AN669" i="4"/>
  <c r="AO669" i="4"/>
  <c r="AT669" i="4"/>
  <c r="AU669" i="4"/>
  <c r="AX669" i="4"/>
  <c r="AZ669" i="4" s="1"/>
  <c r="BA669" i="4"/>
  <c r="AL670" i="4"/>
  <c r="AM670" i="4"/>
  <c r="AN670" i="4"/>
  <c r="AO670" i="4"/>
  <c r="AT670" i="4"/>
  <c r="AX670" i="4"/>
  <c r="AY670" i="4" s="1"/>
  <c r="BA670" i="4"/>
  <c r="AL671" i="4"/>
  <c r="AM671" i="4"/>
  <c r="AN671" i="4"/>
  <c r="AO671" i="4"/>
  <c r="AT671" i="4"/>
  <c r="AW671" i="4" s="1"/>
  <c r="AX671" i="4"/>
  <c r="AY671" i="4"/>
  <c r="AZ671" i="4"/>
  <c r="BA671" i="4"/>
  <c r="AL672" i="4"/>
  <c r="AM672" i="4"/>
  <c r="AN672" i="4"/>
  <c r="AO672" i="4"/>
  <c r="AT672" i="4"/>
  <c r="AV672" i="4" s="1"/>
  <c r="AU672" i="4"/>
  <c r="AX672" i="4"/>
  <c r="BA672" i="4" s="1"/>
  <c r="AL673" i="4"/>
  <c r="AM673" i="4"/>
  <c r="AN673" i="4"/>
  <c r="AO673" i="4"/>
  <c r="AT673" i="4"/>
  <c r="AU673" i="4" s="1"/>
  <c r="AX673" i="4"/>
  <c r="AY673" i="4"/>
  <c r="AZ673" i="4"/>
  <c r="BA673" i="4"/>
  <c r="AL674" i="4"/>
  <c r="AM674" i="4"/>
  <c r="AN674" i="4"/>
  <c r="AO674" i="4"/>
  <c r="AT674" i="4"/>
  <c r="AX674" i="4"/>
  <c r="AZ674" i="4" s="1"/>
  <c r="AY674" i="4"/>
  <c r="AL675" i="4"/>
  <c r="AM675" i="4"/>
  <c r="AN675" i="4"/>
  <c r="AO675" i="4"/>
  <c r="AT675" i="4"/>
  <c r="AV675" i="4" s="1"/>
  <c r="AU675" i="4"/>
  <c r="AX675" i="4"/>
  <c r="AY675" i="4"/>
  <c r="AZ675" i="4"/>
  <c r="BA675" i="4"/>
  <c r="AL676" i="4"/>
  <c r="AM676" i="4"/>
  <c r="AN676" i="4"/>
  <c r="AO676" i="4"/>
  <c r="AT676" i="4"/>
  <c r="AV676" i="4" s="1"/>
  <c r="AU676" i="4"/>
  <c r="AX676" i="4"/>
  <c r="BA676" i="4" s="1"/>
  <c r="AL677" i="4"/>
  <c r="AM677" i="4"/>
  <c r="AN677" i="4"/>
  <c r="AO677" i="4"/>
  <c r="AT677" i="4"/>
  <c r="AU677" i="4" s="1"/>
  <c r="AX677" i="4"/>
  <c r="AY677" i="4"/>
  <c r="AZ677" i="4"/>
  <c r="BA677" i="4"/>
  <c r="AL678" i="4"/>
  <c r="AM678" i="4"/>
  <c r="AN678" i="4"/>
  <c r="AO678" i="4"/>
  <c r="AT678" i="4"/>
  <c r="AW678" i="4" s="1"/>
  <c r="AU678" i="4"/>
  <c r="AX678" i="4"/>
  <c r="BA678" i="4" s="1"/>
  <c r="AL679" i="4"/>
  <c r="AM679" i="4"/>
  <c r="AN679" i="4"/>
  <c r="AO679" i="4"/>
  <c r="AT679" i="4"/>
  <c r="AW679" i="4" s="1"/>
  <c r="AX679" i="4"/>
  <c r="BA679" i="4" s="1"/>
  <c r="AL680" i="4"/>
  <c r="AM680" i="4"/>
  <c r="AN680" i="4"/>
  <c r="AO680" i="4"/>
  <c r="AT680" i="4"/>
  <c r="AW680" i="4" s="1"/>
  <c r="AX680" i="4"/>
  <c r="BA680" i="4" s="1"/>
  <c r="AL681" i="4"/>
  <c r="AM681" i="4"/>
  <c r="AN681" i="4"/>
  <c r="AO681" i="4"/>
  <c r="AT681" i="4"/>
  <c r="AW681" i="4" s="1"/>
  <c r="AX681" i="4"/>
  <c r="BA681" i="4" s="1"/>
  <c r="AL682" i="4"/>
  <c r="AM682" i="4"/>
  <c r="AN682" i="4"/>
  <c r="AO682" i="4"/>
  <c r="AT682" i="4"/>
  <c r="AU682" i="4" s="1"/>
  <c r="AX682" i="4"/>
  <c r="AY682" i="4"/>
  <c r="AZ682" i="4"/>
  <c r="BA682" i="4"/>
  <c r="AL683" i="4"/>
  <c r="AM683" i="4"/>
  <c r="AN683" i="4"/>
  <c r="AO683" i="4"/>
  <c r="AT683" i="4"/>
  <c r="AV683" i="4" s="1"/>
  <c r="AU683" i="4"/>
  <c r="AX683" i="4"/>
  <c r="BA683" i="4" s="1"/>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BA686" i="4" s="1"/>
  <c r="AL687" i="4"/>
  <c r="AM687" i="4"/>
  <c r="AN687" i="4"/>
  <c r="AO687" i="4"/>
  <c r="AT687" i="4"/>
  <c r="AW687" i="4" s="1"/>
  <c r="AX687" i="4"/>
  <c r="AZ687" i="4" s="1"/>
  <c r="AY687" i="4"/>
  <c r="AL688" i="4"/>
  <c r="AM688" i="4"/>
  <c r="AN688" i="4"/>
  <c r="AO688" i="4"/>
  <c r="AT688" i="4"/>
  <c r="AV688" i="4" s="1"/>
  <c r="AU688" i="4"/>
  <c r="AX688" i="4"/>
  <c r="AZ688" i="4" s="1"/>
  <c r="AY688" i="4"/>
  <c r="AL689" i="4"/>
  <c r="AM689" i="4"/>
  <c r="AN689" i="4"/>
  <c r="AO689" i="4"/>
  <c r="AT689" i="4"/>
  <c r="AV689" i="4" s="1"/>
  <c r="AU689" i="4"/>
  <c r="AX689" i="4"/>
  <c r="AZ689" i="4" s="1"/>
  <c r="AY689" i="4"/>
  <c r="AL690" i="4"/>
  <c r="AM690" i="4"/>
  <c r="AN690" i="4"/>
  <c r="AO690" i="4"/>
  <c r="AT690" i="4"/>
  <c r="AU690" i="4" s="1"/>
  <c r="AW690" i="4"/>
  <c r="AX690" i="4"/>
  <c r="AY690" i="4"/>
  <c r="AZ690" i="4"/>
  <c r="BA690" i="4"/>
  <c r="AL691" i="4"/>
  <c r="AM691" i="4"/>
  <c r="AN691" i="4"/>
  <c r="AO691" i="4"/>
  <c r="AT691" i="4"/>
  <c r="AV691" i="4" s="1"/>
  <c r="AU691" i="4"/>
  <c r="AX691" i="4"/>
  <c r="AZ691" i="4" s="1"/>
  <c r="AY691" i="4"/>
  <c r="AL692" i="4"/>
  <c r="AM692" i="4"/>
  <c r="AN692" i="4"/>
  <c r="AO692" i="4"/>
  <c r="AT692" i="4"/>
  <c r="AX692" i="4"/>
  <c r="BA692" i="4" s="1"/>
  <c r="AL693" i="4"/>
  <c r="AM693" i="4"/>
  <c r="AN693" i="4"/>
  <c r="AO693" i="4"/>
  <c r="AT693" i="4"/>
  <c r="AU693" i="4" s="1"/>
  <c r="AX693" i="4"/>
  <c r="AY693" i="4"/>
  <c r="AZ693" i="4"/>
  <c r="BA693" i="4"/>
  <c r="AL694" i="4"/>
  <c r="AM694" i="4"/>
  <c r="AN694" i="4"/>
  <c r="AO694" i="4"/>
  <c r="AT694" i="4"/>
  <c r="AW694" i="4" s="1"/>
  <c r="AU694" i="4"/>
  <c r="AV694" i="4"/>
  <c r="AX694" i="4"/>
  <c r="BA694" i="4" s="1"/>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Z698" i="4" s="1"/>
  <c r="AY698" i="4"/>
  <c r="AL699" i="4"/>
  <c r="AM699" i="4"/>
  <c r="AN699" i="4"/>
  <c r="AO699" i="4"/>
  <c r="AT699" i="4"/>
  <c r="AV699" i="4" s="1"/>
  <c r="AU699" i="4"/>
  <c r="AX699" i="4"/>
  <c r="AY699" i="4"/>
  <c r="AZ699" i="4"/>
  <c r="BA699" i="4"/>
  <c r="AL700" i="4"/>
  <c r="AM700" i="4"/>
  <c r="AN700" i="4"/>
  <c r="AO700" i="4"/>
  <c r="AT700" i="4"/>
  <c r="AX700" i="4"/>
  <c r="BA700" i="4" s="1"/>
  <c r="AY700" i="4"/>
  <c r="AZ700" i="4"/>
  <c r="AL701" i="4"/>
  <c r="AM701" i="4"/>
  <c r="AN701" i="4"/>
  <c r="AO701" i="4"/>
  <c r="AT701" i="4"/>
  <c r="AU701" i="4"/>
  <c r="AX701" i="4"/>
  <c r="BA701" i="4" s="1"/>
  <c r="AL702" i="4"/>
  <c r="AM702" i="4"/>
  <c r="AN702" i="4"/>
  <c r="AO702" i="4"/>
  <c r="AT702" i="4"/>
  <c r="AU702" i="4" s="1"/>
  <c r="AX702" i="4"/>
  <c r="BA702" i="4" s="1"/>
  <c r="AY702" i="4"/>
  <c r="AZ702" i="4"/>
  <c r="AL703" i="4"/>
  <c r="AM703" i="4"/>
  <c r="AN703" i="4"/>
  <c r="AO703" i="4"/>
  <c r="AT703" i="4"/>
  <c r="AU703" i="4" s="1"/>
  <c r="AW703" i="4"/>
  <c r="AX703" i="4"/>
  <c r="BA703" i="4" s="1"/>
  <c r="AL704" i="4"/>
  <c r="AM704" i="4"/>
  <c r="AN704" i="4"/>
  <c r="AO704" i="4"/>
  <c r="AT704" i="4"/>
  <c r="AW704" i="4" s="1"/>
  <c r="AX704" i="4"/>
  <c r="BA704" i="4" s="1"/>
  <c r="AL705" i="4"/>
  <c r="AM705" i="4"/>
  <c r="AN705" i="4"/>
  <c r="AO705" i="4"/>
  <c r="AT705" i="4"/>
  <c r="AW705" i="4" s="1"/>
  <c r="AX705" i="4"/>
  <c r="BA705" i="4" s="1"/>
  <c r="AL706" i="4"/>
  <c r="AM706" i="4"/>
  <c r="AN706" i="4"/>
  <c r="AO706" i="4"/>
  <c r="AT706" i="4"/>
  <c r="AU706" i="4" s="1"/>
  <c r="AX706" i="4"/>
  <c r="BA706" i="4" s="1"/>
  <c r="AY706" i="4"/>
  <c r="AZ706" i="4"/>
  <c r="AL707" i="4"/>
  <c r="AM707" i="4"/>
  <c r="AN707" i="4"/>
  <c r="AO707" i="4"/>
  <c r="AT707" i="4"/>
  <c r="AV707" i="4" s="1"/>
  <c r="AU707" i="4"/>
  <c r="AX707" i="4"/>
  <c r="BA707" i="4" s="1"/>
  <c r="AL708" i="4"/>
  <c r="AM708" i="4"/>
  <c r="AN708" i="4"/>
  <c r="AO708" i="4"/>
  <c r="AT708" i="4"/>
  <c r="AX708" i="4"/>
  <c r="AY708" i="4"/>
  <c r="AZ708" i="4"/>
  <c r="BA708" i="4"/>
  <c r="AL709" i="4"/>
  <c r="AM709" i="4"/>
  <c r="AN709" i="4"/>
  <c r="AO709" i="4"/>
  <c r="AT709" i="4"/>
  <c r="AU709" i="4"/>
  <c r="AX709" i="4"/>
  <c r="AZ709" i="4" s="1"/>
  <c r="AY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AL715" i="4"/>
  <c r="AM715" i="4"/>
  <c r="AN715" i="4"/>
  <c r="AO715" i="4"/>
  <c r="AT715" i="4"/>
  <c r="AV715" i="4" s="1"/>
  <c r="AU715" i="4"/>
  <c r="AX715" i="4"/>
  <c r="AY715" i="4"/>
  <c r="AZ715" i="4"/>
  <c r="BA715" i="4"/>
  <c r="AL716" i="4"/>
  <c r="AM716" i="4"/>
  <c r="AN716" i="4"/>
  <c r="AO716" i="4"/>
  <c r="AT716" i="4"/>
  <c r="AX716" i="4"/>
  <c r="BA716" i="4" s="1"/>
  <c r="AY716" i="4"/>
  <c r="AZ716" i="4"/>
  <c r="AL717" i="4"/>
  <c r="AM717" i="4"/>
  <c r="AN717" i="4"/>
  <c r="AO717" i="4"/>
  <c r="AT717" i="4"/>
  <c r="AX717" i="4"/>
  <c r="AZ717" i="4" s="1"/>
  <c r="AY717" i="4"/>
  <c r="AL718" i="4"/>
  <c r="AM718" i="4"/>
  <c r="AN718" i="4"/>
  <c r="AO718" i="4"/>
  <c r="AT718" i="4"/>
  <c r="AW718" i="4" s="1"/>
  <c r="AV718" i="4"/>
  <c r="AX718" i="4"/>
  <c r="AY718" i="4"/>
  <c r="AZ718" i="4"/>
  <c r="BA718" i="4"/>
  <c r="AL719" i="4"/>
  <c r="AM719" i="4"/>
  <c r="AN719" i="4"/>
  <c r="AO719" i="4"/>
  <c r="AT719" i="4"/>
  <c r="AW719" i="4" s="1"/>
  <c r="AU719" i="4"/>
  <c r="AV719" i="4"/>
  <c r="AX719" i="4"/>
  <c r="BA719" i="4" s="1"/>
  <c r="AL720" i="4"/>
  <c r="AM720" i="4"/>
  <c r="AN720" i="4"/>
  <c r="AO720" i="4"/>
  <c r="AT720" i="4"/>
  <c r="AW720" i="4" s="1"/>
  <c r="AX720" i="4"/>
  <c r="BA720" i="4" s="1"/>
  <c r="AL721" i="4"/>
  <c r="AM721" i="4"/>
  <c r="AN721" i="4"/>
  <c r="AO721" i="4"/>
  <c r="AT721" i="4"/>
  <c r="AW721" i="4" s="1"/>
  <c r="AX721" i="4"/>
  <c r="BA721" i="4" s="1"/>
  <c r="AL722" i="4"/>
  <c r="AM722" i="4"/>
  <c r="AN722" i="4"/>
  <c r="AO722" i="4"/>
  <c r="AT722" i="4"/>
  <c r="AU722" i="4" s="1"/>
  <c r="AX722" i="4"/>
  <c r="BA722" i="4" s="1"/>
  <c r="AY722" i="4"/>
  <c r="AZ722" i="4"/>
  <c r="AL723" i="4"/>
  <c r="AM723" i="4"/>
  <c r="AN723" i="4"/>
  <c r="AO723" i="4"/>
  <c r="AT723" i="4"/>
  <c r="AV723" i="4" s="1"/>
  <c r="AU723" i="4"/>
  <c r="AX723" i="4"/>
  <c r="BA723" i="4" s="1"/>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AZ726" i="4" s="1"/>
  <c r="AY726" i="4"/>
  <c r="AL727" i="4"/>
  <c r="AM727" i="4"/>
  <c r="AN727" i="4"/>
  <c r="AO727" i="4"/>
  <c r="AT727" i="4"/>
  <c r="AX727" i="4"/>
  <c r="BA727" i="4" s="1"/>
  <c r="AL728" i="4"/>
  <c r="AM728" i="4"/>
  <c r="AN728" i="4"/>
  <c r="AO728" i="4"/>
  <c r="AT728" i="4"/>
  <c r="AX728" i="4"/>
  <c r="AY728" i="4"/>
  <c r="AZ728" i="4"/>
  <c r="BA728" i="4"/>
  <c r="AL729" i="4"/>
  <c r="AM729" i="4"/>
  <c r="AN729" i="4"/>
  <c r="AO729" i="4"/>
  <c r="AT729" i="4"/>
  <c r="AX729" i="4"/>
  <c r="BA729" i="4" s="1"/>
  <c r="AY729" i="4"/>
  <c r="AZ729" i="4"/>
  <c r="AL730" i="4"/>
  <c r="AM730" i="4"/>
  <c r="AN730" i="4"/>
  <c r="AO730" i="4"/>
  <c r="AT730" i="4"/>
  <c r="AX730" i="4"/>
  <c r="AZ730" i="4" s="1"/>
  <c r="AY730" i="4"/>
  <c r="AL731" i="4"/>
  <c r="AM731" i="4"/>
  <c r="AN731" i="4"/>
  <c r="AO731" i="4"/>
  <c r="AT731" i="4"/>
  <c r="AX731" i="4"/>
  <c r="BA731" i="4" s="1"/>
  <c r="AL732" i="4"/>
  <c r="AM732" i="4"/>
  <c r="AN732" i="4"/>
  <c r="AO732" i="4"/>
  <c r="AT732" i="4"/>
  <c r="AX732" i="4"/>
  <c r="AY732" i="4"/>
  <c r="AZ732" i="4"/>
  <c r="BA732" i="4"/>
  <c r="AL733" i="4"/>
  <c r="AM733" i="4"/>
  <c r="AN733" i="4"/>
  <c r="AO733" i="4"/>
  <c r="AT733" i="4"/>
  <c r="AX733" i="4"/>
  <c r="BA733" i="4" s="1"/>
  <c r="AY733" i="4"/>
  <c r="AZ733" i="4"/>
  <c r="AL734" i="4"/>
  <c r="AM734" i="4"/>
  <c r="AN734" i="4"/>
  <c r="AO734" i="4"/>
  <c r="AT734" i="4"/>
  <c r="AX734" i="4"/>
  <c r="AZ734" i="4" s="1"/>
  <c r="AY734" i="4"/>
  <c r="AL735" i="4"/>
  <c r="AM735" i="4"/>
  <c r="AN735" i="4"/>
  <c r="AO735" i="4"/>
  <c r="AT735" i="4"/>
  <c r="AX735" i="4"/>
  <c r="AL736" i="4"/>
  <c r="AM736" i="4"/>
  <c r="AN736" i="4"/>
  <c r="AO736" i="4"/>
  <c r="AT736" i="4"/>
  <c r="AX736" i="4"/>
  <c r="AY736" i="4"/>
  <c r="AZ736" i="4"/>
  <c r="BA736" i="4"/>
  <c r="AL737" i="4"/>
  <c r="AM737" i="4"/>
  <c r="AN737" i="4"/>
  <c r="AO737" i="4"/>
  <c r="AT737" i="4"/>
  <c r="AX737" i="4"/>
  <c r="BA737" i="4" s="1"/>
  <c r="AY737" i="4"/>
  <c r="AZ737" i="4"/>
  <c r="AL738" i="4"/>
  <c r="AM738" i="4"/>
  <c r="AN738" i="4"/>
  <c r="AO738" i="4"/>
  <c r="AT738" i="4"/>
  <c r="AX738" i="4"/>
  <c r="AY738" i="4" s="1"/>
  <c r="AL739" i="4"/>
  <c r="AM739" i="4"/>
  <c r="AN739" i="4"/>
  <c r="AO739" i="4"/>
  <c r="AT739" i="4"/>
  <c r="AX739" i="4"/>
  <c r="AL740" i="4"/>
  <c r="AM740" i="4"/>
  <c r="AN740" i="4"/>
  <c r="AO740" i="4"/>
  <c r="AT740" i="4"/>
  <c r="AX740" i="4"/>
  <c r="AY740" i="4"/>
  <c r="AZ740" i="4"/>
  <c r="BA740" i="4"/>
  <c r="AL741" i="4"/>
  <c r="AM741" i="4"/>
  <c r="AN741" i="4"/>
  <c r="AO741" i="4"/>
  <c r="AT741" i="4"/>
  <c r="AX741" i="4"/>
  <c r="BA741" i="4" s="1"/>
  <c r="AY741" i="4"/>
  <c r="AZ741" i="4"/>
  <c r="AL742" i="4"/>
  <c r="AM742" i="4"/>
  <c r="AN742" i="4"/>
  <c r="AO742" i="4"/>
  <c r="AT742" i="4"/>
  <c r="AX742" i="4"/>
  <c r="AL743" i="4"/>
  <c r="AM743" i="4"/>
  <c r="AN743" i="4"/>
  <c r="AO743" i="4"/>
  <c r="AT743" i="4"/>
  <c r="AX743" i="4"/>
  <c r="BA743" i="4"/>
  <c r="AL744" i="4"/>
  <c r="AM744" i="4"/>
  <c r="AN744" i="4"/>
  <c r="AO744" i="4"/>
  <c r="AT744" i="4"/>
  <c r="AX744" i="4"/>
  <c r="AY744" i="4"/>
  <c r="AZ744" i="4"/>
  <c r="BA744" i="4"/>
  <c r="AL745" i="4"/>
  <c r="AM745" i="4"/>
  <c r="AN745" i="4"/>
  <c r="AO745" i="4"/>
  <c r="AT745" i="4"/>
  <c r="AX745" i="4"/>
  <c r="BA745" i="4" s="1"/>
  <c r="AY745" i="4"/>
  <c r="AZ745" i="4"/>
  <c r="AL746" i="4"/>
  <c r="AM746" i="4"/>
  <c r="AN746" i="4"/>
  <c r="AO746" i="4"/>
  <c r="AT746" i="4"/>
  <c r="AX746" i="4"/>
  <c r="AY746" i="4"/>
  <c r="AL747" i="4"/>
  <c r="AM747" i="4"/>
  <c r="AN747" i="4"/>
  <c r="AO747" i="4"/>
  <c r="AT747" i="4"/>
  <c r="AX747" i="4"/>
  <c r="BA747" i="4"/>
  <c r="AL748" i="4"/>
  <c r="AM748" i="4"/>
  <c r="AN748" i="4"/>
  <c r="AO748" i="4"/>
  <c r="AT748" i="4"/>
  <c r="AX748" i="4"/>
  <c r="AY748" i="4"/>
  <c r="AZ748" i="4"/>
  <c r="BA748" i="4"/>
  <c r="AL749" i="4"/>
  <c r="AM749" i="4"/>
  <c r="AN749" i="4"/>
  <c r="AO749" i="4"/>
  <c r="AT749" i="4"/>
  <c r="AX749" i="4"/>
  <c r="BA749" i="4" s="1"/>
  <c r="AY749" i="4"/>
  <c r="AZ749" i="4"/>
  <c r="AL750" i="4"/>
  <c r="AM750" i="4"/>
  <c r="AN750" i="4"/>
  <c r="AO750" i="4"/>
  <c r="AT750" i="4"/>
  <c r="AX750" i="4"/>
  <c r="AY750" i="4"/>
  <c r="AL751" i="4"/>
  <c r="AM751" i="4"/>
  <c r="AN751" i="4"/>
  <c r="AO751" i="4"/>
  <c r="AT751" i="4"/>
  <c r="AX751" i="4"/>
  <c r="BA751" i="4" s="1"/>
  <c r="AL752" i="4"/>
  <c r="AM752" i="4"/>
  <c r="AN752" i="4"/>
  <c r="AO752" i="4"/>
  <c r="AT752" i="4"/>
  <c r="AX752" i="4"/>
  <c r="AY752" i="4"/>
  <c r="AZ752" i="4"/>
  <c r="BA752" i="4"/>
  <c r="AL753" i="4"/>
  <c r="AM753" i="4"/>
  <c r="AN753" i="4"/>
  <c r="AO753" i="4"/>
  <c r="AT753" i="4"/>
  <c r="AX753" i="4"/>
  <c r="BA753" i="4" s="1"/>
  <c r="AY753" i="4"/>
  <c r="AZ753" i="4"/>
  <c r="AL754" i="4"/>
  <c r="AM754" i="4"/>
  <c r="AN754" i="4"/>
  <c r="AO754" i="4"/>
  <c r="AT754" i="4"/>
  <c r="AX754" i="4"/>
  <c r="AY754" i="4" s="1"/>
  <c r="AL755" i="4"/>
  <c r="AM755" i="4"/>
  <c r="AN755" i="4"/>
  <c r="AO755" i="4"/>
  <c r="AT755" i="4"/>
  <c r="AX755" i="4"/>
  <c r="AL756" i="4"/>
  <c r="AM756" i="4"/>
  <c r="AN756" i="4"/>
  <c r="AO756" i="4"/>
  <c r="AT756" i="4"/>
  <c r="AX756" i="4"/>
  <c r="AY756" i="4"/>
  <c r="AZ756" i="4"/>
  <c r="BA756" i="4"/>
  <c r="AL757" i="4"/>
  <c r="AM757" i="4"/>
  <c r="AN757" i="4"/>
  <c r="AO757" i="4"/>
  <c r="AT757" i="4"/>
  <c r="AX757" i="4"/>
  <c r="BA757" i="4" s="1"/>
  <c r="AY757" i="4"/>
  <c r="AZ757" i="4"/>
  <c r="AL758" i="4"/>
  <c r="AM758" i="4"/>
  <c r="AN758" i="4"/>
  <c r="AO758" i="4"/>
  <c r="AT758" i="4"/>
  <c r="AX758" i="4"/>
  <c r="AL759" i="4"/>
  <c r="AM759" i="4"/>
  <c r="AN759" i="4"/>
  <c r="AO759" i="4"/>
  <c r="AT759" i="4"/>
  <c r="AX759" i="4"/>
  <c r="BA759" i="4"/>
  <c r="AL760" i="4"/>
  <c r="AM760" i="4"/>
  <c r="AN760" i="4"/>
  <c r="AO760" i="4"/>
  <c r="AT760" i="4"/>
  <c r="AX760" i="4"/>
  <c r="AY760" i="4"/>
  <c r="AZ760" i="4"/>
  <c r="BA760" i="4"/>
  <c r="AL761" i="4"/>
  <c r="AM761" i="4"/>
  <c r="AN761" i="4"/>
  <c r="AO761" i="4"/>
  <c r="AT761" i="4"/>
  <c r="AX761" i="4"/>
  <c r="BA761" i="4" s="1"/>
  <c r="AY761" i="4"/>
  <c r="AZ761" i="4"/>
  <c r="AL762" i="4"/>
  <c r="AM762" i="4"/>
  <c r="AN762" i="4"/>
  <c r="AO762" i="4"/>
  <c r="AT762" i="4"/>
  <c r="AX762" i="4"/>
  <c r="AY762" i="4"/>
  <c r="AL763" i="4"/>
  <c r="AM763" i="4"/>
  <c r="AN763" i="4"/>
  <c r="AO763" i="4"/>
  <c r="AT763" i="4"/>
  <c r="AX763" i="4"/>
  <c r="BA763" i="4"/>
  <c r="AL764" i="4"/>
  <c r="AM764" i="4"/>
  <c r="AN764" i="4"/>
  <c r="AO764" i="4"/>
  <c r="AT764" i="4"/>
  <c r="AX764" i="4"/>
  <c r="AY764" i="4"/>
  <c r="AZ764" i="4"/>
  <c r="BA764" i="4"/>
  <c r="AL765" i="4"/>
  <c r="AM765" i="4"/>
  <c r="AN765" i="4"/>
  <c r="AO765" i="4"/>
  <c r="AT765" i="4"/>
  <c r="AX765" i="4"/>
  <c r="BA765" i="4" s="1"/>
  <c r="AY765" i="4"/>
  <c r="AZ765" i="4"/>
  <c r="AL766" i="4"/>
  <c r="AM766" i="4"/>
  <c r="AN766" i="4"/>
  <c r="AO766" i="4"/>
  <c r="AT766" i="4"/>
  <c r="AX766" i="4"/>
  <c r="AY766" i="4"/>
  <c r="AL767" i="4"/>
  <c r="AM767" i="4"/>
  <c r="AN767" i="4"/>
  <c r="AO767" i="4"/>
  <c r="AT767" i="4"/>
  <c r="AX767" i="4"/>
  <c r="BA767" i="4" s="1"/>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Y770" i="4" s="1"/>
  <c r="AL771" i="4"/>
  <c r="AM771" i="4"/>
  <c r="AN771" i="4"/>
  <c r="AO771" i="4"/>
  <c r="AT771" i="4"/>
  <c r="AX771" i="4"/>
  <c r="AL772" i="4"/>
  <c r="AM772" i="4"/>
  <c r="AN772" i="4"/>
  <c r="AO772" i="4"/>
  <c r="AT772" i="4"/>
  <c r="AX772" i="4"/>
  <c r="AY772" i="4" s="1"/>
  <c r="AZ772" i="4"/>
  <c r="BA772" i="4"/>
  <c r="AL773" i="4"/>
  <c r="AM773" i="4"/>
  <c r="AN773" i="4"/>
  <c r="AO773" i="4"/>
  <c r="AT773" i="4"/>
  <c r="AX773" i="4"/>
  <c r="AY773" i="4"/>
  <c r="AZ773" i="4"/>
  <c r="BA773" i="4"/>
  <c r="AL774" i="4"/>
  <c r="AM774" i="4"/>
  <c r="AN774" i="4"/>
  <c r="AO774" i="4"/>
  <c r="AT774" i="4"/>
  <c r="AX774" i="4"/>
  <c r="AL775" i="4"/>
  <c r="AM775" i="4"/>
  <c r="AN775" i="4"/>
  <c r="AO775" i="4"/>
  <c r="AT775" i="4"/>
  <c r="AX775" i="4"/>
  <c r="BA775" i="4"/>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Y778" i="4"/>
  <c r="AL779" i="4"/>
  <c r="AM779" i="4"/>
  <c r="AN779" i="4"/>
  <c r="AO779" i="4"/>
  <c r="AT779" i="4"/>
  <c r="AX779" i="4"/>
  <c r="BA779" i="4"/>
  <c r="AL780" i="4"/>
  <c r="AM780" i="4"/>
  <c r="AN780" i="4"/>
  <c r="AO780" i="4"/>
  <c r="AT780" i="4"/>
  <c r="AX780" i="4"/>
  <c r="AY780" i="4"/>
  <c r="AZ780" i="4"/>
  <c r="BA780" i="4"/>
  <c r="AL781" i="4"/>
  <c r="AM781" i="4"/>
  <c r="AN781" i="4"/>
  <c r="AO781" i="4"/>
  <c r="AT781" i="4"/>
  <c r="AX781" i="4"/>
  <c r="BA781" i="4" s="1"/>
  <c r="AY781" i="4"/>
  <c r="AZ781" i="4"/>
  <c r="AL782" i="4"/>
  <c r="AM782" i="4"/>
  <c r="AN782" i="4"/>
  <c r="AO782" i="4"/>
  <c r="AT782" i="4"/>
  <c r="AX782" i="4"/>
  <c r="AY782" i="4"/>
  <c r="AL783" i="4"/>
  <c r="AM783" i="4"/>
  <c r="AN783" i="4"/>
  <c r="AO783" i="4"/>
  <c r="AT783" i="4"/>
  <c r="AX783" i="4"/>
  <c r="BA783" i="4" s="1"/>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Y786" i="4" s="1"/>
  <c r="AL787" i="4"/>
  <c r="AM787" i="4"/>
  <c r="AN787" i="4"/>
  <c r="AO787" i="4"/>
  <c r="AT787" i="4"/>
  <c r="AX787" i="4"/>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L791" i="4"/>
  <c r="AM791" i="4"/>
  <c r="AN791" i="4"/>
  <c r="AO791" i="4"/>
  <c r="AT791" i="4"/>
  <c r="AX791" i="4"/>
  <c r="BA791" i="4"/>
  <c r="AL792" i="4"/>
  <c r="AM792" i="4"/>
  <c r="AN792" i="4"/>
  <c r="AO792" i="4"/>
  <c r="AT792" i="4"/>
  <c r="AX792" i="4"/>
  <c r="AY792" i="4" s="1"/>
  <c r="AZ792" i="4"/>
  <c r="BA792" i="4"/>
  <c r="AL793" i="4"/>
  <c r="AM793" i="4"/>
  <c r="AN793" i="4"/>
  <c r="AO793" i="4"/>
  <c r="AT793" i="4"/>
  <c r="AX793" i="4"/>
  <c r="AY793" i="4"/>
  <c r="AZ793" i="4"/>
  <c r="BA793" i="4"/>
  <c r="AL794" i="4"/>
  <c r="AM794" i="4"/>
  <c r="AN794" i="4"/>
  <c r="AO794" i="4"/>
  <c r="AT794" i="4"/>
  <c r="AX794" i="4"/>
  <c r="BA794" i="4" s="1"/>
  <c r="AY794" i="4"/>
  <c r="AZ794" i="4"/>
  <c r="AL795" i="4"/>
  <c r="AM795" i="4"/>
  <c r="AN795" i="4"/>
  <c r="AO795" i="4"/>
  <c r="AT795" i="4"/>
  <c r="AX795" i="4"/>
  <c r="AZ795" i="4" s="1"/>
  <c r="AY795" i="4"/>
  <c r="BA795" i="4"/>
  <c r="AL796" i="4"/>
  <c r="AM796" i="4"/>
  <c r="AN796" i="4"/>
  <c r="AO796" i="4"/>
  <c r="AT796" i="4"/>
  <c r="AX796" i="4"/>
  <c r="AY796" i="4" s="1"/>
  <c r="AZ796" i="4"/>
  <c r="BA796" i="4"/>
  <c r="AL797" i="4"/>
  <c r="AM797" i="4"/>
  <c r="AN797" i="4"/>
  <c r="AO797" i="4"/>
  <c r="AT797" i="4"/>
  <c r="AX797" i="4"/>
  <c r="BA797" i="4" s="1"/>
  <c r="AY797" i="4"/>
  <c r="AZ797" i="4"/>
  <c r="AL798" i="4"/>
  <c r="AM798" i="4"/>
  <c r="AN798" i="4"/>
  <c r="AO798" i="4"/>
  <c r="AT798" i="4"/>
  <c r="AX798" i="4"/>
  <c r="AY798" i="4" s="1"/>
  <c r="AL799" i="4"/>
  <c r="AM799" i="4"/>
  <c r="AN799" i="4"/>
  <c r="AO799" i="4"/>
  <c r="AT799" i="4"/>
  <c r="AX799" i="4"/>
  <c r="AY799" i="4" s="1"/>
  <c r="BA799" i="4"/>
  <c r="AL800" i="4"/>
  <c r="AM800" i="4"/>
  <c r="AN800" i="4"/>
  <c r="AO800" i="4"/>
  <c r="AT800" i="4"/>
  <c r="AX800" i="4"/>
  <c r="AY800" i="4"/>
  <c r="AZ800" i="4"/>
  <c r="BA800" i="4"/>
  <c r="AL801" i="4"/>
  <c r="AM801" i="4"/>
  <c r="AN801" i="4"/>
  <c r="AO801" i="4"/>
  <c r="AT801" i="4"/>
  <c r="AX801" i="4"/>
  <c r="BA801" i="4" s="1"/>
  <c r="AY801" i="4"/>
  <c r="AZ801" i="4"/>
  <c r="AL802" i="4"/>
  <c r="AM802" i="4"/>
  <c r="AN802" i="4"/>
  <c r="AO802" i="4"/>
  <c r="AT802" i="4"/>
  <c r="AX802" i="4"/>
  <c r="AY802" i="4" s="1"/>
  <c r="AL803" i="4"/>
  <c r="AM803" i="4"/>
  <c r="AN803" i="4"/>
  <c r="AO803" i="4"/>
  <c r="AT803" i="4"/>
  <c r="AX803" i="4"/>
  <c r="AY803" i="4" s="1"/>
  <c r="BA803" i="4"/>
  <c r="AL804" i="4"/>
  <c r="AM804" i="4"/>
  <c r="AN804" i="4"/>
  <c r="AO804" i="4"/>
  <c r="AT804" i="4"/>
  <c r="AX804" i="4"/>
  <c r="AY804" i="4"/>
  <c r="AZ804" i="4"/>
  <c r="BA804" i="4"/>
  <c r="AL805" i="4"/>
  <c r="AM805" i="4"/>
  <c r="AN805" i="4"/>
  <c r="AO805" i="4"/>
  <c r="AT805" i="4"/>
  <c r="AX805" i="4"/>
  <c r="BA805" i="4" s="1"/>
  <c r="AY805" i="4"/>
  <c r="AZ805" i="4"/>
  <c r="AL806" i="4"/>
  <c r="AM806" i="4"/>
  <c r="AN806" i="4"/>
  <c r="AO806" i="4"/>
  <c r="AT806" i="4"/>
  <c r="AX806" i="4"/>
  <c r="AY806" i="4" s="1"/>
  <c r="AL807" i="4"/>
  <c r="AM807" i="4"/>
  <c r="AN807" i="4"/>
  <c r="AO807" i="4"/>
  <c r="AT807" i="4"/>
  <c r="AX807" i="4"/>
  <c r="AY807" i="4" s="1"/>
  <c r="BA807" i="4"/>
  <c r="AL808" i="4"/>
  <c r="AM808" i="4"/>
  <c r="AN808" i="4"/>
  <c r="AO808" i="4"/>
  <c r="AT808" i="4"/>
  <c r="AX808" i="4"/>
  <c r="AY808" i="4"/>
  <c r="AZ808" i="4"/>
  <c r="BA808" i="4"/>
  <c r="AL809" i="4"/>
  <c r="AM809" i="4"/>
  <c r="AN809" i="4"/>
  <c r="AO809" i="4"/>
  <c r="AT809" i="4"/>
  <c r="AX809" i="4"/>
  <c r="BA809" i="4" s="1"/>
  <c r="AY809" i="4"/>
  <c r="AZ809" i="4"/>
  <c r="AL810" i="4"/>
  <c r="AM810" i="4"/>
  <c r="AN810" i="4"/>
  <c r="AO810" i="4"/>
  <c r="AT810" i="4"/>
  <c r="AX810" i="4"/>
  <c r="AY810" i="4" s="1"/>
  <c r="AL811" i="4"/>
  <c r="AM811" i="4"/>
  <c r="AN811" i="4"/>
  <c r="AO811" i="4"/>
  <c r="AT811" i="4"/>
  <c r="AX811" i="4"/>
  <c r="AY811" i="4" s="1"/>
  <c r="BA811" i="4"/>
  <c r="AL812" i="4"/>
  <c r="AM812" i="4"/>
  <c r="AN812" i="4"/>
  <c r="AO812" i="4"/>
  <c r="AT812" i="4"/>
  <c r="AX812" i="4"/>
  <c r="AY812" i="4"/>
  <c r="AZ812" i="4"/>
  <c r="BA812" i="4"/>
  <c r="AL813" i="4"/>
  <c r="AM813" i="4"/>
  <c r="AN813" i="4"/>
  <c r="AO813" i="4"/>
  <c r="AT813" i="4"/>
  <c r="AX813" i="4"/>
  <c r="BA813" i="4" s="1"/>
  <c r="AY813" i="4"/>
  <c r="AZ813" i="4"/>
  <c r="AL814" i="4"/>
  <c r="AM814" i="4"/>
  <c r="AN814" i="4"/>
  <c r="AO814" i="4"/>
  <c r="AT814" i="4"/>
  <c r="AX814" i="4"/>
  <c r="AZ814" i="4" s="1"/>
  <c r="AY814" i="4"/>
  <c r="AL815" i="4"/>
  <c r="AM815" i="4"/>
  <c r="AN815" i="4"/>
  <c r="AO815" i="4"/>
  <c r="AT815" i="4"/>
  <c r="AX815" i="4"/>
  <c r="AY815" i="4" s="1"/>
  <c r="AL816" i="4"/>
  <c r="AM816" i="4"/>
  <c r="AN816" i="4"/>
  <c r="AO816" i="4"/>
  <c r="AT816" i="4"/>
  <c r="AX816" i="4"/>
  <c r="AY816" i="4"/>
  <c r="AZ816" i="4"/>
  <c r="BA816" i="4"/>
  <c r="AL817" i="4"/>
  <c r="AM817" i="4"/>
  <c r="AN817" i="4"/>
  <c r="AO817" i="4"/>
  <c r="AT817" i="4"/>
  <c r="AX817" i="4"/>
  <c r="BA817" i="4" s="1"/>
  <c r="AY817" i="4"/>
  <c r="AZ817" i="4"/>
  <c r="AL818" i="4"/>
  <c r="AM818" i="4"/>
  <c r="AN818" i="4"/>
  <c r="AO818" i="4"/>
  <c r="AT818" i="4"/>
  <c r="AX818" i="4"/>
  <c r="AZ818" i="4" s="1"/>
  <c r="AY818" i="4"/>
  <c r="AL819" i="4"/>
  <c r="AM819" i="4"/>
  <c r="AN819" i="4"/>
  <c r="AO819" i="4"/>
  <c r="AT819" i="4"/>
  <c r="AX819" i="4"/>
  <c r="AY819" i="4" s="1"/>
  <c r="AL820" i="4"/>
  <c r="AM820" i="4"/>
  <c r="AN820" i="4"/>
  <c r="AO820" i="4"/>
  <c r="AT820" i="4"/>
  <c r="AX820" i="4"/>
  <c r="AY820" i="4"/>
  <c r="AZ820" i="4"/>
  <c r="BA820" i="4"/>
  <c r="AL821" i="4"/>
  <c r="AM821" i="4"/>
  <c r="AN821" i="4"/>
  <c r="AO821" i="4"/>
  <c r="AT821" i="4"/>
  <c r="AX821" i="4"/>
  <c r="BA821" i="4" s="1"/>
  <c r="AY821" i="4"/>
  <c r="AZ821" i="4"/>
  <c r="AL822" i="4"/>
  <c r="AM822" i="4"/>
  <c r="AN822" i="4"/>
  <c r="AO822" i="4"/>
  <c r="AT822" i="4"/>
  <c r="AX822" i="4"/>
  <c r="AZ822" i="4" s="1"/>
  <c r="AY822" i="4"/>
  <c r="AL823" i="4"/>
  <c r="AM823" i="4"/>
  <c r="AN823" i="4"/>
  <c r="AO823" i="4"/>
  <c r="AT823" i="4"/>
  <c r="AX823" i="4"/>
  <c r="AY823" i="4" s="1"/>
  <c r="AL824" i="4"/>
  <c r="AM824" i="4"/>
  <c r="AN824" i="4"/>
  <c r="AO824" i="4"/>
  <c r="AT824" i="4"/>
  <c r="AX824" i="4"/>
  <c r="AY824" i="4"/>
  <c r="AZ824" i="4"/>
  <c r="BA824" i="4"/>
  <c r="AL825" i="4"/>
  <c r="AM825" i="4"/>
  <c r="AN825" i="4"/>
  <c r="AO825" i="4"/>
  <c r="AT825" i="4"/>
  <c r="AX825" i="4"/>
  <c r="BA825" i="4" s="1"/>
  <c r="AY825" i="4"/>
  <c r="AZ825" i="4"/>
  <c r="AL826" i="4"/>
  <c r="AM826" i="4"/>
  <c r="AN826" i="4"/>
  <c r="AO826" i="4"/>
  <c r="AT826" i="4"/>
  <c r="AX826" i="4"/>
  <c r="AZ826" i="4" s="1"/>
  <c r="AY826" i="4"/>
  <c r="AL827" i="4"/>
  <c r="AM827" i="4"/>
  <c r="AN827" i="4"/>
  <c r="AO827" i="4"/>
  <c r="AT827" i="4"/>
  <c r="AX827" i="4"/>
  <c r="AY827" i="4" s="1"/>
  <c r="AL828" i="4"/>
  <c r="AM828" i="4"/>
  <c r="AN828" i="4"/>
  <c r="AO828" i="4"/>
  <c r="AT828" i="4"/>
  <c r="AX828" i="4"/>
  <c r="AY828" i="4"/>
  <c r="AZ828" i="4"/>
  <c r="BA828" i="4"/>
  <c r="AL829" i="4"/>
  <c r="AM829" i="4"/>
  <c r="AN829" i="4"/>
  <c r="AO829" i="4"/>
  <c r="AT829" i="4"/>
  <c r="AX829" i="4"/>
  <c r="BA829" i="4" s="1"/>
  <c r="AY829" i="4"/>
  <c r="AZ829" i="4"/>
  <c r="AL830" i="4"/>
  <c r="AM830" i="4"/>
  <c r="AN830" i="4"/>
  <c r="AO830" i="4"/>
  <c r="AT830" i="4"/>
  <c r="AX830" i="4"/>
  <c r="AZ830" i="4" s="1"/>
  <c r="AY830" i="4"/>
  <c r="AL831" i="4"/>
  <c r="AM831" i="4"/>
  <c r="AN831" i="4"/>
  <c r="AO831" i="4"/>
  <c r="AT831" i="4"/>
  <c r="AX831" i="4"/>
  <c r="AY831" i="4" s="1"/>
  <c r="AL832" i="4"/>
  <c r="AM832" i="4"/>
  <c r="AN832" i="4"/>
  <c r="AO832" i="4"/>
  <c r="AT832" i="4"/>
  <c r="AX832" i="4"/>
  <c r="AY832" i="4"/>
  <c r="AZ832" i="4"/>
  <c r="BA832" i="4"/>
  <c r="AL833" i="4"/>
  <c r="AM833" i="4"/>
  <c r="AN833" i="4"/>
  <c r="AO833" i="4"/>
  <c r="AT833" i="4"/>
  <c r="AX833" i="4"/>
  <c r="BA833" i="4" s="1"/>
  <c r="AY833" i="4"/>
  <c r="AZ833" i="4"/>
  <c r="AL834" i="4"/>
  <c r="AM834" i="4"/>
  <c r="AN834" i="4"/>
  <c r="AO834" i="4"/>
  <c r="AT834" i="4"/>
  <c r="AX834" i="4"/>
  <c r="AZ834" i="4" s="1"/>
  <c r="AY834" i="4"/>
  <c r="AL835" i="4"/>
  <c r="AM835" i="4"/>
  <c r="AN835" i="4"/>
  <c r="AO835" i="4"/>
  <c r="AT835" i="4"/>
  <c r="AX835" i="4"/>
  <c r="AY835" i="4" s="1"/>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Z838" i="4" s="1"/>
  <c r="AY838" i="4"/>
  <c r="AL839" i="4"/>
  <c r="AM839" i="4"/>
  <c r="AN839" i="4"/>
  <c r="AO839" i="4"/>
  <c r="AT839" i="4"/>
  <c r="AX839" i="4"/>
  <c r="AY839" i="4" s="1"/>
  <c r="AL840" i="4"/>
  <c r="AM840" i="4"/>
  <c r="AN840" i="4"/>
  <c r="AO840" i="4"/>
  <c r="AT840" i="4"/>
  <c r="AX840" i="4"/>
  <c r="AY840" i="4"/>
  <c r="AZ840" i="4"/>
  <c r="BA840" i="4"/>
  <c r="AL841" i="4"/>
  <c r="AM841" i="4"/>
  <c r="AN841" i="4"/>
  <c r="AO841" i="4"/>
  <c r="AT841" i="4"/>
  <c r="AX841" i="4"/>
  <c r="BA841" i="4" s="1"/>
  <c r="AY841" i="4"/>
  <c r="AZ841" i="4"/>
  <c r="AL842" i="4"/>
  <c r="AM842" i="4"/>
  <c r="AN842" i="4"/>
  <c r="AO842" i="4"/>
  <c r="AT842" i="4"/>
  <c r="AX842" i="4"/>
  <c r="AZ842" i="4" s="1"/>
  <c r="AY842" i="4"/>
  <c r="AL843" i="4"/>
  <c r="AM843" i="4"/>
  <c r="AN843" i="4"/>
  <c r="AO843" i="4"/>
  <c r="AT843" i="4"/>
  <c r="AX843" i="4"/>
  <c r="AY843" i="4" s="1"/>
  <c r="AL844" i="4"/>
  <c r="AM844" i="4"/>
  <c r="AN844" i="4"/>
  <c r="AO844" i="4"/>
  <c r="AT844" i="4"/>
  <c r="AX844" i="4"/>
  <c r="AY844" i="4"/>
  <c r="AZ844" i="4"/>
  <c r="BA844" i="4"/>
  <c r="AL845" i="4"/>
  <c r="AM845" i="4"/>
  <c r="AN845" i="4"/>
  <c r="AO845" i="4"/>
  <c r="AT845" i="4"/>
  <c r="AX845" i="4"/>
  <c r="BA845" i="4" s="1"/>
  <c r="AY845" i="4"/>
  <c r="AZ845" i="4"/>
  <c r="AL846" i="4"/>
  <c r="AM846" i="4"/>
  <c r="AN846" i="4"/>
  <c r="AO846" i="4"/>
  <c r="AT846" i="4"/>
  <c r="AX846" i="4"/>
  <c r="AZ846" i="4" s="1"/>
  <c r="AY846" i="4"/>
  <c r="AL847" i="4"/>
  <c r="AM847" i="4"/>
  <c r="AN847" i="4"/>
  <c r="AO847" i="4"/>
  <c r="AT847" i="4"/>
  <c r="AX847" i="4"/>
  <c r="AY847" i="4" s="1"/>
  <c r="AL848" i="4"/>
  <c r="AM848" i="4"/>
  <c r="AN848" i="4"/>
  <c r="AO848" i="4"/>
  <c r="AT848" i="4"/>
  <c r="AX848" i="4"/>
  <c r="AY848" i="4"/>
  <c r="AZ848" i="4"/>
  <c r="BA848" i="4"/>
  <c r="AL849" i="4"/>
  <c r="AM849" i="4"/>
  <c r="AN849" i="4"/>
  <c r="AO849" i="4"/>
  <c r="AT849" i="4"/>
  <c r="AX849" i="4"/>
  <c r="BA849" i="4" s="1"/>
  <c r="AY849" i="4"/>
  <c r="AZ849" i="4"/>
  <c r="AL850" i="4"/>
  <c r="AM850" i="4"/>
  <c r="AN850" i="4"/>
  <c r="AO850" i="4"/>
  <c r="AT850" i="4"/>
  <c r="AX850" i="4"/>
  <c r="AZ850" i="4" s="1"/>
  <c r="AY850" i="4"/>
  <c r="AL851" i="4"/>
  <c r="AM851" i="4"/>
  <c r="AN851" i="4"/>
  <c r="AO851" i="4"/>
  <c r="AT851" i="4"/>
  <c r="AX851" i="4"/>
  <c r="AY851" i="4" s="1"/>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AZ854" i="4" s="1"/>
  <c r="AY854" i="4"/>
  <c r="AL855" i="4"/>
  <c r="AM855" i="4"/>
  <c r="AN855" i="4"/>
  <c r="AO855" i="4"/>
  <c r="AT855" i="4"/>
  <c r="AX855" i="4"/>
  <c r="AY855" i="4" s="1"/>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Z858" i="4" s="1"/>
  <c r="AY858" i="4"/>
  <c r="AL859" i="4"/>
  <c r="AM859" i="4"/>
  <c r="AN859" i="4"/>
  <c r="AO859" i="4"/>
  <c r="AT859" i="4"/>
  <c r="AX859" i="4"/>
  <c r="AY859" i="4" s="1"/>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Z862" i="4" s="1"/>
  <c r="AY862" i="4"/>
  <c r="AL863" i="4"/>
  <c r="AM863" i="4"/>
  <c r="AN863" i="4"/>
  <c r="AO863" i="4"/>
  <c r="AT863" i="4"/>
  <c r="AX863" i="4"/>
  <c r="AY863" i="4" s="1"/>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Z866" i="4" s="1"/>
  <c r="AY866" i="4"/>
  <c r="AL867" i="4"/>
  <c r="AM867" i="4"/>
  <c r="AN867" i="4"/>
  <c r="AO867" i="4"/>
  <c r="AT867" i="4"/>
  <c r="AX867" i="4"/>
  <c r="AY867" i="4" s="1"/>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AZ870" i="4" s="1"/>
  <c r="AY870" i="4"/>
  <c r="AL871" i="4"/>
  <c r="AM871" i="4"/>
  <c r="AN871" i="4"/>
  <c r="AO871" i="4"/>
  <c r="AT871" i="4"/>
  <c r="AX871" i="4"/>
  <c r="AY871" i="4" s="1"/>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Z874" i="4" s="1"/>
  <c r="AY874" i="4"/>
  <c r="AL875" i="4"/>
  <c r="AM875" i="4"/>
  <c r="AN875" i="4"/>
  <c r="AO875" i="4"/>
  <c r="AT875" i="4"/>
  <c r="AX875" i="4"/>
  <c r="AY875" i="4" s="1"/>
  <c r="AL876" i="4"/>
  <c r="AM876" i="4"/>
  <c r="AN876" i="4"/>
  <c r="AO876" i="4"/>
  <c r="AT876" i="4"/>
  <c r="AX876" i="4"/>
  <c r="AY876" i="4" s="1"/>
  <c r="AZ876" i="4"/>
  <c r="BA876" i="4"/>
  <c r="AL877" i="4"/>
  <c r="AM877" i="4"/>
  <c r="AN877" i="4"/>
  <c r="AO877" i="4"/>
  <c r="AT877" i="4"/>
  <c r="AX877" i="4"/>
  <c r="AY877" i="4"/>
  <c r="AZ877" i="4"/>
  <c r="BA877" i="4"/>
  <c r="AL878" i="4"/>
  <c r="AM878" i="4"/>
  <c r="AN878" i="4"/>
  <c r="AO878" i="4"/>
  <c r="AT878" i="4"/>
  <c r="AX878" i="4"/>
  <c r="AZ878" i="4" s="1"/>
  <c r="AY878" i="4"/>
  <c r="AL879" i="4"/>
  <c r="AM879" i="4"/>
  <c r="AN879" i="4"/>
  <c r="AO879" i="4"/>
  <c r="AT879" i="4"/>
  <c r="AX879" i="4"/>
  <c r="AY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AY892" i="4"/>
  <c r="AZ892" i="4"/>
  <c r="BA892" i="4"/>
  <c r="AL893" i="4"/>
  <c r="AM893" i="4"/>
  <c r="AN893" i="4"/>
  <c r="AO893" i="4"/>
  <c r="AT893" i="4"/>
  <c r="AV893" i="4"/>
  <c r="AX893" i="4"/>
  <c r="AY893" i="4" s="1"/>
  <c r="AL894" i="4"/>
  <c r="AM894" i="4"/>
  <c r="AN894" i="4"/>
  <c r="AO894" i="4"/>
  <c r="AT894" i="4"/>
  <c r="AV894" i="4" s="1"/>
  <c r="AX894" i="4"/>
  <c r="AY894" i="4"/>
  <c r="AZ894" i="4"/>
  <c r="BA894" i="4"/>
  <c r="AL895" i="4"/>
  <c r="AM895" i="4"/>
  <c r="AN895" i="4"/>
  <c r="AO895" i="4"/>
  <c r="AT895" i="4"/>
  <c r="AV895" i="4" s="1"/>
  <c r="AX895" i="4"/>
  <c r="AZ895" i="4" s="1"/>
  <c r="AY895" i="4"/>
  <c r="AL896" i="4"/>
  <c r="AM896" i="4"/>
  <c r="AN896" i="4"/>
  <c r="AO896" i="4"/>
  <c r="AT896" i="4"/>
  <c r="AV896" i="4" s="1"/>
  <c r="AX896" i="4"/>
  <c r="AY896" i="4" s="1"/>
  <c r="AL897" i="4"/>
  <c r="AM897" i="4"/>
  <c r="AN897" i="4"/>
  <c r="AO897" i="4"/>
  <c r="AT897" i="4"/>
  <c r="AX897" i="4"/>
  <c r="AY897" i="4" s="1"/>
  <c r="AZ897" i="4"/>
  <c r="BA897" i="4"/>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BA900" i="4" s="1"/>
  <c r="AY900" i="4"/>
  <c r="AZ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BA905" i="4"/>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BA908" i="4" s="1"/>
  <c r="AY908" i="4"/>
  <c r="AZ908" i="4"/>
  <c r="AL909" i="4"/>
  <c r="AM909" i="4"/>
  <c r="AN909" i="4"/>
  <c r="AO909" i="4"/>
  <c r="AT909" i="4"/>
  <c r="AV909" i="4"/>
  <c r="AX909" i="4"/>
  <c r="AY909" i="4" s="1"/>
  <c r="AL910" i="4"/>
  <c r="AM910" i="4"/>
  <c r="AN910" i="4"/>
  <c r="AO910" i="4"/>
  <c r="AT910" i="4"/>
  <c r="AV910" i="4" s="1"/>
  <c r="AX910" i="4"/>
  <c r="AY910" i="4"/>
  <c r="AZ910" i="4"/>
  <c r="BA910" i="4"/>
  <c r="AL911" i="4"/>
  <c r="AM911" i="4"/>
  <c r="AN911" i="4"/>
  <c r="AO911" i="4"/>
  <c r="AT911" i="4"/>
  <c r="AV911" i="4"/>
  <c r="AX911" i="4"/>
  <c r="AY911" i="4" s="1"/>
  <c r="AL912" i="4"/>
  <c r="AM912" i="4"/>
  <c r="AN912" i="4"/>
  <c r="AO912" i="4"/>
  <c r="AT912" i="4"/>
  <c r="AV912" i="4" s="1"/>
  <c r="AX912" i="4"/>
  <c r="AY912" i="4" s="1"/>
  <c r="AZ912" i="4"/>
  <c r="BA912" i="4"/>
  <c r="AL913" i="4"/>
  <c r="AM913" i="4"/>
  <c r="AN913" i="4"/>
  <c r="AO913" i="4"/>
  <c r="AT913" i="4"/>
  <c r="AX913" i="4"/>
  <c r="AY913" i="4"/>
  <c r="AZ913" i="4"/>
  <c r="BA913" i="4"/>
  <c r="AL914" i="4"/>
  <c r="AM914" i="4"/>
  <c r="AN914" i="4"/>
  <c r="AO914" i="4"/>
  <c r="AT914" i="4"/>
  <c r="AV914" i="4"/>
  <c r="AX914" i="4"/>
  <c r="AY914" i="4" s="1"/>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s="1"/>
  <c r="AL918" i="4"/>
  <c r="AM918" i="4"/>
  <c r="AN918" i="4"/>
  <c r="AO918" i="4"/>
  <c r="AT918" i="4"/>
  <c r="AV918" i="4" s="1"/>
  <c r="AX918" i="4"/>
  <c r="BA918" i="4" s="1"/>
  <c r="AY918" i="4"/>
  <c r="AZ918" i="4"/>
  <c r="AL919" i="4"/>
  <c r="AM919" i="4"/>
  <c r="AN919" i="4"/>
  <c r="AO919" i="4"/>
  <c r="AT919" i="4"/>
  <c r="AV919" i="4"/>
  <c r="AX919" i="4"/>
  <c r="AY919" i="4" s="1"/>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Y922" i="4" s="1"/>
  <c r="AL923" i="4"/>
  <c r="AM923" i="4"/>
  <c r="AN923" i="4"/>
  <c r="AO923" i="4"/>
  <c r="AT923" i="4"/>
  <c r="AV923" i="4" s="1"/>
  <c r="AX923" i="4"/>
  <c r="AY923" i="4" s="1"/>
  <c r="AZ923" i="4"/>
  <c r="BA923" i="4"/>
  <c r="AL924" i="4"/>
  <c r="AM924" i="4"/>
  <c r="AN924" i="4"/>
  <c r="AO924" i="4"/>
  <c r="AT924" i="4"/>
  <c r="AV924" i="4" s="1"/>
  <c r="AX924" i="4"/>
  <c r="AZ924" i="4" s="1"/>
  <c r="AY924" i="4"/>
  <c r="AL925" i="4"/>
  <c r="AM925" i="4"/>
  <c r="AN925" i="4"/>
  <c r="AO925" i="4"/>
  <c r="AT925" i="4"/>
  <c r="AV925" i="4"/>
  <c r="AX925" i="4"/>
  <c r="AY925" i="4" s="1"/>
  <c r="AZ925" i="4"/>
  <c r="BA925" i="4"/>
  <c r="AL926" i="4"/>
  <c r="AM926" i="4"/>
  <c r="AN926" i="4"/>
  <c r="AO926" i="4"/>
  <c r="AT926" i="4"/>
  <c r="AV926" i="4" s="1"/>
  <c r="AX926" i="4"/>
  <c r="AZ926" i="4" s="1"/>
  <c r="AY926" i="4"/>
  <c r="AL927" i="4"/>
  <c r="AM927" i="4"/>
  <c r="AN927" i="4"/>
  <c r="AO927" i="4"/>
  <c r="AT927" i="4"/>
  <c r="AV927" i="4" s="1"/>
  <c r="AX927" i="4"/>
  <c r="AY927" i="4" s="1"/>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Y930" i="4" s="1"/>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Y933" i="4" s="1"/>
  <c r="AL934" i="4"/>
  <c r="AM934" i="4"/>
  <c r="AN934" i="4"/>
  <c r="AO934" i="4"/>
  <c r="AT934" i="4"/>
  <c r="AV934" i="4" s="1"/>
  <c r="AX934" i="4"/>
  <c r="AY934" i="4"/>
  <c r="AZ934" i="4"/>
  <c r="BA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V981" i="4"/>
  <c r="AW981" i="4"/>
  <c r="AX981" i="4"/>
  <c r="AL982" i="4"/>
  <c r="AM982" i="4"/>
  <c r="AN982" i="4"/>
  <c r="AO982" i="4"/>
  <c r="AT982" i="4"/>
  <c r="AU982" i="4"/>
  <c r="AV982" i="4"/>
  <c r="AW982" i="4"/>
  <c r="AX982" i="4"/>
  <c r="AL983" i="4"/>
  <c r="AM983" i="4"/>
  <c r="AN983" i="4"/>
  <c r="AO983" i="4"/>
  <c r="AT983" i="4"/>
  <c r="AV983" i="4" s="1"/>
  <c r="AU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V987" i="4" s="1"/>
  <c r="AU987" i="4"/>
  <c r="AX987" i="4"/>
  <c r="AL988" i="4"/>
  <c r="AM988" i="4"/>
  <c r="AN988" i="4"/>
  <c r="AO988" i="4"/>
  <c r="AT988" i="4"/>
  <c r="AU988" i="4" s="1"/>
  <c r="AX988" i="4"/>
  <c r="AL989" i="4"/>
  <c r="AM989" i="4"/>
  <c r="AN989" i="4"/>
  <c r="AO989" i="4"/>
  <c r="AT989" i="4"/>
  <c r="AU989" i="4" s="1"/>
  <c r="AV989" i="4"/>
  <c r="AW989" i="4"/>
  <c r="AX989" i="4"/>
  <c r="AL990" i="4"/>
  <c r="AM990" i="4"/>
  <c r="AN990" i="4"/>
  <c r="AO990" i="4"/>
  <c r="AT990" i="4"/>
  <c r="AU990" i="4"/>
  <c r="AV990" i="4"/>
  <c r="AW990" i="4"/>
  <c r="AX990" i="4"/>
  <c r="AL991" i="4"/>
  <c r="AM991" i="4"/>
  <c r="AN991" i="4"/>
  <c r="AO991" i="4"/>
  <c r="AT991" i="4"/>
  <c r="AV991" i="4" s="1"/>
  <c r="AU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V995" i="4" s="1"/>
  <c r="AU995" i="4"/>
  <c r="AX995" i="4"/>
  <c r="AL996" i="4"/>
  <c r="AM996" i="4"/>
  <c r="AN996" i="4"/>
  <c r="AO996" i="4"/>
  <c r="AT996" i="4"/>
  <c r="AU996" i="4" s="1"/>
  <c r="AX996" i="4"/>
  <c r="AL997" i="4"/>
  <c r="AM997" i="4"/>
  <c r="AN997" i="4"/>
  <c r="AO997" i="4"/>
  <c r="AT997" i="4"/>
  <c r="AU997" i="4" s="1"/>
  <c r="AV997" i="4"/>
  <c r="AW997" i="4"/>
  <c r="AX997" i="4"/>
  <c r="AL998" i="4"/>
  <c r="AM998" i="4"/>
  <c r="AN998" i="4"/>
  <c r="AO998" i="4"/>
  <c r="AT998" i="4"/>
  <c r="AU998" i="4"/>
  <c r="AV998" i="4"/>
  <c r="AW998" i="4"/>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s="1"/>
  <c r="AV1005" i="4"/>
  <c r="AW1005" i="4"/>
  <c r="AX1005" i="4"/>
  <c r="AL1006" i="4"/>
  <c r="AM1006" i="4"/>
  <c r="AN1006" i="4"/>
  <c r="AO1006" i="4"/>
  <c r="AT1006" i="4"/>
  <c r="AU1006" i="4"/>
  <c r="AV1006" i="4"/>
  <c r="AW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V1011" i="4" s="1"/>
  <c r="AU1011" i="4"/>
  <c r="AX1011" i="4"/>
  <c r="AW1000" i="4" l="1"/>
  <c r="AW996" i="4"/>
  <c r="AW984" i="4"/>
  <c r="BA936" i="4"/>
  <c r="BA930" i="4"/>
  <c r="BA927" i="4"/>
  <c r="BA917" i="4"/>
  <c r="BA893" i="4"/>
  <c r="BA871" i="4"/>
  <c r="BA835" i="4"/>
  <c r="AZ790" i="4"/>
  <c r="BA790" i="4"/>
  <c r="AY787" i="4"/>
  <c r="AZ787" i="4"/>
  <c r="AZ774" i="4"/>
  <c r="BA774" i="4"/>
  <c r="AY771" i="4"/>
  <c r="AZ771" i="4"/>
  <c r="AZ758" i="4"/>
  <c r="BA758" i="4"/>
  <c r="AY755" i="4"/>
  <c r="AZ755" i="4"/>
  <c r="AZ742" i="4"/>
  <c r="BA742" i="4"/>
  <c r="AY739" i="4"/>
  <c r="AZ739" i="4"/>
  <c r="AW1008" i="4"/>
  <c r="AW1004" i="4"/>
  <c r="AW992" i="4"/>
  <c r="AW988" i="4"/>
  <c r="AW980" i="4"/>
  <c r="AW976" i="4"/>
  <c r="BA922" i="4"/>
  <c r="BA919" i="4"/>
  <c r="BA909" i="4"/>
  <c r="BA904" i="4"/>
  <c r="BA901" i="4"/>
  <c r="BA896" i="4"/>
  <c r="BA891" i="4"/>
  <c r="BA887" i="4"/>
  <c r="BA883" i="4"/>
  <c r="BA879" i="4"/>
  <c r="BA875" i="4"/>
  <c r="BA867" i="4"/>
  <c r="BA863" i="4"/>
  <c r="BA855" i="4"/>
  <c r="BA851" i="4"/>
  <c r="BA831" i="4"/>
  <c r="BA827"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Y791" i="4"/>
  <c r="AZ791" i="4"/>
  <c r="AZ778" i="4"/>
  <c r="BA778" i="4"/>
  <c r="AY775" i="4"/>
  <c r="AZ775" i="4"/>
  <c r="AZ762" i="4"/>
  <c r="BA762" i="4"/>
  <c r="AY759" i="4"/>
  <c r="AZ759" i="4"/>
  <c r="AZ746" i="4"/>
  <c r="BA746" i="4"/>
  <c r="AY743" i="4"/>
  <c r="AZ743" i="4"/>
  <c r="AW972" i="4"/>
  <c r="BA933" i="4"/>
  <c r="BA914" i="4"/>
  <c r="BA911" i="4"/>
  <c r="BA907" i="4"/>
  <c r="BA899" i="4"/>
  <c r="BA859" i="4"/>
  <c r="BA847" i="4"/>
  <c r="BA843" i="4"/>
  <c r="BA839" i="4"/>
  <c r="BA823" i="4"/>
  <c r="BA819" i="4"/>
  <c r="BA815" i="4"/>
  <c r="AZ964" i="4"/>
  <c r="AY963" i="4"/>
  <c r="AY961" i="4"/>
  <c r="AZ960" i="4"/>
  <c r="AZ957" i="4"/>
  <c r="BA956" i="4"/>
  <c r="AY953" i="4"/>
  <c r="BA952" i="4"/>
  <c r="AZ949" i="4"/>
  <c r="BA948" i="4"/>
  <c r="AY945" i="4"/>
  <c r="BA944" i="4"/>
  <c r="AY941" i="4"/>
  <c r="BA940" i="4"/>
  <c r="AZ810" i="4"/>
  <c r="AZ806" i="4"/>
  <c r="AZ802" i="4"/>
  <c r="AZ798" i="4"/>
  <c r="AZ782" i="4"/>
  <c r="BA782" i="4"/>
  <c r="AY779" i="4"/>
  <c r="AZ779" i="4"/>
  <c r="AZ766" i="4"/>
  <c r="BA766" i="4"/>
  <c r="AY763" i="4"/>
  <c r="AZ763" i="4"/>
  <c r="AZ750" i="4"/>
  <c r="BA750" i="4"/>
  <c r="AY747" i="4"/>
  <c r="AZ747" i="4"/>
  <c r="BA735" i="4"/>
  <c r="AY735" i="4"/>
  <c r="AZ735" i="4"/>
  <c r="AY790" i="4"/>
  <c r="BA787" i="4"/>
  <c r="AZ786" i="4"/>
  <c r="BA786" i="4"/>
  <c r="AY783" i="4"/>
  <c r="AZ783" i="4"/>
  <c r="AY774" i="4"/>
  <c r="BA771" i="4"/>
  <c r="AZ770" i="4"/>
  <c r="BA770" i="4"/>
  <c r="AY767" i="4"/>
  <c r="AZ767" i="4"/>
  <c r="AY758" i="4"/>
  <c r="BA755" i="4"/>
  <c r="AZ754" i="4"/>
  <c r="BA754" i="4"/>
  <c r="AY751" i="4"/>
  <c r="AZ751" i="4"/>
  <c r="AY742" i="4"/>
  <c r="BA739" i="4"/>
  <c r="AZ738" i="4"/>
  <c r="BA738" i="4"/>
  <c r="BA734" i="4"/>
  <c r="AZ731" i="4"/>
  <c r="BA730" i="4"/>
  <c r="AZ727" i="4"/>
  <c r="BA726" i="4"/>
  <c r="AZ723" i="4"/>
  <c r="AZ721" i="4"/>
  <c r="AV721" i="4"/>
  <c r="AZ720" i="4"/>
  <c r="AV720" i="4"/>
  <c r="AZ719" i="4"/>
  <c r="BA717" i="4"/>
  <c r="BA714" i="4"/>
  <c r="BA709" i="4"/>
  <c r="AZ707" i="4"/>
  <c r="AZ705" i="4"/>
  <c r="AV705" i="4"/>
  <c r="AZ704" i="4"/>
  <c r="AV704" i="4"/>
  <c r="AZ703" i="4"/>
  <c r="AZ701" i="4"/>
  <c r="BA698" i="4"/>
  <c r="AZ694" i="4"/>
  <c r="AZ692" i="4"/>
  <c r="BA691" i="4"/>
  <c r="BA689" i="4"/>
  <c r="AW689" i="4"/>
  <c r="BA688" i="4"/>
  <c r="AW688" i="4"/>
  <c r="BA687" i="4"/>
  <c r="AV687" i="4"/>
  <c r="AZ686" i="4"/>
  <c r="AZ683" i="4"/>
  <c r="AZ681" i="4"/>
  <c r="AV681" i="4"/>
  <c r="AZ680" i="4"/>
  <c r="AV680" i="4"/>
  <c r="AZ679" i="4"/>
  <c r="AV679" i="4"/>
  <c r="AZ678" i="4"/>
  <c r="AZ676" i="4"/>
  <c r="BA674" i="4"/>
  <c r="AZ672" i="4"/>
  <c r="AZ670" i="4"/>
  <c r="AY669" i="4"/>
  <c r="AU668" i="4"/>
  <c r="AW667" i="4"/>
  <c r="AY731" i="4"/>
  <c r="AY727" i="4"/>
  <c r="AY723" i="4"/>
  <c r="AW722" i="4"/>
  <c r="AY721" i="4"/>
  <c r="AU721" i="4"/>
  <c r="AY720" i="4"/>
  <c r="AU720" i="4"/>
  <c r="AY719" i="4"/>
  <c r="AY707" i="4"/>
  <c r="AW706" i="4"/>
  <c r="AY705" i="4"/>
  <c r="AU705" i="4"/>
  <c r="AY704" i="4"/>
  <c r="AU704" i="4"/>
  <c r="AY703" i="4"/>
  <c r="AY701" i="4"/>
  <c r="AY694" i="4"/>
  <c r="AY692" i="4"/>
  <c r="AU687" i="4"/>
  <c r="AY686" i="4"/>
  <c r="AY683" i="4"/>
  <c r="AW682" i="4"/>
  <c r="AY681" i="4"/>
  <c r="AU681" i="4"/>
  <c r="AY680" i="4"/>
  <c r="AU680" i="4"/>
  <c r="AY679" i="4"/>
  <c r="AU679" i="4"/>
  <c r="AY678" i="4"/>
  <c r="AY676" i="4"/>
  <c r="AW675" i="4"/>
  <c r="AY672" i="4"/>
  <c r="AU667" i="4"/>
  <c r="AY664" i="4"/>
  <c r="AZ664" i="4"/>
  <c r="BA664" i="4"/>
  <c r="AW644" i="4"/>
  <c r="AU644" i="4"/>
  <c r="AV644" i="4"/>
  <c r="AV671" i="4"/>
  <c r="AU671" i="4"/>
  <c r="AY654" i="4"/>
  <c r="AZ654" i="4"/>
  <c r="BA654" i="4"/>
  <c r="AY648" i="4"/>
  <c r="AZ648" i="4"/>
  <c r="AW567" i="4"/>
  <c r="AV567" i="4"/>
  <c r="AU565" i="4"/>
  <c r="AV565" i="4"/>
  <c r="AY546" i="4"/>
  <c r="AZ546" i="4"/>
  <c r="BA546" i="4"/>
  <c r="AY544" i="4"/>
  <c r="AZ544" i="4"/>
  <c r="BA544" i="4"/>
  <c r="AZ537" i="4"/>
  <c r="AY537" i="4"/>
  <c r="BA537" i="4"/>
  <c r="AZ533" i="4"/>
  <c r="BA533" i="4"/>
  <c r="AZ525" i="4"/>
  <c r="AY525" i="4"/>
  <c r="BA525" i="4"/>
  <c r="AV661" i="4"/>
  <c r="AW654" i="4"/>
  <c r="AV650" i="4"/>
  <c r="AV646" i="4"/>
  <c r="AW639" i="4"/>
  <c r="AV636" i="4"/>
  <c r="AU630" i="4"/>
  <c r="AV629" i="4"/>
  <c r="AV625" i="4"/>
  <c r="AV623" i="4"/>
  <c r="AW622" i="4"/>
  <c r="AW618" i="4"/>
  <c r="BA617" i="4"/>
  <c r="AW616" i="4"/>
  <c r="BA615" i="4"/>
  <c r="AW614" i="4"/>
  <c r="BA612" i="4"/>
  <c r="BA606" i="4"/>
  <c r="BA603" i="4"/>
  <c r="BA600" i="4"/>
  <c r="AV600" i="4"/>
  <c r="AW598" i="4"/>
  <c r="BA594" i="4"/>
  <c r="BA587" i="4"/>
  <c r="BA586" i="4"/>
  <c r="AV586" i="4"/>
  <c r="BA584" i="4"/>
  <c r="AV584" i="4"/>
  <c r="BA582" i="4"/>
  <c r="BA579" i="4"/>
  <c r="AW578" i="4"/>
  <c r="BA577" i="4"/>
  <c r="AW576" i="4"/>
  <c r="BA575" i="4"/>
  <c r="BA573" i="4"/>
  <c r="AY566" i="4"/>
  <c r="AZ566" i="4"/>
  <c r="BA566" i="4"/>
  <c r="AV560" i="4"/>
  <c r="AW560" i="4"/>
  <c r="AY556" i="4"/>
  <c r="AZ556" i="4"/>
  <c r="BA556" i="4"/>
  <c r="AY548" i="4"/>
  <c r="BA548" i="4"/>
  <c r="AY540" i="4"/>
  <c r="AZ540" i="4"/>
  <c r="BA540" i="4"/>
  <c r="AY539" i="4"/>
  <c r="BA539" i="4"/>
  <c r="AV531" i="4"/>
  <c r="AW531" i="4"/>
  <c r="AU654" i="4"/>
  <c r="AU650" i="4"/>
  <c r="AU645" i="4"/>
  <c r="AV639" i="4"/>
  <c r="AU636" i="4"/>
  <c r="BA632" i="4"/>
  <c r="BA630" i="4"/>
  <c r="AW627" i="4"/>
  <c r="AU625" i="4"/>
  <c r="AU622" i="4"/>
  <c r="BA618" i="4"/>
  <c r="AV618" i="4"/>
  <c r="AZ617" i="4"/>
  <c r="BA616" i="4"/>
  <c r="AV616" i="4"/>
  <c r="AZ615" i="4"/>
  <c r="BA614" i="4"/>
  <c r="AU614" i="4"/>
  <c r="AZ612" i="4"/>
  <c r="AV611" i="4"/>
  <c r="AV607" i="4"/>
  <c r="AZ606" i="4"/>
  <c r="AV605" i="4"/>
  <c r="AZ603" i="4"/>
  <c r="AZ600" i="4"/>
  <c r="BA598" i="4"/>
  <c r="AU598" i="4"/>
  <c r="BA596" i="4"/>
  <c r="AW595" i="4"/>
  <c r="AZ594" i="4"/>
  <c r="BA589" i="4"/>
  <c r="AW588" i="4"/>
  <c r="AZ587" i="4"/>
  <c r="AZ586" i="4"/>
  <c r="AZ584" i="4"/>
  <c r="AZ582" i="4"/>
  <c r="AW580" i="4"/>
  <c r="AZ579" i="4"/>
  <c r="BA578" i="4"/>
  <c r="AV578" i="4"/>
  <c r="AZ577" i="4"/>
  <c r="BA576" i="4"/>
  <c r="AV576" i="4"/>
  <c r="AZ575" i="4"/>
  <c r="AW574" i="4"/>
  <c r="AZ573" i="4"/>
  <c r="BA572" i="4"/>
  <c r="AW571" i="4"/>
  <c r="AY570" i="4"/>
  <c r="BA570" i="4"/>
  <c r="AY563" i="4"/>
  <c r="AZ563" i="4"/>
  <c r="BA563" i="4"/>
  <c r="AV562" i="4"/>
  <c r="AW562" i="4"/>
  <c r="AY559" i="4"/>
  <c r="AZ559" i="4"/>
  <c r="BA559" i="4"/>
  <c r="AY558" i="4"/>
  <c r="BA558" i="4"/>
  <c r="AW551" i="4"/>
  <c r="AU551" i="4"/>
  <c r="AY549" i="4"/>
  <c r="BA549" i="4"/>
  <c r="AV548" i="4"/>
  <c r="AU548" i="4"/>
  <c r="AW548" i="4"/>
  <c r="AV547" i="4"/>
  <c r="AU546" i="4"/>
  <c r="AV546" i="4"/>
  <c r="AU544" i="4"/>
  <c r="AV544" i="4"/>
  <c r="AY542" i="4"/>
  <c r="BA542" i="4"/>
  <c r="AU539" i="4"/>
  <c r="AV539" i="4"/>
  <c r="AW539" i="4"/>
  <c r="AZ521" i="4"/>
  <c r="AY521" i="4"/>
  <c r="BA521" i="4"/>
  <c r="AZ632" i="4"/>
  <c r="AZ630" i="4"/>
  <c r="AV627" i="4"/>
  <c r="AZ618" i="4"/>
  <c r="AZ616" i="4"/>
  <c r="AZ614" i="4"/>
  <c r="AU607" i="4"/>
  <c r="AZ598" i="4"/>
  <c r="AZ596" i="4"/>
  <c r="AV595" i="4"/>
  <c r="AZ589" i="4"/>
  <c r="AU588" i="4"/>
  <c r="AU583" i="4"/>
  <c r="AU580" i="4"/>
  <c r="AZ578" i="4"/>
  <c r="AZ576" i="4"/>
  <c r="AU574" i="4"/>
  <c r="AZ572" i="4"/>
  <c r="AV571" i="4"/>
  <c r="AU567" i="4"/>
  <c r="AY561" i="4"/>
  <c r="AZ561" i="4"/>
  <c r="BA561" i="4"/>
  <c r="AY560" i="4"/>
  <c r="BA560" i="4"/>
  <c r="AV558" i="4"/>
  <c r="AU558" i="4"/>
  <c r="AW558" i="4"/>
  <c r="AU557" i="4"/>
  <c r="AV542" i="4"/>
  <c r="AU542" i="4"/>
  <c r="AW542" i="4"/>
  <c r="AV541" i="4"/>
  <c r="AZ531" i="4"/>
  <c r="BA531" i="4"/>
  <c r="AZ513" i="4"/>
  <c r="AY513" i="4"/>
  <c r="BA513" i="4"/>
  <c r="AW515" i="4"/>
  <c r="AU509" i="4"/>
  <c r="AU501" i="4"/>
  <c r="AU499" i="4"/>
  <c r="AW498" i="4"/>
  <c r="AU491" i="4"/>
  <c r="AV464" i="4"/>
  <c r="AW461" i="4"/>
  <c r="AW460" i="4"/>
  <c r="BA454" i="4"/>
  <c r="AW453" i="4"/>
  <c r="AY448" i="4"/>
  <c r="AU445" i="4"/>
  <c r="AV445" i="4"/>
  <c r="AZ443" i="4"/>
  <c r="BA443" i="4"/>
  <c r="AU437" i="4"/>
  <c r="AV437" i="4"/>
  <c r="AU424" i="4"/>
  <c r="AW424" i="4"/>
  <c r="AZ422" i="4"/>
  <c r="BA422" i="4"/>
  <c r="BA417" i="4"/>
  <c r="AU415" i="4"/>
  <c r="AV415" i="4"/>
  <c r="AW415" i="4"/>
  <c r="AV412" i="4"/>
  <c r="AU411" i="4"/>
  <c r="BA407" i="4"/>
  <c r="BA395" i="4"/>
  <c r="AU339" i="4"/>
  <c r="AV339" i="4"/>
  <c r="AW339" i="4"/>
  <c r="AU324" i="4"/>
  <c r="AV324" i="4"/>
  <c r="AU262" i="4"/>
  <c r="AW262" i="4"/>
  <c r="AY256" i="4"/>
  <c r="AZ256" i="4"/>
  <c r="AZ252" i="4"/>
  <c r="AV251" i="4"/>
  <c r="BA517" i="4"/>
  <c r="BA515" i="4"/>
  <c r="AV514" i="4"/>
  <c r="BA509" i="4"/>
  <c r="AV498" i="4"/>
  <c r="AV494" i="4"/>
  <c r="AW488" i="4"/>
  <c r="AW487" i="4"/>
  <c r="AV478" i="4"/>
  <c r="AW466" i="4"/>
  <c r="AU464" i="4"/>
  <c r="BA462" i="4"/>
  <c r="BA461" i="4"/>
  <c r="AV461" i="4"/>
  <c r="AV460" i="4"/>
  <c r="AY454" i="4"/>
  <c r="BA453" i="4"/>
  <c r="AV453" i="4"/>
  <c r="AW449" i="4"/>
  <c r="AU431" i="4"/>
  <c r="AV431" i="4"/>
  <c r="AV426" i="4"/>
  <c r="AU421" i="4"/>
  <c r="AV421" i="4"/>
  <c r="AV379" i="4"/>
  <c r="AU379" i="4"/>
  <c r="AW377" i="4"/>
  <c r="BA347" i="4"/>
  <c r="AU334" i="4"/>
  <c r="AW334" i="4"/>
  <c r="AY248" i="4"/>
  <c r="AZ248" i="4"/>
  <c r="AV247" i="4"/>
  <c r="AU193" i="4"/>
  <c r="AV192" i="4"/>
  <c r="AW192" i="4"/>
  <c r="AZ438" i="4"/>
  <c r="BA438" i="4"/>
  <c r="AU416" i="4"/>
  <c r="AW416" i="4"/>
  <c r="AV383" i="4"/>
  <c r="AU383" i="4"/>
  <c r="AU310" i="4"/>
  <c r="AW310" i="4"/>
  <c r="AY267" i="4"/>
  <c r="BA267" i="4"/>
  <c r="AU265" i="4"/>
  <c r="AW265" i="4"/>
  <c r="AU261" i="4"/>
  <c r="AV261" i="4"/>
  <c r="AW261" i="4"/>
  <c r="AY250" i="4"/>
  <c r="AZ250" i="4"/>
  <c r="BA250" i="4"/>
  <c r="AV181" i="4"/>
  <c r="AU181" i="4"/>
  <c r="AZ435" i="4"/>
  <c r="AY435" i="4"/>
  <c r="AU434" i="4"/>
  <c r="AW434" i="4"/>
  <c r="AZ421" i="4"/>
  <c r="BA421" i="4"/>
  <c r="AZ391" i="4"/>
  <c r="BA391" i="4"/>
  <c r="AU347" i="4"/>
  <c r="AV347" i="4"/>
  <c r="AW347" i="4"/>
  <c r="AU335" i="4"/>
  <c r="AW335" i="4"/>
  <c r="AU320" i="4"/>
  <c r="AV320" i="4"/>
  <c r="AZ189" i="4"/>
  <c r="BA189" i="4"/>
  <c r="AY135" i="4"/>
  <c r="AY127" i="4"/>
  <c r="AY119" i="4"/>
  <c r="BA107" i="4"/>
  <c r="AY105" i="4"/>
  <c r="AU99" i="4"/>
  <c r="AU62" i="4"/>
  <c r="AY57" i="4"/>
  <c r="AY56" i="4"/>
  <c r="AY55" i="4"/>
  <c r="AZ30" i="4"/>
  <c r="AY28" i="4"/>
  <c r="AU27" i="4"/>
  <c r="AZ20" i="4"/>
  <c r="AY15" i="4"/>
  <c r="AY14" i="4"/>
  <c r="AZ7" i="4"/>
  <c r="BA120" i="4"/>
  <c r="AW114" i="4"/>
  <c r="BA111" i="4"/>
  <c r="AW107" i="4"/>
  <c r="AZ26" i="4"/>
  <c r="AU23" i="4"/>
  <c r="AU21" i="4"/>
  <c r="AU20" i="4"/>
  <c r="AZ18" i="4"/>
  <c r="AV14" i="4"/>
  <c r="AV12" i="4"/>
  <c r="AV7" i="4"/>
  <c r="AU6" i="4"/>
  <c r="AW188" i="4"/>
  <c r="AW184" i="4"/>
  <c r="AW183" i="4"/>
  <c r="AW175" i="4"/>
  <c r="AY131" i="4"/>
  <c r="AU130" i="4"/>
  <c r="AU129" i="4"/>
  <c r="AY123" i="4"/>
  <c r="AY120" i="4"/>
  <c r="BA119" i="4"/>
  <c r="AY117" i="4"/>
  <c r="AU116" i="4"/>
  <c r="AU114" i="4"/>
  <c r="AY111" i="4"/>
  <c r="AU107"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1" i="3"/>
  <c r="BC617" i="3"/>
  <c r="BC597" i="3"/>
  <c r="BC535" i="3"/>
  <c r="BC512" i="3"/>
  <c r="BC425" i="3"/>
  <c r="BC241" i="3"/>
  <c r="BC217" i="3"/>
  <c r="BC201" i="3"/>
  <c r="BC173" i="3"/>
  <c r="BC167" i="3"/>
  <c r="BC40" i="3"/>
  <c r="BC32" i="3"/>
  <c r="BC68" i="3"/>
  <c r="BC171" i="3"/>
  <c r="BC179" i="3"/>
  <c r="BC290" i="3"/>
  <c r="BC298" i="3"/>
  <c r="BC411" i="3"/>
  <c r="BC430" i="3"/>
  <c r="BC431" i="3"/>
  <c r="BC468" i="3"/>
  <c r="BC484" i="3"/>
  <c r="BC490" i="3"/>
  <c r="BC517" i="3"/>
  <c r="BC581" i="3"/>
  <c r="BC650" i="3"/>
  <c r="BC658" i="3"/>
  <c r="BC659" i="3"/>
  <c r="BC692" i="3"/>
  <c r="BC698" i="3"/>
  <c r="BC786" i="3"/>
  <c r="BC797" i="3"/>
  <c r="BC787" i="3" l="1"/>
  <c r="BC366" i="3"/>
  <c r="BC136" i="3"/>
  <c r="AU10" i="4"/>
  <c r="BC33" i="3"/>
  <c r="BC838" i="3"/>
  <c r="BC178" i="3"/>
  <c r="BC240" i="3"/>
  <c r="BC454" i="3"/>
  <c r="BC806" i="3"/>
  <c r="BB421" i="3"/>
  <c r="BB133" i="3"/>
  <c r="BC789" i="3"/>
  <c r="BC596" i="3"/>
  <c r="BC234" i="3"/>
  <c r="BC55"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30" i="3"/>
  <c r="AO31" i="3"/>
  <c r="AO32" i="3"/>
  <c r="AO33" i="3"/>
  <c r="AO34" i="3"/>
  <c r="AO35" i="3"/>
  <c r="AO36" i="3"/>
  <c r="AO37" i="3"/>
  <c r="AO38" i="3"/>
  <c r="AO39" i="3"/>
  <c r="AO40" i="3"/>
  <c r="AO41" i="3"/>
  <c r="AO42" i="3"/>
  <c r="AO43" i="3"/>
  <c r="AO44" i="3"/>
  <c r="AO45" i="3"/>
  <c r="AO46" i="3"/>
  <c r="AO48"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30" i="3"/>
  <c r="AN31" i="3"/>
  <c r="AN32" i="3"/>
  <c r="AN33" i="3"/>
  <c r="AN34" i="3"/>
  <c r="AN35" i="3"/>
  <c r="AN36" i="3"/>
  <c r="AN37" i="3"/>
  <c r="AN38" i="3"/>
  <c r="AN39" i="3"/>
  <c r="AN40" i="3"/>
  <c r="AN41" i="3"/>
  <c r="AN42" i="3"/>
  <c r="AN43" i="3"/>
  <c r="AN44" i="3"/>
  <c r="AN45" i="3"/>
  <c r="AN46" i="3"/>
  <c r="AN48"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30" i="3"/>
  <c r="AM31" i="3"/>
  <c r="AM32" i="3"/>
  <c r="AM33" i="3"/>
  <c r="AM34" i="3"/>
  <c r="AM35" i="3"/>
  <c r="AM36" i="3"/>
  <c r="AM37" i="3"/>
  <c r="AM38" i="3"/>
  <c r="AM39" i="3"/>
  <c r="AM40" i="3"/>
  <c r="AM41" i="3"/>
  <c r="AM42" i="3"/>
  <c r="AM43" i="3"/>
  <c r="AM44" i="3"/>
  <c r="AM45" i="3"/>
  <c r="AM46" i="3"/>
  <c r="AM48"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J44" i="3"/>
  <c r="AK44" i="3" s="1"/>
  <c r="AJ109" i="3"/>
  <c r="AK109" i="3" s="1"/>
  <c r="AJ75" i="3"/>
  <c r="AK75" i="3" s="1"/>
  <c r="AJ28" i="3"/>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M49" i="3" s="1"/>
  <c r="AJ49" i="3"/>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M47" i="3" s="1"/>
  <c r="AJ47" i="3"/>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M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M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M27" i="3" s="1"/>
  <c r="AE13" i="3"/>
  <c r="AJ15" i="3"/>
  <c r="AD13" i="3"/>
  <c r="AK47" i="3" l="1"/>
  <c r="AO47" i="3" s="1"/>
  <c r="AN47" i="3"/>
  <c r="AK49" i="3"/>
  <c r="AO49" i="3" s="1"/>
  <c r="AN49" i="3"/>
  <c r="AK29" i="3"/>
  <c r="AO29" i="3" s="1"/>
  <c r="AN29" i="3"/>
  <c r="AK28" i="3"/>
  <c r="AO28" i="3" s="1"/>
  <c r="AN28" i="3"/>
  <c r="AK27" i="3"/>
  <c r="AO27" i="3" s="1"/>
  <c r="AN27"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<sst xmlns="http://schemas.openxmlformats.org/spreadsheetml/2006/main" count="7567" uniqueCount="3493">
  <si>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</si>
  <si>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</si>
  <si>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</si>
  <si>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</si>
  <si>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</si>
  <si>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</si>
  <si>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</si>
  <si>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</si>
  <si>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</si>
  <si>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</si>
  <si>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</si>
  <si>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</si>
  <si>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</si>
  <si>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</si>
  <si>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</si>
  <si>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</si>
  <si>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</si>
  <si>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</si>
  <si>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</si>
  <si>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</si>
  <si>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</si>
  <si>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</si>
  <si>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</si>
  <si>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</si>
  <si>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</si>
  <si>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</si>
  <si>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</si>
  <si>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</si>
  <si>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</si>
  <si>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</si>
  <si>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</si>
  <si>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</si>
  <si>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</si>
  <si>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</si>
  <si>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</si>
  <si>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</si>
  <si>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</si>
  <si>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</si>
  <si>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</si>
  <si>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</si>
  <si>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</si>
  <si>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</si>
  <si>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</si>
  <si>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</si>
  <si>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</si>
  <si>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</si>
  <si>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</si>
  <si>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</si>
  <si>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</si>
  <si>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</si>
  <si>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</si>
  <si>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</si>
  <si>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</si>
  <si>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</si>
  <si>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</si>
  <si>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</si>
  <si>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</si>
  <si>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</si>
  <si>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</si>
  <si>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</si>
  <si>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</si>
  <si>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</si>
  <si>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</si>
  <si>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</si>
  <si>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</si>
  <si>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</si>
  <si>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</si>
  <si>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</si>
  <si>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</si>
  <si>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</si>
  <si>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</si>
  <si>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</si>
  <si>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</si>
  <si>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</si>
  <si>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</si>
  <si>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</si>
  <si>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</si>
  <si>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</si>
  <si>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</si>
  <si>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</si>
  <si>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</si>
  <si>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</si>
  <si>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</si>
  <si>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</si>
  <si>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</si>
  <si>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</si>
  <si>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</si>
  <si>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</si>
  <si>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</si>
  <si>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</si>
  <si>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</si>
  <si>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</si>
  <si>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</si>
  <si>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</si>
  <si>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</si>
  <si>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</si>
  <si>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</si>
  <si>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</si>
  <si>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</si>
  <si>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</si>
  <si>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</si>
  <si>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</si>
  <si>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</si>
  <si>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</si>
  <si>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</si>
  <si>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</si>
  <si>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</si>
  <si>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</si>
  <si>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</si>
  <si>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</si>
  <si>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</si>
  <si>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</si>
  <si>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</si>
  <si>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</si>
  <si>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</si>
  <si>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</si>
  <si>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</si>
  <si>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</si>
  <si>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</si>
  <si>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</si>
  <si>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</si>
  <si>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</si>
  <si>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</si>
  <si>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</si>
  <si>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</si>
  <si>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</si>
  <si>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</si>
  <si>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</si>
  <si>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</si>
  <si>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</si>
  <si>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</si>
  <si>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</si>
  <si>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</si>
  <si>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</si>
  <si>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</si>
  <si>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</si>
  <si>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</si>
  <si>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</si>
  <si>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</si>
  <si>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</si>
  <si>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</si>
  <si>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</si>
  <si>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</si>
  <si>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</si>
  <si>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</si>
  <si>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</si>
  <si>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</si>
  <si>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</si>
  <si>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</si>
  <si>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</si>
  <si>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</si>
  <si>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</si>
  <si>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</si>
  <si>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</si>
  <si>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</si>
  <si>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</si>
  <si>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</si>
  <si>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</si>
  <si>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</si>
  <si>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</si>
  <si>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</si>
  <si>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</si>
  <si>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</si>
  <si>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</si>
  <si>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</si>
  <si>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</si>
  <si>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</si>
  <si>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</si>
  <si>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</si>
  <si>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</si>
  <si>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</si>
  <si>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</si>
  <si>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</si>
  <si>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</si>
  <si>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</si>
  <si>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</si>
  <si>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</si>
  <si>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</si>
  <si>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</si>
  <si>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</si>
  <si>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</si>
  <si>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</si>
  <si>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</si>
  <si>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</si>
  <si>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</si>
  <si>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</si>
  <si>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</si>
  <si>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</si>
  <si>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</si>
  <si>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</si>
  <si>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</si>
  <si>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</si>
  <si>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</si>
  <si>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</si>
  <si>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</si>
  <si>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</si>
  <si>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</si>
  <si>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</si>
  <si>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</si>
  <si>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</si>
  <si>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</si>
  <si>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</si>
  <si>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</si>
  <si>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</si>
  <si>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</si>
  <si>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</si>
  <si>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</si>
  <si>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</si>
  <si>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</si>
  <si>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</si>
  <si>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</si>
  <si>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</si>
  <si>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</si>
  <si>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</si>
  <si>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</si>
  <si>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</si>
  <si>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</si>
  <si>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</si>
  <si>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</si>
  <si>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</si>
  <si>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</si>
  <si>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</si>
  <si>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</si>
  <si>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</si>
  <si>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</si>
  <si>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</si>
  <si>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</si>
  <si>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</si>
  <si>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</si>
  <si>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</si>
  <si>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</si>
  <si>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</si>
  <si>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</si>
  <si>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</si>
  <si>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</si>
  <si>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</si>
  <si>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</si>
  <si>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</si>
  <si>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</si>
  <si>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</si>
  <si>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</si>
  <si>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</si>
  <si>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</si>
  <si>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</si>
  <si>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</si>
  <si>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</si>
  <si>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</si>
  <si>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</si>
  <si>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</si>
  <si>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</si>
  <si>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</si>
  <si>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</si>
  <si>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</si>
  <si>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</si>
  <si>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</si>
  <si>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</si>
  <si>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</si>
  <si>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</si>
  <si>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</si>
  <si>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</si>
  <si>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</si>
  <si>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</si>
  <si>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</si>
  <si>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</si>
  <si>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</si>
  <si>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</si>
  <si>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</si>
  <si>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</si>
  <si>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</si>
  <si>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</si>
  <si>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</si>
  <si>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</si>
  <si>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</si>
  <si>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</si>
  <si>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</si>
  <si>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</si>
  <si>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</si>
  <si>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</si>
  <si>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</si>
  <si>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</si>
  <si>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</si>
  <si>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</si>
  <si>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</si>
  <si>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</si>
  <si>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</si>
  <si>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</si>
  <si>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</si>
  <si>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</si>
  <si>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</si>
  <si>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</si>
  <si>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</si>
  <si>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</si>
  <si>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</si>
  <si>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</si>
  <si>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</si>
  <si>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</si>
  <si>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</si>
  <si>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</si>
  <si>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</si>
  <si>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</si>
  <si>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</si>
  <si>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</si>
  <si>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</si>
  <si>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</si>
  <si>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</si>
  <si>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</si>
  <si>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</si>
  <si>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</si>
  <si>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</si>
  <si>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</si>
  <si>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</si>
  <si>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</si>
  <si>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</si>
  <si>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</si>
  <si>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</si>
  <si>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</si>
  <si>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</si>
  <si>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</si>
  <si>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</si>
  <si>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</si>
  <si>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</si>
  <si>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</si>
  <si>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</si>
  <si>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</si>
  <si>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</si>
  <si>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</si>
  <si>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</si>
  <si>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</si>
  <si>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</si>
  <si>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</si>
  <si>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</si>
  <si>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</si>
  <si>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</si>
  <si>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</si>
  <si>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</si>
  <si>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</si>
  <si>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</si>
  <si>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</si>
  <si>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</si>
  <si>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</si>
  <si>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</si>
  <si>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</si>
  <si>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</si>
  <si>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</si>
  <si>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</si>
  <si>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</si>
  <si>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</si>
  <si>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</si>
  <si>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</si>
  <si>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</si>
  <si>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</si>
  <si>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</si>
  <si>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</si>
  <si>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</si>
  <si>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</si>
  <si>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</si>
  <si>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</si>
  <si>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</si>
  <si>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</si>
  <si>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</si>
  <si>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</si>
  <si>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</si>
  <si>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</si>
  <si>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</si>
  <si>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</si>
  <si>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</si>
  <si>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</si>
  <si>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</si>
  <si>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</si>
  <si>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</si>
  <si>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</si>
  <si>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</si>
  <si>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</si>
  <si>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</si>
  <si>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</si>
  <si>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</si>
  <si>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</si>
  <si>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</si>
  <si>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</si>
  <si>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</si>
  <si>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</si>
  <si>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</si>
  <si>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</si>
  <si>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</si>
  <si>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</si>
  <si>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</si>
  <si>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</si>
  <si>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</si>
  <si>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</si>
  <si>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</si>
  <si>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</si>
  <si>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</si>
  <si>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</si>
  <si>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</si>
  <si>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</si>
  <si>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</si>
  <si>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</si>
  <si>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</si>
  <si>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</si>
  <si>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</si>
  <si>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</si>
  <si>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</si>
  <si>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</si>
  <si>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</si>
  <si>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</si>
  <si>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</si>
  <si>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</si>
  <si>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</si>
  <si>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</si>
  <si>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</si>
  <si>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</si>
  <si>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</si>
  <si>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</si>
  <si>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</si>
  <si>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</si>
  <si>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</si>
  <si>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</si>
  <si>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</si>
  <si>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</si>
  <si>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</si>
  <si>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</si>
  <si>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</si>
  <si>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</si>
  <si>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</si>
  <si>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</si>
  <si>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</si>
  <si>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</si>
  <si>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</si>
  <si>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</si>
  <si>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</si>
  <si>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</si>
  <si>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</si>
  <si>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</si>
  <si>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</si>
  <si>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</si>
  <si>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</si>
  <si>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</si>
  <si>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</si>
  <si>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</si>
  <si>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</si>
  <si>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</si>
  <si>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</si>
  <si>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</si>
  <si>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</si>
  <si>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</si>
  <si>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</si>
  <si>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</si>
  <si>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</si>
  <si>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</si>
  <si>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</si>
  <si>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</si>
  <si>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</si>
  <si>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</si>
  <si>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</si>
  <si>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</si>
  <si>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</si>
  <si>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</si>
  <si>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</si>
  <si>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</si>
  <si>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</si>
  <si>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</si>
  <si>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</si>
  <si>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</si>
  <si>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</si>
  <si>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</si>
  <si>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</si>
  <si>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</si>
  <si>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</si>
  <si>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</si>
  <si>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</si>
  <si>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</si>
  <si>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</si>
  <si>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</si>
  <si>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</si>
  <si>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</si>
  <si>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</si>
  <si>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</si>
  <si>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</si>
  <si>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</si>
  <si>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</si>
  <si>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</si>
  <si>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</si>
  <si>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</si>
  <si>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</si>
  <si>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</si>
  <si>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</si>
  <si>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</si>
  <si>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</si>
  <si>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</si>
  <si>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</si>
  <si>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</si>
  <si>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</si>
  <si>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</si>
  <si>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</si>
  <si>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</si>
  <si>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</si>
  <si>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</si>
  <si>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</si>
  <si>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</si>
  <si>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</si>
  <si>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</si>
  <si>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</si>
  <si>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</si>
  <si>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</si>
  <si>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</si>
  <si>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</si>
  <si>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</si>
  <si>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</si>
  <si>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</si>
  <si>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</si>
  <si>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</si>
  <si>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</si>
  <si>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</si>
  <si>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</si>
  <si>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</si>
  <si>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</si>
  <si>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</si>
  <si>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</si>
  <si>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</si>
  <si>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</si>
  <si>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</si>
  <si>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</si>
  <si>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</si>
  <si>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</si>
  <si>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</si>
  <si>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</si>
  <si>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</si>
  <si>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</si>
  <si>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</si>
  <si>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</si>
  <si>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</si>
  <si>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</si>
  <si>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</si>
  <si>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</si>
  <si>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</si>
  <si>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</si>
  <si>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</si>
  <si>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</si>
  <si>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</si>
  <si>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</si>
  <si>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</si>
  <si>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</si>
  <si>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</si>
  <si>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</si>
  <si>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</si>
  <si>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</si>
  <si>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</si>
  <si>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</si>
  <si>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</si>
  <si>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</si>
  <si>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</si>
  <si>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</si>
  <si>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</si>
  <si>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</si>
  <si>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</si>
  <si>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</si>
  <si>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</si>
  <si>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</si>
  <si>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</si>
  <si>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</si>
  <si>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</si>
  <si>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</si>
  <si>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</si>
  <si>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</si>
  <si>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</si>
  <si>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</si>
  <si>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</si>
  <si>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</si>
  <si>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</si>
  <si>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</si>
  <si>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</si>
  <si>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</si>
  <si>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</si>
  <si>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</si>
  <si>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</si>
  <si>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</si>
  <si>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</si>
  <si>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</si>
  <si>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</si>
  <si>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</si>
  <si>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</si>
  <si>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</si>
  <si>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</si>
  <si>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</si>
  <si>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</si>
  <si>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</si>
  <si>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</si>
  <si>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</si>
  <si>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</si>
  <si>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</si>
  <si>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</si>
  <si>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</si>
  <si>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</si>
  <si>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</si>
  <si>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</si>
  <si>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</si>
  <si>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</si>
  <si>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</si>
  <si>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</si>
  <si>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</si>
  <si>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</si>
  <si>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</si>
  <si>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</si>
  <si>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</si>
  <si>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</si>
  <si>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</si>
  <si>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</si>
  <si>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</si>
  <si>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</si>
  <si>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</si>
  <si>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</si>
  <si>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</si>
  <si>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</si>
  <si>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</si>
  <si>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</si>
  <si>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</si>
  <si>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</si>
  <si>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</si>
  <si>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</si>
  <si>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</si>
  <si>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</si>
  <si>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</si>
  <si>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</si>
  <si>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</si>
  <si>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</si>
  <si>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</si>
  <si>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</si>
  <si>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</si>
  <si>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</si>
  <si>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</si>
  <si>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</si>
  <si>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</si>
  <si>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</si>
  <si>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</si>
  <si>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</si>
  <si>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</si>
  <si>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</si>
  <si>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</si>
  <si>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</si>
  <si>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</si>
  <si>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</si>
  <si>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</si>
  <si>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</si>
  <si>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</si>
  <si>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</si>
  <si>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</si>
  <si>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</si>
  <si>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</si>
  <si>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</si>
  <si>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</si>
  <si>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</si>
  <si>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</si>
  <si>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</si>
  <si>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</si>
  <si>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</si>
  <si>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</si>
  <si>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</si>
  <si>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</si>
  <si>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</si>
  <si>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</si>
  <si>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</si>
  <si>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</si>
  <si>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</si>
  <si>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</si>
  <si>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</si>
  <si>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</si>
  <si>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</si>
  <si>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</si>
  <si>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</si>
  <si>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</si>
  <si>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</si>
  <si>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</si>
  <si>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</si>
  <si>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</si>
  <si>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</si>
  <si>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</si>
  <si>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</si>
  <si>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</si>
  <si>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</si>
  <si>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</si>
  <si>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</si>
  <si>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</si>
  <si>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</si>
  <si>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</si>
  <si>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</si>
  <si>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</si>
  <si>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</si>
  <si>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</si>
  <si>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</si>
  <si>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</si>
  <si>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</si>
  <si>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</si>
  <si>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</si>
  <si>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</si>
  <si>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</si>
  <si>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</si>
  <si>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</si>
  <si>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</si>
  <si>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</si>
  <si>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</si>
  <si>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</si>
  <si>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</si>
  <si>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</si>
  <si>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</si>
  <si>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</si>
  <si>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</si>
  <si>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</si>
  <si>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</si>
  <si>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</si>
  <si>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</si>
  <si>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</si>
  <si>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</si>
  <si>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</si>
  <si>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</si>
  <si>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</si>
  <si>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</si>
  <si>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</si>
  <si>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</si>
  <si>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</si>
  <si>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</si>
  <si>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</si>
  <si>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</si>
  <si>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</si>
  <si>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</si>
  <si>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</si>
  <si>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</si>
  <si>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</si>
  <si>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</si>
  <si>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</si>
  <si>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</si>
  <si>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</si>
  <si>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</si>
  <si>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</si>
  <si>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</si>
  <si>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</si>
  <si>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</si>
  <si>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</si>
  <si>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</si>
  <si>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</si>
  <si>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</si>
  <si>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</si>
  <si>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</si>
  <si>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</si>
  <si>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</si>
  <si>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</si>
  <si>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</si>
  <si>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</si>
  <si>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</si>
  <si>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</si>
  <si>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</si>
  <si>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</si>
  <si>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</si>
  <si>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</si>
  <si>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</si>
  <si>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</si>
  <si>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</si>
  <si>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</si>
  <si>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</si>
  <si>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</si>
  <si>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</si>
  <si>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</si>
  <si>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</si>
  <si>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</si>
  <si>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</si>
  <si>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</si>
  <si>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</si>
  <si>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</si>
  <si>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</si>
  <si>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</si>
  <si>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</si>
  <si>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</si>
  <si>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</si>
  <si>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</si>
  <si>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</si>
  <si>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</si>
  <si>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</si>
  <si>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</si>
  <si>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</si>
  <si>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</si>
  <si>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</si>
  <si>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</si>
  <si>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</si>
  <si>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</si>
  <si>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</si>
  <si>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</si>
  <si>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</si>
  <si>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</si>
  <si>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</si>
  <si>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</si>
  <si>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</si>
  <si>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</si>
  <si>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</si>
  <si>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</si>
  <si>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</si>
  <si>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</si>
  <si>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</si>
  <si>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</si>
  <si>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</si>
  <si>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</si>
  <si>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</si>
  <si>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</si>
  <si>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</si>
  <si>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</si>
  <si>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</si>
  <si>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</si>
  <si>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</si>
  <si>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</si>
  <si>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</si>
  <si>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</si>
  <si>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</si>
  <si>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</si>
  <si>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</si>
  <si>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</si>
  <si>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</si>
  <si>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</si>
  <si>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</si>
  <si>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</si>
  <si>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</si>
  <si>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</si>
  <si>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</si>
  <si>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</si>
  <si>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</si>
  <si>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</si>
  <si>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</si>
  <si>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</si>
  <si>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</si>
  <si>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</si>
  <si>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</si>
  <si>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</si>
  <si>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</si>
  <si>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</si>
  <si>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</si>
  <si>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</si>
  <si>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</si>
  <si>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</si>
  <si>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</si>
  <si>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</si>
  <si>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</si>
  <si>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</si>
  <si>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</si>
  <si>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</si>
  <si>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</si>
  <si>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</si>
  <si>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</si>
  <si>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</si>
  <si>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</si>
  <si>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</si>
  <si>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</si>
  <si>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</si>
  <si>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</si>
  <si>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</si>
  <si>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</si>
  <si>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</si>
  <si>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</si>
  <si>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</si>
  <si>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</si>
  <si>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</si>
  <si>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</si>
  <si>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</si>
  <si>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</si>
  <si>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</si>
  <si>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</si>
  <si>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</si>
  <si>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</si>
  <si>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</si>
  <si>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</si>
  <si>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</si>
  <si>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</si>
  <si>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</si>
  <si>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</si>
  <si>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</si>
  <si>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</si>
  <si>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</si>
  <si>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</si>
  <si>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</si>
  <si>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</si>
  <si>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</si>
  <si>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</si>
  <si>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</si>
  <si>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</si>
  <si>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</si>
  <si>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</si>
  <si>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</si>
  <si>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</si>
  <si>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</si>
  <si>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</si>
  <si>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</si>
  <si>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</si>
  <si>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</si>
  <si>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</si>
  <si>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</si>
  <si>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</si>
  <si>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</si>
  <si>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</si>
  <si>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</si>
  <si>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</si>
  <si>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</si>
  <si>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</si>
  <si>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</si>
  <si>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</si>
  <si>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</si>
  <si>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</si>
  <si>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</si>
  <si>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</si>
  <si>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</si>
  <si>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</si>
  <si>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</si>
  <si>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</si>
  <si>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</si>
  <si>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</si>
  <si>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</si>
  <si>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</si>
  <si>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</si>
  <si>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</si>
  <si>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</si>
  <si>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</si>
  <si>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</si>
  <si>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</si>
  <si>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</si>
  <si>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</si>
  <si>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</si>
  <si>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</si>
  <si>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</si>
  <si>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</si>
  <si>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</si>
  <si>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</si>
  <si>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</si>
  <si>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</si>
  <si>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</si>
  <si>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</si>
  <si>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</si>
  <si>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</si>
  <si>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</si>
  <si>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</si>
  <si>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</si>
  <si>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</si>
  <si>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</si>
  <si>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</si>
  <si>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</si>
  <si>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</si>
  <si>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</si>
  <si>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</si>
  <si>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</si>
  <si>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</si>
  <si>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</si>
  <si>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</si>
  <si>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</si>
  <si>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</si>
  <si>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</si>
  <si>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</si>
  <si>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</si>
  <si>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</si>
  <si>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</si>
  <si>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</si>
  <si>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</si>
  <si>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</si>
  <si>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</si>
  <si>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</si>
  <si>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</si>
  <si>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</si>
  <si>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</si>
  <si>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</si>
  <si>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</si>
  <si>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</si>
  <si>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</si>
  <si>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</si>
  <si>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</si>
  <si>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</si>
  <si>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</si>
  <si>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</si>
  <si>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</si>
  <si>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</si>
  <si>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</si>
  <si>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</si>
  <si>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</si>
  <si>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</si>
  <si>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</si>
  <si>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</si>
  <si>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</si>
  <si>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</si>
  <si>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</si>
  <si>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</si>
  <si>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</si>
  <si>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</si>
  <si>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</si>
  <si>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</si>
  <si>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</si>
  <si>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</si>
  <si>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</si>
  <si>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</si>
  <si>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</si>
  <si>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</si>
  <si>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</si>
  <si>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</si>
  <si>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</si>
  <si>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</si>
  <si>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</si>
  <si>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</si>
  <si>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</si>
  <si>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</si>
  <si>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</si>
  <si>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</si>
  <si>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</si>
  <si>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</si>
  <si>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</si>
  <si>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</si>
  <si>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</si>
  <si>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</si>
  <si>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</si>
  <si>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</si>
  <si>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</si>
  <si>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</si>
  <si>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</si>
  <si>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</si>
  <si>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</si>
  <si>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</si>
  <si>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</si>
  <si>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</si>
  <si>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</si>
  <si>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</si>
  <si>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</si>
  <si>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</si>
  <si>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</si>
  <si>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</si>
  <si>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</si>
  <si>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</si>
  <si>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</si>
  <si>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</si>
  <si>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</si>
  <si>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</si>
  <si>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</si>
  <si>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</si>
  <si>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</si>
  <si>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</si>
  <si>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</si>
  <si>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</si>
  <si>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</si>
  <si>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</si>
  <si>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</si>
  <si>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</si>
  <si>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</si>
  <si>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</si>
  <si>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</si>
  <si>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</si>
  <si>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</si>
  <si>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</si>
  <si>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</si>
  <si>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</si>
  <si>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</si>
  <si>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</si>
  <si>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</si>
  <si>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</si>
  <si>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</si>
  <si>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</si>
  <si>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</si>
  <si>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</si>
  <si>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</si>
  <si>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</si>
  <si>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</si>
  <si>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</si>
  <si>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</si>
  <si>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</si>
  <si>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</si>
  <si>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</si>
  <si>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</si>
  <si>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</si>
  <si>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</si>
  <si>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</si>
  <si>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</si>
  <si>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</si>
  <si>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</si>
  <si>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</si>
  <si>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</si>
  <si>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</si>
  <si>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</si>
  <si>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</si>
  <si>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</si>
  <si>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</si>
  <si>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</si>
  <si>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</si>
  <si>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</si>
  <si>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</si>
  <si>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</si>
  <si>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</si>
  <si>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</si>
  <si>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</si>
  <si>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</si>
  <si>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</si>
  <si>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</si>
  <si>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</si>
  <si>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</si>
  <si>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</si>
  <si>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</si>
  <si>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</si>
  <si>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</si>
  <si>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</si>
  <si>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</si>
  <si>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</si>
  <si>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</si>
  <si>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</si>
  <si>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</si>
  <si>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</si>
  <si>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</si>
  <si>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</si>
  <si>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</si>
  <si>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</si>
  <si>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</si>
  <si>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</si>
  <si>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</si>
  <si>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</si>
  <si>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</si>
  <si>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</si>
  <si>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</si>
  <si>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</si>
  <si>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</si>
  <si>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</si>
  <si>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</si>
  <si>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</si>
  <si>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</si>
  <si>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</si>
  <si>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</si>
  <si>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</si>
  <si>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</si>
  <si>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</si>
  <si>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</si>
  <si>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</si>
  <si>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</si>
  <si>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</si>
  <si>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</si>
  <si>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</si>
  <si>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</si>
  <si>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</si>
  <si>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</si>
  <si>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</si>
  <si>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</si>
  <si>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</si>
  <si>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</si>
  <si>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</si>
  <si>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</si>
  <si>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</si>
  <si>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</si>
  <si>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</si>
  <si>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</si>
  <si>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</si>
  <si>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</si>
  <si>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</si>
  <si>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</si>
  <si>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</si>
  <si>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</si>
  <si>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</si>
  <si>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</si>
  <si>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</si>
  <si>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</si>
  <si>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</si>
  <si>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</si>
  <si>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</si>
  <si>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</si>
  <si>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</si>
  <si>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</si>
  <si>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</si>
  <si>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</si>
  <si>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</si>
  <si>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</si>
  <si>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</si>
  <si>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</si>
  <si>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</si>
  <si>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</si>
  <si>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</si>
  <si>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</si>
  <si>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</si>
  <si>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</si>
  <si>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</si>
  <si>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</si>
  <si>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</si>
  <si>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</si>
  <si>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</si>
  <si>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</si>
  <si>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</si>
  <si>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</si>
  <si>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</si>
  <si>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</si>
  <si>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</si>
  <si>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</si>
  <si>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</si>
  <si>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</si>
  <si>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</si>
  <si>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</si>
  <si>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</si>
  <si>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</si>
  <si>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</si>
  <si>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</si>
  <si>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</si>
  <si>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</si>
  <si>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</si>
  <si>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</si>
  <si>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</si>
  <si>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</si>
  <si>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</si>
  <si>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</si>
  <si>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</si>
  <si>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</si>
  <si>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</si>
  <si>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</si>
  <si>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</si>
  <si>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</si>
  <si>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</si>
  <si>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</si>
  <si>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</si>
  <si>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</si>
  <si>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</si>
  <si>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</si>
  <si>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</si>
  <si>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</si>
  <si>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</si>
  <si>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</si>
  <si>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</si>
  <si>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</si>
  <si>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</si>
  <si>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</si>
  <si>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</si>
  <si>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</si>
  <si>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</si>
  <si>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</si>
  <si>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</si>
  <si>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</si>
  <si>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</si>
  <si>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</si>
  <si>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</si>
  <si>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</si>
  <si>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</si>
  <si>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</si>
  <si>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</si>
  <si>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</si>
  <si>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</si>
  <si>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</si>
  <si>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</si>
  <si>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</si>
  <si>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</si>
  <si>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</si>
  <si>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</si>
  <si>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</si>
  <si>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</si>
  <si>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</si>
  <si>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</si>
  <si>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</si>
  <si>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</si>
  <si>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</si>
  <si>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</si>
  <si>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</si>
  <si>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</si>
  <si>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</si>
  <si>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</si>
  <si>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</si>
  <si>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</si>
  <si>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</si>
  <si>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</si>
  <si>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</si>
  <si>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</si>
  <si>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</si>
  <si>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</si>
  <si>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</si>
  <si>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</si>
  <si>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</si>
  <si>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</si>
  <si>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</si>
  <si>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</si>
  <si>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</si>
  <si>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</si>
  <si>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</si>
  <si>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</si>
  <si>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</si>
  <si>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</si>
  <si>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</si>
  <si>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</si>
  <si>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</si>
  <si>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</si>
  <si>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</si>
  <si>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</si>
  <si>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</si>
  <si>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</si>
  <si>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</si>
  <si>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</si>
  <si>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</si>
  <si>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</si>
  <si>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</si>
  <si>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</si>
  <si>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</si>
  <si>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</si>
  <si>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</si>
  <si>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</si>
  <si>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</si>
  <si>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</si>
  <si>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</si>
  <si>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</si>
  <si>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</si>
  <si>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</si>
  <si>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</si>
  <si>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</si>
  <si>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</si>
  <si>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</si>
  <si>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</si>
  <si>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</si>
  <si>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</si>
  <si>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</si>
  <si>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</si>
  <si>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</si>
  <si>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</si>
  <si>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</si>
  <si>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</si>
  <si>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</si>
  <si>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</si>
  <si>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</si>
  <si>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</si>
  <si>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</si>
  <si>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</si>
  <si>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</si>
  <si>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</si>
  <si>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</si>
  <si>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</si>
  <si>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</si>
  <si>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</si>
  <si>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</si>
  <si>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</si>
  <si>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</si>
  <si>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</si>
  <si>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</si>
  <si>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</si>
  <si>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</si>
  <si>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</si>
  <si>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</si>
  <si>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</si>
  <si>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</si>
  <si>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</si>
  <si>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</si>
  <si>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</si>
  <si>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</si>
  <si>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</si>
  <si>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</si>
  <si>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</si>
  <si>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</si>
  <si>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</si>
  <si>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</si>
  <si>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</si>
  <si>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</si>
  <si>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</si>
  <si>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</si>
  <si>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</si>
  <si>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</si>
  <si>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</si>
  <si>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</si>
  <si>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</si>
  <si>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</si>
  <si>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</si>
  <si>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</si>
  <si>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</si>
  <si>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</si>
  <si>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</si>
  <si>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</si>
  <si>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</si>
  <si>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</si>
  <si>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</si>
  <si>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</si>
  <si>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</si>
  <si>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</si>
  <si>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</si>
  <si>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</si>
  <si>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</si>
  <si>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</si>
  <si>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</si>
  <si>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</si>
  <si>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</si>
  <si>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</si>
  <si>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</si>
  <si>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</si>
  <si>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</si>
  <si>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</si>
  <si>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</si>
  <si>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</si>
  <si>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</si>
  <si>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</si>
  <si>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</si>
  <si>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</si>
  <si>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</si>
  <si>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</si>
  <si>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</si>
  <si>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</si>
  <si>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</si>
  <si>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</si>
  <si>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</si>
  <si>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</si>
  <si>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</si>
  <si>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</si>
  <si>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</si>
  <si>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</si>
  <si>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</si>
  <si>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</si>
  <si>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</si>
  <si>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</si>
  <si>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</si>
  <si>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</si>
  <si>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</si>
  <si>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</si>
  <si>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</si>
  <si>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</si>
  <si>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</si>
  <si>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</si>
  <si>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</si>
  <si>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</si>
  <si>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</si>
  <si>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</si>
  <si>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</si>
  <si>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</si>
  <si>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</si>
  <si>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</si>
  <si>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</si>
  <si>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</si>
  <si>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</si>
  <si>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</si>
  <si>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</si>
  <si>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</si>
  <si>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</si>
  <si>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</si>
  <si>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</si>
  <si>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</si>
  <si>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</si>
  <si>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</si>
  <si>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</si>
  <si>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</si>
  <si>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</si>
  <si>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</si>
  <si>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</si>
  <si>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</si>
  <si>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</si>
  <si>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</si>
  <si>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</si>
  <si>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</si>
  <si>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</si>
  <si>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</si>
  <si>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</si>
  <si>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</si>
  <si>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</si>
  <si>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</si>
  <si>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</si>
  <si>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</si>
  <si>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</si>
  <si>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</si>
  <si>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</si>
  <si>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</si>
  <si>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</si>
  <si>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</si>
  <si>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</si>
  <si>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</si>
  <si>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</si>
  <si>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</si>
  <si>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</si>
  <si>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</si>
  <si>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</si>
  <si>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</si>
  <si>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</si>
  <si>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</si>
  <si>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</si>
  <si>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</si>
  <si>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</si>
  <si>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</si>
  <si>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</si>
  <si>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</si>
  <si>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</si>
  <si>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</si>
  <si>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</si>
  <si>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</si>
  <si>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</si>
  <si>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</si>
  <si>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</si>
  <si>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</si>
  <si>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</si>
  <si>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</si>
  <si>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</si>
  <si>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</si>
  <si>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</si>
  <si>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</si>
  <si>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</si>
  <si>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</si>
  <si>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</si>
  <si>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</si>
  <si>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</si>
  <si>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</si>
  <si>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</si>
  <si>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</si>
  <si>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</si>
  <si>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</si>
  <si>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</si>
  <si>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</si>
  <si>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</si>
  <si>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</si>
  <si>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</si>
  <si>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</si>
  <si>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</si>
  <si>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</si>
  <si>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</si>
  <si>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</si>
  <si>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</si>
  <si>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</si>
  <si>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</si>
  <si>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</si>
  <si>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</si>
  <si>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</si>
  <si>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</si>
  <si>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</si>
  <si>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</si>
  <si>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</si>
  <si>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</si>
  <si>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</si>
  <si>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</si>
  <si>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</si>
  <si>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</si>
  <si>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</si>
  <si>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</si>
  <si>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</si>
  <si>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</si>
  <si>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</si>
  <si>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</si>
  <si>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</si>
  <si>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</si>
  <si>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</si>
  <si>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</si>
  <si>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</si>
  <si>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</si>
  <si>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</si>
  <si>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</si>
  <si>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</si>
  <si>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</si>
  <si>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</si>
  <si>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</si>
  <si>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</si>
  <si>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</si>
  <si>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</si>
  <si>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</si>
  <si>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</si>
  <si>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</si>
  <si>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</si>
  <si>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</si>
  <si>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</si>
  <si>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</si>
  <si>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</si>
  <si>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</si>
  <si>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</si>
  <si>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</si>
  <si>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</si>
  <si>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</si>
  <si>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</si>
  <si>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</si>
  <si>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</si>
  <si>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</si>
  <si>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</si>
  <si>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</si>
  <si>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</si>
  <si>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</si>
  <si>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</si>
  <si>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</si>
  <si>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</si>
  <si>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</si>
  <si>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</si>
  <si>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</si>
  <si>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</si>
  <si>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</si>
  <si>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</si>
  <si>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</si>
  <si>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</si>
  <si>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</si>
  <si>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</si>
  <si>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</si>
  <si>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</si>
  <si>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</si>
  <si>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</si>
  <si>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</si>
  <si>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</si>
  <si>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</si>
  <si>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</si>
  <si>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</si>
  <si>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</si>
  <si>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</si>
  <si>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</si>
  <si>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</si>
  <si>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</si>
  <si>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</si>
  <si>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</si>
  <si>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</si>
  <si>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</si>
  <si>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</si>
  <si>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</si>
  <si>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</si>
  <si>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</si>
  <si>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</si>
  <si>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</si>
  <si>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</si>
  <si>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</si>
  <si>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</si>
  <si>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</si>
  <si>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</si>
  <si>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</si>
  <si>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</si>
  <si>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</si>
  <si>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</si>
  <si>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</si>
  <si>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</si>
  <si>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</si>
  <si>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</si>
  <si>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</si>
  <si>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</si>
  <si>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</si>
  <si>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</si>
  <si>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</si>
  <si>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</si>
  <si>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</si>
  <si>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</si>
  <si>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</si>
  <si>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</si>
  <si>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</si>
  <si>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</si>
  <si>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</si>
  <si>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</si>
  <si>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</si>
  <si>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</si>
  <si>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</si>
  <si>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</si>
  <si>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</si>
  <si>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</si>
  <si>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</si>
  <si>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</si>
  <si>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</si>
  <si>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</si>
  <si>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</si>
  <si>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</si>
  <si>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</si>
  <si>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</si>
  <si>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</si>
  <si>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</si>
  <si>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</si>
  <si>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</si>
  <si>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</si>
  <si>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</si>
  <si>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</si>
  <si>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</si>
  <si>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</si>
  <si>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</si>
  <si>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</si>
  <si>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</si>
  <si>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</si>
  <si>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</si>
  <si>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</si>
  <si>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</si>
  <si>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</si>
  <si>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</si>
  <si>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</si>
  <si>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</si>
  <si>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</si>
  <si>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</si>
  <si>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</si>
  <si>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</si>
  <si>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</si>
  <si>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</si>
  <si>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</si>
  <si>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</si>
  <si>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</si>
  <si>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</si>
  <si>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</si>
  <si>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</si>
  <si>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</si>
  <si>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</si>
  <si>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</si>
  <si>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</si>
  <si>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</si>
  <si>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</si>
  <si>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</si>
  <si>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</si>
  <si>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</si>
  <si>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</si>
  <si>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</si>
  <si>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</si>
  <si>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</si>
  <si>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</si>
  <si>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</si>
  <si>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</si>
  <si>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</si>
  <si>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</si>
  <si>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</si>
  <si>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</si>
  <si>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</si>
  <si>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</si>
  <si>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</si>
  <si>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</si>
  <si>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</si>
  <si>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</si>
  <si>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</si>
  <si>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</si>
  <si>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</si>
  <si>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</si>
  <si>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</si>
  <si>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</si>
  <si>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</si>
  <si>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</si>
  <si>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</si>
  <si>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</si>
  <si>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</si>
  <si>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</si>
  <si>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</si>
  <si>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</si>
  <si>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</si>
  <si>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</si>
  <si>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</si>
  <si>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</si>
  <si>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</si>
  <si>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</si>
  <si>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</si>
  <si>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</si>
  <si>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</si>
  <si>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</si>
  <si>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</si>
  <si>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</si>
  <si>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</si>
  <si>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</si>
  <si>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</si>
  <si>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</si>
  <si>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</si>
  <si>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</si>
  <si>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</si>
  <si>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</si>
  <si>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</si>
  <si>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</si>
  <si>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</si>
  <si>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</si>
  <si>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</si>
  <si>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</si>
  <si>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</si>
  <si>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</si>
  <si>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</si>
  <si>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</si>
  <si>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</si>
  <si>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</si>
  <si>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</si>
  <si>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</si>
  <si>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</si>
  <si>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</si>
  <si>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</si>
  <si>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</si>
  <si>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</si>
  <si>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</si>
  <si>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</si>
  <si>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</si>
  <si>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</si>
  <si>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</si>
  <si>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</si>
  <si>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</si>
  <si>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</si>
  <si>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</si>
  <si>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</si>
  <si>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</si>
  <si>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</si>
  <si>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</si>
  <si>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</si>
  <si>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</si>
  <si>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</si>
  <si>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</si>
  <si>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</si>
  <si>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</si>
  <si>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</si>
  <si>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</si>
  <si>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</si>
  <si>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</si>
  <si>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</si>
  <si>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</si>
  <si>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</si>
  <si>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</si>
  <si>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</si>
  <si>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</si>
  <si>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</si>
  <si>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</si>
  <si>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</si>
  <si>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</si>
  <si>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</si>
  <si>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</si>
  <si>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</si>
  <si>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</si>
  <si>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</si>
  <si>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</si>
  <si>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</si>
  <si>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</si>
  <si>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</si>
  <si>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</si>
  <si>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</si>
  <si>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</si>
  <si>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</si>
  <si>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</si>
  <si>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</si>
  <si>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</si>
  <si>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</si>
  <si>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</si>
  <si>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</si>
  <si>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</si>
  <si>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</si>
  <si>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</si>
  <si>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</si>
  <si>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</si>
  <si>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</si>
  <si>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</si>
  <si>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</si>
  <si>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</si>
  <si>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</si>
  <si>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</si>
  <si>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</si>
  <si>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</si>
  <si>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</si>
  <si>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</si>
  <si>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</si>
  <si>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</si>
  <si>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</si>
  <si>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</si>
  <si>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</si>
  <si>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</si>
  <si>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</si>
  <si>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</si>
  <si>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</si>
  <si>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</si>
  <si>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</si>
  <si>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</si>
  <si>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</si>
  <si>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</si>
  <si>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</si>
  <si>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</si>
  <si>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</si>
  <si>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</si>
  <si>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</si>
  <si>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</si>
  <si>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</si>
  <si>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</si>
  <si>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</si>
  <si>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</si>
  <si>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</si>
  <si>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</si>
  <si>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</si>
  <si>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</si>
  <si>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</si>
  <si>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</si>
  <si>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</si>
  <si>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</si>
  <si>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</si>
  <si>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</si>
  <si>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</si>
  <si>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</si>
  <si>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</si>
  <si>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</si>
  <si>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</si>
  <si>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</si>
  <si>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</si>
  <si>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</si>
  <si>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</si>
  <si>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</si>
  <si>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</si>
  <si>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</si>
  <si>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</si>
  <si>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</si>
  <si>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</si>
  <si>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</si>
  <si>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</si>
  <si>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</si>
  <si>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</si>
  <si>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</si>
  <si>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</si>
  <si>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</si>
  <si>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</si>
  <si>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</si>
  <si>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</si>
  <si>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</si>
  <si>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</si>
  <si>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</si>
  <si>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</si>
  <si>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</si>
  <si>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</si>
  <si>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</si>
  <si>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</si>
  <si>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</si>
  <si>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</si>
  <si>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</si>
  <si>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</si>
  <si>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</si>
  <si>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</si>
  <si>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</si>
  <si>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</si>
  <si>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</si>
  <si>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</si>
  <si>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</si>
  <si>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</si>
  <si>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</si>
  <si>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</si>
  <si>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</si>
  <si>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</si>
  <si>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</si>
  <si>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</si>
  <si>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</si>
  <si>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</si>
  <si>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</si>
  <si>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</si>
  <si>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</si>
  <si>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</si>
  <si>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</si>
  <si>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</si>
  <si>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</si>
  <si>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</si>
  <si>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</si>
  <si>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</si>
  <si>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</si>
  <si>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</si>
  <si>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</si>
  <si>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</si>
  <si>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</si>
  <si>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</si>
  <si>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</si>
  <si>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</si>
  <si>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</si>
  <si>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</si>
  <si>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</si>
  <si>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</si>
  <si>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</si>
  <si>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</si>
  <si>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</si>
  <si>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</si>
  <si>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</si>
  <si>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</si>
  <si>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</si>
  <si>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</si>
  <si>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</si>
  <si>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</si>
  <si>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</si>
  <si>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</si>
  <si>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</si>
  <si>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</si>
  <si>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</si>
  <si>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</si>
  <si>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</si>
  <si>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</si>
  <si>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</si>
  <si>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</si>
  <si>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</si>
  <si>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</si>
  <si>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</si>
  <si>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</si>
  <si>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</si>
  <si>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</si>
  <si>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</si>
  <si>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</si>
  <si>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</si>
  <si>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</si>
  <si>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</si>
  <si>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</si>
  <si>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</si>
  <si>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</si>
  <si>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</si>
  <si>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</si>
  <si>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</si>
  <si>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</si>
  <si>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</si>
  <si>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</si>
  <si>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</si>
  <si>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</si>
  <si>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</si>
  <si>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</si>
  <si>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</si>
  <si>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</si>
  <si>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</si>
  <si>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</si>
  <si>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</si>
  <si>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</si>
  <si>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</si>
  <si>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</si>
  <si>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</si>
  <si>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</si>
  <si>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</si>
  <si>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</si>
  <si>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</si>
  <si>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</si>
  <si>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</si>
  <si>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</si>
  <si>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</si>
  <si>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</si>
  <si>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</si>
  <si>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</si>
  <si>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</si>
  <si>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</si>
  <si>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</si>
  <si>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</si>
  <si>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</si>
  <si>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</si>
  <si>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</si>
  <si>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</si>
  <si>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</si>
  <si>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</si>
  <si>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</si>
  <si>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</si>
  <si>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</si>
  <si>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</si>
  <si>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</si>
  <si>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</si>
  <si>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</si>
  <si>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</si>
  <si>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</si>
  <si>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</si>
  <si>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</si>
  <si>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</si>
  <si>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</si>
  <si>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</si>
  <si>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</si>
  <si>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</si>
  <si>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</si>
  <si>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</si>
  <si>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</si>
  <si>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</si>
  <si>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</si>
  <si>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</si>
  <si>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</si>
  <si>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</si>
  <si>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</si>
  <si>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</si>
  <si>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</si>
  <si>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</si>
  <si>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</si>
  <si>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</si>
  <si>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</si>
  <si>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</si>
  <si>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</si>
  <si>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</si>
  <si>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</si>
  <si>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</si>
  <si>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</si>
  <si>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</si>
  <si>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</si>
  <si>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</si>
  <si>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</si>
  <si>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</si>
  <si>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</si>
  <si>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</si>
  <si>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</si>
  <si>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</si>
  <si>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</si>
  <si>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</si>
  <si>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</si>
  <si>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</si>
  <si>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</si>
  <si>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</si>
  <si>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</si>
  <si>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</si>
  <si>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</si>
  <si>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</si>
  <si>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</si>
  <si>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</si>
  <si>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</si>
  <si>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</si>
  <si>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</si>
  <si>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</si>
  <si>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</si>
  <si>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</si>
  <si>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</si>
  <si>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</si>
  <si>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</si>
  <si>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</si>
  <si>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</si>
  <si>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</si>
  <si>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</si>
  <si>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</si>
  <si>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</si>
  <si>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</si>
  <si>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</si>
  <si>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</si>
  <si>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</si>
  <si>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</si>
  <si>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</si>
  <si>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</si>
  <si>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</si>
  <si>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</si>
  <si>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</si>
  <si>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</si>
  <si>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</si>
  <si>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</si>
  <si>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</si>
  <si>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</si>
  <si>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</si>
  <si>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</si>
  <si>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</si>
  <si>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</si>
  <si>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</si>
  <si>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</si>
  <si>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</si>
  <si>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</si>
  <si>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</si>
  <si>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</si>
  <si>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</si>
  <si>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</si>
  <si>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</si>
  <si>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</si>
  <si>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</si>
  <si>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</si>
  <si>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</si>
  <si>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</si>
  <si>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</si>
  <si>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</si>
  <si>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</si>
  <si>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</si>
  <si>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</si>
  <si>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</si>
  <si>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</si>
  <si>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</si>
  <si>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</si>
  <si>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</si>
  <si>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</si>
  <si>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</si>
  <si>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</si>
  <si>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</si>
  <si>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</si>
  <si>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</si>
  <si>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</si>
  <si>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</si>
  <si>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</si>
  <si>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</si>
  <si>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</si>
  <si>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</si>
  <si>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</si>
  <si>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</si>
  <si>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</si>
  <si>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</si>
  <si>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</si>
  <si>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</si>
  <si>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</si>
  <si>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</si>
  <si>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</si>
  <si>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</si>
  <si>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</si>
  <si>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</si>
  <si>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</si>
  <si>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</si>
  <si>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</si>
  <si>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</si>
  <si>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</si>
  <si>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</si>
  <si>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</si>
  <si>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</si>
  <si>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</si>
  <si>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</si>
  <si>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</si>
  <si>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</si>
  <si>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</si>
  <si>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</si>
  <si>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</si>
  <si>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</si>
  <si>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</si>
  <si>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</si>
  <si>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</si>
  <si>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</si>
  <si>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</si>
  <si>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</si>
  <si>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</si>
  <si>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</si>
  <si>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</si>
  <si>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</si>
  <si>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</si>
  <si>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</si>
  <si>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</si>
  <si>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</si>
  <si>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</si>
  <si>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</si>
  <si>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</si>
  <si>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</si>
  <si>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</si>
  <si>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</si>
  <si>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</si>
  <si>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</si>
  <si>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</si>
  <si>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</si>
  <si>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</si>
  <si>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</si>
  <si>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</si>
  <si>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</si>
  <si>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</si>
  <si>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</si>
  <si>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</si>
  <si>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</si>
  <si>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</si>
  <si>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</si>
  <si>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</si>
  <si>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</si>
  <si>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</si>
  <si>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</si>
  <si>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</si>
  <si>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</si>
  <si>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</si>
  <si>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</si>
  <si>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</si>
  <si>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</si>
  <si>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</si>
  <si>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</si>
  <si>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</si>
  <si>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</si>
  <si>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</si>
  <si>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</si>
  <si>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</si>
  <si>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</si>
  <si>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</si>
  <si>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</si>
  <si>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</si>
  <si>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</si>
  <si>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</si>
  <si>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</si>
  <si>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</si>
  <si>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</si>
  <si>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</si>
  <si>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</si>
  <si>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</si>
  <si>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</si>
  <si>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</si>
  <si>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</si>
  <si>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</si>
  <si>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</si>
  <si>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</si>
  <si>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</si>
  <si>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</si>
  <si>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</si>
  <si>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</si>
  <si>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</si>
  <si>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</si>
  <si>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</si>
  <si>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</si>
  <si>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</si>
  <si>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</si>
  <si>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</si>
  <si>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</si>
  <si>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</si>
  <si>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</si>
  <si>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</si>
  <si>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</si>
  <si>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</si>
  <si>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</si>
  <si>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</si>
  <si>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</si>
  <si>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</si>
  <si>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</si>
  <si>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</si>
  <si>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</si>
  <si>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</si>
  <si>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</si>
  <si>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</si>
  <si>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</si>
  <si>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</si>
  <si>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</si>
  <si>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</si>
  <si>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</si>
  <si>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</si>
  <si>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</si>
  <si>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</si>
  <si>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</si>
  <si>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</si>
  <si>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</si>
  <si>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</si>
  <si>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</si>
  <si>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</si>
  <si>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</si>
  <si>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</si>
  <si>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</si>
  <si>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</si>
  <si>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</si>
  <si>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</si>
  <si>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</si>
  <si>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</si>
  <si>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</si>
  <si>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</si>
  <si>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</si>
  <si>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</si>
  <si>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</si>
  <si>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</si>
  <si>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</si>
  <si>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</si>
  <si>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</si>
  <si>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</si>
  <si>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</si>
  <si>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</si>
  <si>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</si>
  <si>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</si>
  <si>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</si>
  <si>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</si>
  <si>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</si>
  <si>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</si>
  <si>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</si>
  <si>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</si>
  <si>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</si>
  <si>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</si>
  <si>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</si>
  <si>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</si>
  <si>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</si>
  <si>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</si>
  <si>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</si>
  <si>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</si>
  <si>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</si>
  <si>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</si>
  <si>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</si>
  <si>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</si>
  <si>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</si>
  <si>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</si>
  <si>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</si>
  <si>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</si>
  <si>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</si>
  <si>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</si>
  <si>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</si>
  <si>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</si>
  <si>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</si>
  <si>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</si>
  <si>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</si>
  <si>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</si>
  <si>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</si>
  <si>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</si>
  <si>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</si>
  <si>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</si>
  <si>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</si>
  <si>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</si>
  <si>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</si>
  <si>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</si>
  <si>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</si>
  <si>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</si>
  <si>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</si>
  <si>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</si>
  <si>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</si>
  <si>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</si>
  <si>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</si>
  <si>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</si>
  <si>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</si>
  <si>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</si>
  <si>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</si>
  <si>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</si>
  <si>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</si>
  <si>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</si>
  <si>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</si>
  <si>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</si>
  <si>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</si>
  <si>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</si>
  <si>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</si>
  <si>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</si>
  <si>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</si>
  <si>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</si>
  <si>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</si>
  <si>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</si>
  <si>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</si>
  <si>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</si>
  <si>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</si>
  <si>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</si>
  <si>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</si>
  <si>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</si>
  <si>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</si>
  <si>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</si>
  <si>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</si>
  <si>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</si>
  <si>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</si>
  <si>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</si>
  <si>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</si>
  <si>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</si>
  <si>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</si>
  <si>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</si>
  <si>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</si>
  <si>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</si>
  <si>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</si>
  <si>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</si>
  <si>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</si>
  <si>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</si>
  <si>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</si>
  <si>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</si>
  <si>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</si>
  <si>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</si>
  <si>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</si>
  <si>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</si>
  <si>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</si>
  <si>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</si>
  <si>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</si>
  <si>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</si>
  <si>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</si>
  <si>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</si>
  <si>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</si>
  <si>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</si>
  <si>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</si>
  <si>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</si>
  <si>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</si>
  <si>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</si>
  <si>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</si>
  <si>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</si>
  <si>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</si>
  <si>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</si>
  <si>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</si>
  <si>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</si>
  <si>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</si>
  <si>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</si>
  <si>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</si>
  <si>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</si>
  <si>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</si>
  <si>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</si>
  <si>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</si>
  <si>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</si>
  <si>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</si>
  <si>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</si>
  <si>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</si>
  <si>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</si>
  <si>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</si>
  <si>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</si>
  <si>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</si>
  <si>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</si>
  <si>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</si>
  <si>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</si>
  <si>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</si>
  <si>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</si>
  <si>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</si>
  <si>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</si>
  <si>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</si>
  <si>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</si>
  <si>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</si>
  <si>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</si>
  <si>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</si>
  <si>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</si>
  <si>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</si>
  <si>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</si>
  <si>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</si>
  <si>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</si>
  <si>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</si>
  <si>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</si>
  <si>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</si>
  <si>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</si>
  <si>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</si>
  <si>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</si>
  <si>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</si>
  <si>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</si>
  <si>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</si>
  <si>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</si>
  <si>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</si>
  <si>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</si>
  <si>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</si>
  <si>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</si>
  <si>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</si>
  <si>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</si>
  <si>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</si>
  <si>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</si>
  <si>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</si>
  <si>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</si>
  <si>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</si>
  <si>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</si>
  <si>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</si>
  <si>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</si>
  <si>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</si>
  <si>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</si>
  <si>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</si>
  <si>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</si>
  <si>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</si>
  <si>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</si>
  <si>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</si>
  <si>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</si>
  <si>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</si>
  <si>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</si>
  <si>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</si>
  <si>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</si>
  <si>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</si>
  <si>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</si>
  <si>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</si>
  <si>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</si>
  <si>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</si>
  <si>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</si>
  <si>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</si>
  <si>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</si>
  <si>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</si>
  <si>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</si>
  <si>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</si>
  <si>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</si>
  <si>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</si>
  <si>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</si>
  <si>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</si>
  <si>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</si>
  <si>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</si>
  <si>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</si>
  <si>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</si>
  <si>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</si>
  <si>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</si>
  <si>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</si>
  <si>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</si>
  <si>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</si>
  <si>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</si>
  <si>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</si>
  <si>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</si>
  <si>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</si>
  <si>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</si>
  <si>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</si>
  <si>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</si>
  <si>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</si>
  <si>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</si>
  <si>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</si>
  <si>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</si>
  <si>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</si>
  <si>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</si>
  <si>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</si>
  <si>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</si>
  <si>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</si>
  <si>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</si>
  <si>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</si>
  <si>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</si>
  <si>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</si>
  <si>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</si>
  <si>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</si>
  <si>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</si>
  <si>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</si>
  <si>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</si>
  <si>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</si>
  <si>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</si>
  <si>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</si>
  <si>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</si>
  <si>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</si>
  <si>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</si>
  <si>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</si>
  <si>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</si>
  <si>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</si>
  <si>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</si>
  <si>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</si>
  <si>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</si>
  <si>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</si>
  <si>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</si>
  <si>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</si>
  <si>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</si>
  <si>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</si>
  <si>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</si>
  <si>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</si>
  <si>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</si>
  <si>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</si>
  <si>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</si>
  <si>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</si>
  <si>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</si>
  <si>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</si>
  <si>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</si>
  <si>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</si>
  <si>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</si>
  <si>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</si>
  <si>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</si>
  <si>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</si>
  <si>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</si>
  <si>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</si>
  <si>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</si>
  <si>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</si>
  <si>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</si>
  <si>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</si>
  <si>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</si>
  <si>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</si>
  <si>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</si>
  <si>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</si>
  <si>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</si>
  <si>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</si>
  <si>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</si>
  <si>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</si>
  <si>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</si>
  <si>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</si>
  <si>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</si>
  <si>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</si>
  <si>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</si>
  <si>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</si>
  <si>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</si>
  <si>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</si>
  <si>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</si>
  <si>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</si>
  <si>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</si>
  <si>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</si>
  <si>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</si>
  <si>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</si>
  <si>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</si>
  <si>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</si>
  <si>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</si>
  <si>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</si>
  <si>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</si>
  <si>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</si>
  <si>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</si>
  <si>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</si>
  <si>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</si>
  <si>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</si>
  <si>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</si>
  <si>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</si>
  <si>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</si>
  <si>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</si>
  <si>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</si>
  <si>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</si>
  <si>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</si>
  <si>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</si>
  <si>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</si>
  <si>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</si>
  <si>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</si>
  <si>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</si>
  <si>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</si>
  <si>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</si>
  <si>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</si>
  <si>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</si>
  <si>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</si>
  <si>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</si>
  <si>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</si>
  <si>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</si>
  <si>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</si>
  <si>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</si>
  <si>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</si>
  <si>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</si>
  <si>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</si>
  <si>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</si>
  <si>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</si>
  <si>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</si>
  <si>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</si>
  <si>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</si>
  <si>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</si>
  <si>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</si>
  <si>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</si>
  <si>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</si>
  <si>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</si>
  <si>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</si>
  <si>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</si>
  <si>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</si>
  <si>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</si>
  <si>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</si>
  <si>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</si>
  <si>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</si>
  <si>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</si>
  <si>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</si>
  <si>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</si>
  <si>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</si>
  <si>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</si>
  <si>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</si>
  <si>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</si>
  <si>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</si>
  <si>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</si>
  <si>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</si>
  <si>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</si>
  <si>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</si>
  <si>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</si>
  <si>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</si>
  <si>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</si>
  <si>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</si>
  <si>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</si>
  <si>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</si>
  <si>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</si>
  <si>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</si>
  <si>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</si>
  <si>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</si>
  <si>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</si>
  <si>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</si>
  <si>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</si>
  <si>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</si>
  <si>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</si>
  <si>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</si>
  <si>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</si>
  <si>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</si>
  <si>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</si>
  <si>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</si>
  <si>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</si>
  <si>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</si>
  <si>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</si>
  <si>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</si>
  <si>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</si>
  <si>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</si>
  <si>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</si>
  <si>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</si>
  <si>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</si>
  <si>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</si>
  <si>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</si>
  <si>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</si>
  <si>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</si>
  <si>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</si>
  <si>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</si>
  <si>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</si>
  <si>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</si>
  <si>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</si>
  <si>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</si>
  <si>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</si>
  <si>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</si>
  <si>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</si>
  <si>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</si>
  <si>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</si>
  <si>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</si>
  <si>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</si>
  <si>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</si>
  <si>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</si>
  <si>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</si>
  <si>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</si>
  <si>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</si>
  <si>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</si>
  <si>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</si>
  <si>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</si>
  <si>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</si>
  <si>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</si>
  <si>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</si>
  <si>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</si>
  <si>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</si>
  <si>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</si>
  <si>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</si>
  <si>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</si>
  <si>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</si>
  <si>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</si>
  <si>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</si>
  <si>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</si>
  <si>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</si>
  <si>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</si>
  <si>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</si>
  <si>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</si>
  <si>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</si>
  <si>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</si>
  <si>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</si>
  <si>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</si>
  <si>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</si>
  <si>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</si>
  <si>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</si>
  <si>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</si>
  <si>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</si>
  <si>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</si>
  <si>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</si>
  <si>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</si>
  <si>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</si>
  <si>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</si>
  <si>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</si>
  <si>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</si>
  <si>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</si>
  <si>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</si>
  <si>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</si>
  <si>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</si>
  <si>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</si>
  <si>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</si>
  <si>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</si>
  <si>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</si>
  <si>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</si>
  <si>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</si>
  <si>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</si>
  <si>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</si>
  <si>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</si>
  <si>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</si>
  <si>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</si>
  <si>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</si>
  <si>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</si>
  <si>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</si>
  <si>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</si>
  <si>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</si>
  <si>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</si>
  <si>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</si>
  <si>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</si>
  <si>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</si>
  <si>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</si>
  <si>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</si>
  <si>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</si>
  <si>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</si>
  <si>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</si>
  <si>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</si>
  <si>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</si>
  <si>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</si>
  <si>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</si>
  <si>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</si>
  <si>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</si>
  <si>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</si>
  <si>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</si>
  <si>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</si>
  <si>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</si>
  <si>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</si>
  <si>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</si>
  <si>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</si>
  <si>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</si>
  <si>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</si>
  <si>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</si>
  <si>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</si>
  <si>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</si>
  <si>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</si>
  <si>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</si>
  <si>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</si>
  <si>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</si>
  <si>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</si>
  <si>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</si>
  <si>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</si>
  <si>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</si>
  <si>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</si>
  <si>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</si>
  <si>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</si>
  <si>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</si>
  <si>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</si>
  <si>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</si>
  <si>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</si>
  <si>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</si>
  <si>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</si>
  <si>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</si>
  <si>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</si>
  <si>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</si>
  <si>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</si>
  <si>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</si>
  <si>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</si>
  <si>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</si>
  <si>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</si>
  <si>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</si>
  <si>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</si>
  <si>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</si>
  <si>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</si>
  <si>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</si>
  <si>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</si>
  <si>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</si>
  <si>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</si>
  <si>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</si>
  <si>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</si>
  <si>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</si>
  <si>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</si>
  <si>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</si>
  <si>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</si>
  <si>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</si>
  <si>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</si>
  <si>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</si>
  <si>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</si>
  <si>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</si>
  <si>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</si>
  <si>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</si>
  <si>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</si>
  <si>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</si>
  <si>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</si>
  <si>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</si>
  <si>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</si>
  <si>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</si>
  <si>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</si>
  <si>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</si>
  <si>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</si>
  <si>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</si>
  <si>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</si>
  <si>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</si>
  <si>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</si>
  <si>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</si>
  <si>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</si>
  <si>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</si>
  <si>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</si>
  <si>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</si>
  <si>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</si>
  <si>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</si>
  <si>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</si>
  <si>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</si>
  <si>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</si>
  <si>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</si>
  <si>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</si>
  <si>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</si>
  <si>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</si>
  <si>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</si>
  <si>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</si>
  <si>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</si>
  <si>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</si>
  <si>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</si>
  <si>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</si>
  <si>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</si>
  <si>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</si>
  <si>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</si>
  <si>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</si>
  <si>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</si>
  <si>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</si>
  <si>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</si>
  <si>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</si>
  <si>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</si>
  <si>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</si>
  <si>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</si>
  <si>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</si>
  <si>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</si>
  <si>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</si>
  <si>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</si>
  <si>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</si>
  <si>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</si>
  <si>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</si>
  <si>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</si>
  <si>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</si>
  <si>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</si>
  <si>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</si>
  <si>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</si>
  <si>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</si>
  <si>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</si>
  <si>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</si>
  <si>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</si>
  <si>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</si>
  <si>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</si>
  <si>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</si>
  <si>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</si>
  <si>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</si>
  <si>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</si>
  <si>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</si>
  <si>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</si>
  <si>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</si>
  <si>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</si>
  <si>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</si>
  <si>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</si>
  <si>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</si>
  <si>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</si>
  <si>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</si>
  <si>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</si>
  <si>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</si>
  <si>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</si>
  <si>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</si>
  <si>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</si>
  <si>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</si>
  <si>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</si>
  <si>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</si>
  <si>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</si>
  <si>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</si>
  <si>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</si>
  <si>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</si>
  <si>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</si>
  <si>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</si>
  <si>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</si>
  <si>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</si>
  <si>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</si>
  <si>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</si>
  <si>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</si>
  <si>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</si>
  <si>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</si>
  <si>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</si>
  <si>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</si>
  <si>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</si>
  <si>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</si>
  <si>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</si>
  <si>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</si>
  <si>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</si>
  <si>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</si>
  <si>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</si>
  <si>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</si>
  <si>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</si>
  <si>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</si>
  <si>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</si>
  <si>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</si>
  <si>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</si>
  <si>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</si>
  <si>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</si>
  <si>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</si>
  <si>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</si>
  <si>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</si>
  <si>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</si>
  <si>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</si>
  <si>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</si>
  <si>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</si>
  <si>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</si>
  <si>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</si>
  <si>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</si>
  <si>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</si>
  <si>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</si>
  <si>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</si>
  <si>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</si>
  <si>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</si>
  <si>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</si>
  <si>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</si>
  <si>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</si>
  <si>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</si>
  <si>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</si>
  <si>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</si>
  <si>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</si>
  <si>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</si>
  <si>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</si>
  <si>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</si>
  <si>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</si>
  <si>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</si>
  <si>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</si>
  <si>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</si>
  <si>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</si>
  <si>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</si>
  <si>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</si>
  <si>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</si>
  <si>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</si>
  <si>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</si>
  <si>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</si>
  <si>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</si>
  <si>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</si>
  <si>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</si>
  <si>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</si>
  <si>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</si>
  <si>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</si>
  <si>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</si>
  <si>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</si>
  <si>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</si>
  <si>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</si>
  <si>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</si>
  <si>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</si>
  <si>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</si>
  <si>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</si>
  <si>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</si>
  <si>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</si>
  <si>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</si>
  <si>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</si>
  <si>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</si>
  <si>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</si>
  <si>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</si>
  <si>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</si>
  <si>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</si>
  <si>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</si>
  <si>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</si>
  <si>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</si>
  <si>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</si>
  <si>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</si>
  <si>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</si>
  <si>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</si>
  <si>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</si>
  <si>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</si>
  <si>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</si>
  <si>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</si>
  <si>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</si>
  <si>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</si>
  <si>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</si>
  <si>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</si>
  <si>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</si>
  <si>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</si>
  <si>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</si>
  <si>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</si>
  <si>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</si>
  <si>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</si>
  <si>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</si>
  <si>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</si>
  <si>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</si>
  <si>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</si>
  <si>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</si>
  <si>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</si>
  <si>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</si>
  <si>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</si>
  <si>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</si>
  <si>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</si>
  <si>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</si>
  <si>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</si>
  <si>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</si>
  <si>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</si>
  <si>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</si>
  <si>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</si>
  <si>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</si>
  <si>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</si>
  <si>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</si>
  <si>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</si>
  <si>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</si>
  <si>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</si>
  <si>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</si>
  <si>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</si>
  <si>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</si>
  <si>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</si>
  <si>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</si>
  <si>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</si>
  <si>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</si>
  <si>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</si>
  <si>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</si>
  <si>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</si>
  <si>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</si>
  <si>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</si>
  <si>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</si>
  <si>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</si>
  <si>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</si>
  <si>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</si>
  <si>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</si>
  <si>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</si>
  <si>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</si>
  <si>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</si>
  <si>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</si>
  <si>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</si>
  <si>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</si>
  <si>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</si>
  <si>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</si>
  <si>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</si>
  <si>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</si>
  <si>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</si>
  <si>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</si>
  <si>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</si>
  <si>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</si>
  <si>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</si>
  <si>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</si>
  <si>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</si>
  <si>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</si>
  <si>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</si>
  <si>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</si>
  <si>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</si>
  <si>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</si>
  <si>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</si>
  <si>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</si>
  <si>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</si>
  <si>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</si>
  <si>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</si>
  <si>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</si>
  <si>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</si>
  <si>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</si>
  <si>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</si>
  <si>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</si>
  <si>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</si>
  <si>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</si>
  <si>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</si>
  <si>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</si>
  <si>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</si>
  <si>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</si>
  <si>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</si>
  <si>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</si>
  <si>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</si>
  <si>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</si>
  <si>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</si>
  <si>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</si>
  <si>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</si>
  <si>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</si>
  <si>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</si>
  <si>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</si>
  <si>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</si>
  <si>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</si>
  <si>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</si>
  <si>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</si>
  <si>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</si>
  <si>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</si>
  <si>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</si>
  <si>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</si>
  <si>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</si>
  <si>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</si>
  <si>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</si>
  <si>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</si>
  <si>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</si>
  <si>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</si>
  <si>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</si>
  <si>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</si>
  <si>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</si>
  <si>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</si>
  <si>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</si>
  <si>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</si>
  <si>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</si>
  <si>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</si>
  <si>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</si>
  <si>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</si>
  <si>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</si>
  <si>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</si>
  <si>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</si>
  <si>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</si>
  <si>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</si>
  <si>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</si>
  <si>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</si>
  <si>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</si>
  <si>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</si>
  <si>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</si>
  <si>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</si>
  <si>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</si>
  <si>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</si>
  <si>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</si>
  <si>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</si>
  <si>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</si>
  <si>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</si>
  <si>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</si>
  <si>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</si>
  <si>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</si>
  <si>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</si>
  <si>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</si>
  <si>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</si>
  <si>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</si>
  <si>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</si>
  <si>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</si>
  <si>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</si>
  <si>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</si>
  <si>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</si>
  <si>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</si>
  <si>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</si>
  <si>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</si>
  <si>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</si>
  <si>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</si>
  <si>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</si>
  <si>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</si>
  <si>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</si>
  <si>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</si>
  <si>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</si>
  <si>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</si>
  <si>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</si>
  <si>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</si>
  <si>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</si>
  <si>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</si>
  <si>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</si>
  <si>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</si>
  <si>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</si>
  <si>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</si>
  <si>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</si>
  <si>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</si>
  <si>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</si>
  <si>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</si>
  <si>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</si>
  <si>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</si>
  <si>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</si>
  <si>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</si>
  <si>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</si>
  <si>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</si>
  <si>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</si>
  <si>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</si>
  <si>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</si>
  <si>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</si>
  <si>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</si>
  <si>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</si>
  <si>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</si>
  <si>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</si>
  <si>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</si>
  <si>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</si>
  <si>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</si>
  <si>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</si>
  <si>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</si>
  <si>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</si>
  <si>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</si>
  <si>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</si>
  <si>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</si>
  <si>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</si>
  <si>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</si>
  <si>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</si>
  <si>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</si>
  <si>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</si>
  <si>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</si>
  <si>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</si>
  <si>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</si>
  <si>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</si>
  <si>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</si>
  <si>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</si>
  <si>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</si>
  <si>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</si>
  <si>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</si>
  <si>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</si>
  <si>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</si>
  <si>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</si>
  <si>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</si>
  <si>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</si>
  <si>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</si>
  <si>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</si>
  <si>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</si>
  <si>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</si>
  <si>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</si>
  <si>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</si>
  <si>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</si>
  <si>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</si>
  <si>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</si>
  <si>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</si>
  <si>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</si>
  <si>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</si>
  <si>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</si>
  <si>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</si>
  <si>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</si>
  <si>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</si>
  <si>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</si>
  <si>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</si>
  <si>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</si>
  <si>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</si>
  <si>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</si>
  <si>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</si>
  <si>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</si>
  <si>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</si>
  <si>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</si>
  <si>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</si>
  <si>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</si>
  <si>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</si>
  <si>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</si>
  <si>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</si>
  <si>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</si>
  <si>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</si>
  <si>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</si>
  <si>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</si>
  <si>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</si>
  <si>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</si>
  <si>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</si>
  <si>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</si>
  <si>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</si>
  <si>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</si>
  <si>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</si>
  <si>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</si>
  <si>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</si>
  <si>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</si>
  <si>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</si>
  <si>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</si>
  <si>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</si>
  <si>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</si>
  <si>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</si>
  <si>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</si>
  <si>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</si>
  <si>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</si>
  <si>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</si>
  <si>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</si>
  <si>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</si>
  <si>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</si>
  <si>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</si>
  <si>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</si>
  <si>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</si>
  <si>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</si>
  <si>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</si>
  <si>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</si>
  <si>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</si>
  <si>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</si>
  <si>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</si>
  <si>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</si>
  <si>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</si>
  <si>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</si>
  <si>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</si>
  <si>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</si>
  <si>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</si>
  <si>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</si>
  <si>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</si>
  <si>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</si>
  <si>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</si>
  <si>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</si>
  <si>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</si>
  <si>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</si>
  <si>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</si>
  <si>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</si>
  <si>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</si>
  <si>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</si>
  <si>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</si>
  <si>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</si>
  <si>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</si>
  <si>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</si>
  <si>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</si>
  <si>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</si>
  <si>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</si>
  <si>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</si>
  <si>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</si>
  <si>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</si>
  <si>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</si>
  <si>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</si>
  <si>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</si>
  <si>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</si>
  <si>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</si>
  <si>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</si>
  <si>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</si>
  <si>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</si>
  <si>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</si>
  <si>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</si>
  <si>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</si>
  <si>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</si>
  <si>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</si>
  <si>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</si>
  <si>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</si>
  <si>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</si>
  <si>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</si>
  <si>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</si>
  <si>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</si>
  <si>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</si>
  <si>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</si>
  <si>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</si>
  <si>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</si>
  <si>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</si>
  <si>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</si>
  <si>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</si>
  <si>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</si>
  <si>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</si>
  <si>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</si>
  <si>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</si>
  <si>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</si>
  <si>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</si>
  <si>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</si>
  <si>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</si>
  <si>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</si>
  <si>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</si>
  <si>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</si>
  <si>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</si>
  <si>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</si>
  <si>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</si>
  <si>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</si>
  <si>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</si>
  <si>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</si>
  <si>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</si>
  <si>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</si>
  <si>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</si>
  <si>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</si>
  <si>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</si>
  <si>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</si>
  <si>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</si>
  <si>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</si>
  <si>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</si>
  <si>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</si>
  <si>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</si>
  <si>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</si>
  <si>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</si>
  <si>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</si>
  <si>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</si>
  <si>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</si>
  <si>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</si>
  <si>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</si>
  <si>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</si>
  <si>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</si>
  <si>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</si>
  <si>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</si>
  <si>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</si>
  <si>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</si>
  <si>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</si>
  <si>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</si>
  <si>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</si>
  <si>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</si>
  <si>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</si>
  <si>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</si>
  <si>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</si>
  <si>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</si>
  <si>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</si>
  <si>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</si>
  <si>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</si>
  <si>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</si>
  <si>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</si>
  <si>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</si>
  <si>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</si>
  <si>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</si>
  <si>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</si>
  <si>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</si>
  <si>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</si>
  <si>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</si>
  <si>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</si>
  <si>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</si>
  <si>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</si>
  <si>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</si>
  <si>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</si>
  <si>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</si>
  <si>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</si>
  <si>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</si>
  <si>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</si>
  <si>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</si>
  <si>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</si>
  <si>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</si>
  <si>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</si>
  <si>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</si>
  <si>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</si>
  <si>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</si>
  <si>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</si>
  <si>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</si>
  <si>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</si>
  <si>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</si>
  <si>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</si>
  <si>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</si>
  <si>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</si>
  <si>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</si>
  <si>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</si>
  <si>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</si>
  <si>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</si>
  <si>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</si>
  <si>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</si>
  <si>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</si>
  <si>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</si>
  <si>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</si>
  <si>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</si>
  <si>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</si>
  <si>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</si>
  <si>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</si>
  <si>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</si>
  <si>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</si>
  <si>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</si>
  <si>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</si>
  <si>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</si>
  <si>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</si>
  <si>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</si>
  <si>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</si>
  <si>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</si>
  <si>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</si>
  <si>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</si>
  <si>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</si>
  <si>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</si>
  <si>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</si>
  <si>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</si>
  <si>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</si>
  <si>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</si>
  <si>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</si>
  <si>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</si>
  <si>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</si>
  <si>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</si>
  <si>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</si>
  <si>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</si>
  <si>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</si>
  <si>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</si>
  <si>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</si>
  <si>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</si>
  <si>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</si>
  <si>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</si>
  <si>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</si>
  <si>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</si>
  <si>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</si>
  <si>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</si>
  <si>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</si>
  <si>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</si>
  <si>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</si>
  <si>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</si>
  <si>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</si>
  <si>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</si>
  <si>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</si>
  <si>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</si>
  <si>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</si>
  <si>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REM</t>
  </si>
  <si>
    <t>Anmarie Mabbutt</t>
  </si>
  <si>
    <t>Ian Hodges</t>
  </si>
  <si>
    <t>Chris Salem</t>
  </si>
  <si>
    <t>Brendan Dougherty</t>
  </si>
  <si>
    <t>April Martin</t>
  </si>
  <si>
    <t>Liana Hudson</t>
  </si>
  <si>
    <t>Ray Ezra</t>
  </si>
  <si>
    <t>Robert Burton</t>
  </si>
  <si>
    <t>Lawrence Lassek</t>
  </si>
  <si>
    <t>Flaubert Phanord</t>
  </si>
  <si>
    <t>Tarah Reed</t>
  </si>
  <si>
    <t>Richard Morgan</t>
  </si>
  <si>
    <t>*Brian Black</t>
  </si>
  <si>
    <t>Darci Ernce</t>
  </si>
  <si>
    <t>David Everson</t>
  </si>
  <si>
    <t>Keisa Liu</t>
  </si>
  <si>
    <t>Jim Williston</t>
  </si>
  <si>
    <t>Harold Ames</t>
  </si>
  <si>
    <t>Bora Kim</t>
  </si>
  <si>
    <t>Burton Tsue</t>
  </si>
  <si>
    <t>Brandon Imhoff</t>
  </si>
  <si>
    <t>Maddie Stapp</t>
  </si>
  <si>
    <t>Dean Frampton</t>
  </si>
  <si>
    <t>Robert Schilling</t>
  </si>
  <si>
    <t>Angelo Duran</t>
  </si>
  <si>
    <t>Chris Fishkin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</si>
</sst>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0" fontId="41" fillId="0" borderId="5" xfId="0" applyNumberFormat="1" applyFont="1" applyBorder="1" applyAlignment="1" applyProtection="1">
      <alignment horizontal="left"/>
      <protection locked="0"/>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D60" zoomScale="75" zoomScaleNormal="75" zoomScaleSheetLayoutView="30" zoomScalePageLayoutView="50" workbookViewId="0">
      <selection activeCell="V76" sqref="V76"/>
    </sheetView>
  </sheetViews>
  <sheetFormatPr defaultColWidth="9.1328125" defaultRowHeight="14.25" x14ac:dyDescent="0.45"/>
  <cols>
    <col min="1" max="1" width="35.73046875" style="1" customWidth="1"/>
    <col min="2" max="2" width="50.265625" style="1" customWidth="1"/>
    <col min="3" max="3" width="15.86328125" style="15" customWidth="1"/>
    <col min="4" max="4" width="52.73046875" style="2" customWidth="1"/>
    <col min="5" max="5" width="14.265625" style="2" customWidth="1"/>
    <col min="6" max="6" width="13.73046875" style="2" customWidth="1"/>
    <col min="7" max="7" width="16.3984375" style="3" customWidth="1"/>
    <col min="8" max="8" width="16.3984375" style="4" customWidth="1"/>
    <col min="9" max="9" width="16.59765625" style="23" customWidth="1"/>
    <col min="10" max="10" width="16.59765625" style="9" customWidth="1"/>
    <col min="11" max="12" width="16.59765625" style="4" customWidth="1"/>
    <col min="13" max="13" width="16.3984375" style="4" customWidth="1"/>
    <col min="14" max="14" width="17.3984375" style="4" customWidth="1"/>
    <col min="15" max="17" width="13.265625" style="4" customWidth="1"/>
    <col min="18" max="19" width="15" style="4" customWidth="1"/>
    <col min="20" max="20" width="15.73046875" style="4" customWidth="1"/>
    <col min="21" max="21" width="14.73046875" style="4" customWidth="1"/>
    <col min="22" max="22" width="14.73046875" style="82" customWidth="1"/>
    <col min="23" max="23" width="14.86328125" style="5" customWidth="1"/>
    <col min="24" max="24" width="14.73046875" style="5" customWidth="1"/>
    <col min="25" max="25" width="17.265625" style="5" customWidth="1"/>
    <col min="26" max="27" width="17.3984375" style="6" customWidth="1"/>
    <col min="28" max="28" width="14.59765625" style="8" customWidth="1"/>
    <col min="29" max="29" width="17.265625" style="7" customWidth="1"/>
    <col min="30" max="30" width="18.1328125" style="7" customWidth="1"/>
    <col min="31" max="31" width="19.1328125" style="8" customWidth="1"/>
    <col min="32" max="33" width="19.86328125" style="6" customWidth="1"/>
    <col min="34" max="34" width="21.86328125" style="6" customWidth="1"/>
    <col min="35" max="35" width="21.86328125" style="10" customWidth="1"/>
    <col min="36" max="36" width="21.86328125" style="6" customWidth="1"/>
    <col min="37" max="40" width="21.73046875" style="6" customWidth="1"/>
    <col min="41" max="41" width="21.86328125" style="6" customWidth="1"/>
    <col min="42" max="48" width="25.1328125" style="185" customWidth="1"/>
    <col min="49" max="49" width="21.86328125" style="6" customWidth="1"/>
    <col min="50" max="52" width="21.73046875" style="6" customWidth="1"/>
    <col min="53" max="53" width="21.86328125" style="6" customWidth="1"/>
    <col min="54" max="58" width="21.73046875" style="6" customWidth="1"/>
    <col min="59" max="60" width="25.1328125" style="85" customWidth="1"/>
    <col min="61" max="61" width="1.73046875" style="185" customWidth="1"/>
    <col min="62" max="64" width="68.86328125" style="59" customWidth="1"/>
    <col min="65" max="65" width="74.1328125" style="59" customWidth="1"/>
    <col min="66" max="66" width="79.265625" style="59" customWidth="1"/>
    <col min="67" max="67" width="82.59765625" style="59" customWidth="1"/>
    <col min="68" max="68" width="75" style="59" customWidth="1"/>
    <col min="69" max="69" width="62.265625" style="59" customWidth="1"/>
    <col min="70" max="70" width="59.1328125" style="59" customWidth="1"/>
    <col min="71" max="71" width="62.86328125" style="59" customWidth="1"/>
    <col min="72" max="72" width="66.59765625" style="59" customWidth="1"/>
    <col min="73" max="73" width="83.3984375" style="59" customWidth="1"/>
    <col min="74" max="74" width="84.1328125" style="59" customWidth="1"/>
    <col min="75" max="75" width="71.86328125" style="59" customWidth="1"/>
    <col min="76" max="76" width="76" style="59" customWidth="1"/>
    <col min="77" max="77" width="89.59765625" style="59" customWidth="1"/>
    <col min="78" max="78" width="79.1328125" style="59" customWidth="1"/>
    <col min="79" max="79" width="66" style="59" customWidth="1"/>
    <col min="80" max="80" width="56.73046875" style="59" customWidth="1"/>
    <col min="81" max="81" width="69.73046875" style="59" customWidth="1"/>
    <col min="82" max="82" width="79.3984375" style="37" customWidth="1"/>
    <col min="83" max="83" width="75.73046875" style="37" customWidth="1"/>
    <col min="84" max="84" width="76" style="37" customWidth="1"/>
    <col min="85" max="85" width="26.73046875" style="37" customWidth="1"/>
    <col min="86" max="86" width="36.265625" style="37" customWidth="1"/>
    <col min="87" max="87" width="42.86328125" style="58" customWidth="1"/>
    <col min="88" max="88" width="37.86328125" style="58" customWidth="1"/>
    <col min="89" max="89" width="36.1328125" style="58" customWidth="1"/>
    <col min="90" max="90" width="53" style="58" customWidth="1"/>
    <col min="91" max="91" width="31.3984375" style="58" customWidth="1"/>
    <col min="92" max="92" width="28.265625" style="58" customWidth="1"/>
    <col min="93" max="93" width="28.73046875" style="58" customWidth="1"/>
    <col min="94" max="94" width="39" style="58" customWidth="1"/>
    <col min="95" max="95" width="35.3984375" style="58" customWidth="1"/>
    <col min="96" max="96" width="47.59765625" style="58" customWidth="1"/>
    <col min="97" max="97" width="42.265625" style="58" customWidth="1"/>
    <col min="98" max="98" width="42.1328125" style="58" customWidth="1"/>
    <col min="99" max="100" width="35.265625" style="58" customWidth="1"/>
    <col min="101" max="101" width="45.59765625" style="58" customWidth="1"/>
    <col min="102" max="102" width="31" style="58" customWidth="1"/>
    <col min="103" max="103" width="27.73046875" style="58" customWidth="1"/>
    <col min="104" max="104" width="44.73046875" style="58" customWidth="1"/>
    <col min="105" max="105" width="36.59765625" style="58" customWidth="1"/>
    <col min="106" max="106" width="51.73046875" style="58" customWidth="1"/>
    <col min="107" max="107" width="34.86328125" style="58" customWidth="1"/>
    <col min="108" max="108" width="50" style="58" customWidth="1"/>
    <col min="109" max="109" width="42.73046875" style="58" customWidth="1"/>
    <col min="110" max="110" width="38.1328125" style="58" customWidth="1"/>
    <col min="111" max="112" width="37.265625" style="58" customWidth="1"/>
    <col min="113" max="113" width="34.73046875" style="58" customWidth="1"/>
    <col min="114" max="114" width="44.265625" style="58" customWidth="1"/>
    <col min="115" max="115" width="32.1328125" style="58" customWidth="1"/>
    <col min="116" max="116" width="40" style="58" customWidth="1"/>
    <col min="117" max="117" width="37.86328125" style="58" customWidth="1"/>
    <col min="118" max="118" width="36.1328125" style="58" customWidth="1"/>
    <col min="119" max="119" width="26.59765625" style="58" customWidth="1"/>
    <col min="120" max="120" width="43.3984375" style="58" customWidth="1"/>
    <col min="121" max="121" width="41.86328125" style="58" customWidth="1"/>
    <col min="122" max="122" width="41.73046875" style="58" customWidth="1"/>
    <col min="123" max="123" width="47.265625" style="58" customWidth="1"/>
    <col min="124" max="124" width="44.265625" style="58" customWidth="1"/>
    <col min="125" max="125" width="34.86328125" style="58" customWidth="1"/>
    <col min="126" max="126" width="45.86328125" style="58" customWidth="1"/>
    <col min="127" max="128" width="39.73046875" style="58" customWidth="1"/>
    <col min="129" max="129" width="40.265625" style="58" customWidth="1"/>
    <col min="130" max="130" width="41.3984375" style="58" customWidth="1"/>
    <col min="131" max="131" width="34.265625" style="58" customWidth="1"/>
    <col min="132" max="132" width="36" style="58" customWidth="1"/>
    <col min="133" max="133" width="49.59765625" style="58" customWidth="1"/>
    <col min="134" max="134" width="26.59765625" style="58" customWidth="1"/>
    <col min="135" max="135" width="44.265625" style="58" customWidth="1"/>
    <col min="136" max="136" width="52.73046875" style="58" customWidth="1"/>
    <col min="137" max="137" width="35.1328125" style="58" customWidth="1"/>
    <col min="138" max="138" width="32.59765625" style="58" customWidth="1"/>
    <col min="139" max="139" width="26" style="58" customWidth="1"/>
    <col min="140" max="140" width="42.265625" style="58" customWidth="1"/>
    <col min="141" max="141" width="39.86328125" style="12" customWidth="1"/>
    <col min="142" max="142" width="40.73046875" style="12" customWidth="1"/>
    <col min="143" max="143" width="38.73046875" style="12" customWidth="1"/>
    <col min="144" max="144" width="43.265625" style="12" customWidth="1"/>
    <col min="145" max="145" width="33.3984375" style="12" customWidth="1"/>
    <col min="146" max="146" width="36.265625" style="12" customWidth="1"/>
    <col min="147" max="147" width="36.73046875" style="12" customWidth="1"/>
    <col min="148" max="148" width="77.265625" style="12" customWidth="1"/>
    <col min="149" max="149" width="32" style="12" customWidth="1"/>
    <col min="150" max="150" width="33.1328125" style="12" customWidth="1"/>
    <col min="151" max="151" width="37.59765625" style="12" customWidth="1"/>
    <col min="152" max="152" width="41.3984375" style="12" customWidth="1"/>
    <col min="153" max="153" width="42.265625" style="12" customWidth="1"/>
    <col min="154" max="154" width="37.1328125" style="12" customWidth="1"/>
    <col min="155" max="155" width="43.73046875" style="12" customWidth="1"/>
    <col min="156" max="156" width="39.86328125" style="12" customWidth="1"/>
    <col min="157" max="157" width="47.3984375" style="12" customWidth="1"/>
    <col min="158" max="158" width="48.265625" style="12" customWidth="1"/>
    <col min="159" max="159" width="55.59765625" style="12" customWidth="1"/>
    <col min="160" max="160" width="43" style="12" customWidth="1"/>
    <col min="161" max="161" width="44.59765625" style="12" customWidth="1"/>
    <col min="162" max="162" width="38.59765625" style="12" customWidth="1"/>
    <col min="163" max="163" width="40.86328125" style="12" customWidth="1"/>
    <col min="164" max="164" width="72.1328125" style="12" customWidth="1"/>
    <col min="165" max="165" width="56" style="12" customWidth="1"/>
    <col min="166" max="166" width="51.265625" style="12" customWidth="1"/>
    <col min="167" max="167" width="46.86328125" style="12" customWidth="1"/>
    <col min="168" max="168" width="50.265625" style="12" customWidth="1"/>
    <col min="169" max="169" width="26.265625" style="12" customWidth="1"/>
    <col min="170" max="170" width="36.265625" style="12" customWidth="1"/>
    <col min="171" max="171" width="45.3984375" style="12" customWidth="1"/>
    <col min="172" max="172" width="37.86328125" style="12" customWidth="1"/>
    <col min="173" max="173" width="24.265625" style="12" customWidth="1"/>
    <col min="174" max="174" width="40.265625" style="12" customWidth="1"/>
    <col min="175" max="175" width="54.59765625" style="12" customWidth="1"/>
    <col min="176" max="176" width="41.86328125" style="12" customWidth="1"/>
    <col min="177" max="177" width="46.1328125" style="12" customWidth="1"/>
    <col min="178" max="178" width="43.59765625" style="12" customWidth="1"/>
    <col min="179" max="179" width="43.73046875" style="12" customWidth="1"/>
    <col min="180" max="180" width="47.265625" style="12" customWidth="1"/>
    <col min="181" max="181" width="86.59765625" style="12" customWidth="1"/>
    <col min="182" max="182" width="50.73046875" style="12" customWidth="1"/>
    <col min="183" max="16384" width="9.1328125" style="12"/>
  </cols>
  <sheetData>
    <row r="1" spans="1:182" ht="63" customHeight="1" thickTop="1" x14ac:dyDescent="0.4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7">
      <c r="A3" s="309" t="s">
        <v>3183</v>
      </c>
      <c r="B3" s="310" t="s">
        <v>3183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9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6">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6">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6">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6">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5">
      <c r="A10" s="635" t="str">
        <f>A3</f>
        <v>MAUI_COUNTY_COUNTY_COUNCIL</v>
      </c>
      <c r="B10" s="636" t="str">
        <f>B3</f>
        <v>MAUI_COUNTY_COUNTY_COUNCIL</v>
      </c>
      <c r="C10" s="557">
        <f>COUNTA(D12:D1011)</f>
        <v>61</v>
      </c>
      <c r="D10" s="558">
        <f>COUNTIF(D12:D1011,"*~**")</f>
        <v>1</v>
      </c>
      <c r="E10" s="559"/>
      <c r="F10" s="560">
        <f>COUNTIF(F12:F1011,"x")</f>
        <v>0</v>
      </c>
      <c r="G10" s="561">
        <f>COUNTA(G12:G1011)-(COUNTA(G12:G1011)-COUNT(G12:G1011))</f>
        <v>61</v>
      </c>
      <c r="H10" s="561">
        <f>COUNTA(H12:H1011)-(COUNTA(H12:H1011)-COUNT(H12:H1011))</f>
        <v>0</v>
      </c>
      <c r="I10" s="562">
        <f>COUNTIF(I12:I1011,"x")</f>
        <v>61</v>
      </c>
      <c r="J10" s="563">
        <f>COUNTIF(J12:J1011,"x")</f>
        <v>0</v>
      </c>
      <c r="K10" s="564">
        <f>COUNTIF(K12:K1011,"x")</f>
        <v>6</v>
      </c>
      <c r="L10" s="565">
        <f>COUNTIF(L12:L1011,"x")</f>
        <v>7</v>
      </c>
      <c r="M10" s="564">
        <f>COUNTA(M12:M1011)</f>
        <v>61</v>
      </c>
      <c r="N10" s="566">
        <f>SUM(AW12:AW1011)</f>
        <v>728</v>
      </c>
      <c r="O10" s="567">
        <f t="shared" ref="O10:U10" si="10">COUNTIF(O12:O1011,"x")</f>
        <v>38</v>
      </c>
      <c r="P10" s="567">
        <f t="shared" si="10"/>
        <v>1</v>
      </c>
      <c r="Q10" s="567">
        <f t="shared" si="10"/>
        <v>0</v>
      </c>
      <c r="R10" s="567">
        <f t="shared" si="10"/>
        <v>22</v>
      </c>
      <c r="S10" s="567">
        <f>COUNTIF(S12:S1011,"x")</f>
        <v>0</v>
      </c>
      <c r="T10" s="567">
        <f t="shared" si="10"/>
        <v>1</v>
      </c>
      <c r="U10" s="568">
        <f t="shared" si="10"/>
        <v>0</v>
      </c>
      <c r="V10" s="569">
        <f>SUM(V12:V1011)</f>
        <v>154</v>
      </c>
      <c r="W10" s="570">
        <f t="shared" ref="W10:AA10" si="11">SUM(W12:W1011)</f>
        <v>0</v>
      </c>
      <c r="X10" s="571">
        <f t="shared" si="11"/>
        <v>0</v>
      </c>
      <c r="Y10" s="571">
        <f>SUM(Y12:Y1011)</f>
        <v>154</v>
      </c>
      <c r="Z10" s="572">
        <f t="shared" si="11"/>
        <v>1540</v>
      </c>
      <c r="AA10" s="573">
        <f t="shared" si="11"/>
        <v>0</v>
      </c>
      <c r="AB10" s="574">
        <f>COUNTIFS(AB12:AB1011,-30,Z12:Z1011,"&gt;0")</f>
        <v>47</v>
      </c>
      <c r="AC10" s="575">
        <f>COUNTIFS(AC12:AC1011,"x",Z12:Z1011,"&gt;0")</f>
        <v>0</v>
      </c>
      <c r="AD10" s="572">
        <f>SUMIF(AD12:AD1011,"&lt;0")</f>
        <v>0</v>
      </c>
      <c r="AE10" s="576">
        <f>SUMIFS(AE12:AE1011,AE12:AE1011,"&gt;0",Z12:Z1011,"&gt;0")</f>
        <v>660</v>
      </c>
      <c r="AF10" s="577">
        <f t="shared" ref="AF10:BH10" si="12">SUMIF(AF12:AF1011,"&gt;0")</f>
        <v>0</v>
      </c>
      <c r="AG10" s="578">
        <f t="shared" si="12"/>
        <v>0</v>
      </c>
      <c r="AH10" s="577">
        <f t="shared" si="12"/>
        <v>0</v>
      </c>
      <c r="AI10" s="579">
        <f t="shared" si="12"/>
        <v>660</v>
      </c>
      <c r="AJ10" s="579">
        <f t="shared" si="12"/>
        <v>1540</v>
      </c>
      <c r="AK10" s="578">
        <f t="shared" si="12"/>
        <v>1540</v>
      </c>
      <c r="AL10" s="577">
        <f t="shared" si="12"/>
        <v>0</v>
      </c>
      <c r="AM10" s="579">
        <f t="shared" si="12"/>
        <v>140</v>
      </c>
      <c r="AN10" s="579">
        <f t="shared" si="12"/>
        <v>250</v>
      </c>
      <c r="AO10" s="578">
        <f t="shared" si="12"/>
        <v>250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728</v>
      </c>
      <c r="AX10" s="581">
        <f t="shared" si="12"/>
        <v>192</v>
      </c>
      <c r="AY10" s="581">
        <f t="shared" si="12"/>
        <v>536</v>
      </c>
      <c r="AZ10" s="582">
        <f t="shared" si="12"/>
        <v>0</v>
      </c>
      <c r="BA10" s="583">
        <f t="shared" si="12"/>
        <v>154</v>
      </c>
      <c r="BB10" s="584">
        <f>SUMIF(BB12:BB1011,"&gt;0")</f>
        <v>25</v>
      </c>
      <c r="BC10" s="584">
        <f t="shared" si="12"/>
        <v>129</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5">
      <c r="A11" s="643" t="s">
        <v>3391</v>
      </c>
      <c r="B11" s="644"/>
      <c r="C11" s="382"/>
      <c r="D11" s="377"/>
      <c r="E11" s="227"/>
      <c r="F11" s="383"/>
      <c r="G11" s="383"/>
      <c r="H11" s="383"/>
      <c r="I11" s="383"/>
      <c r="J11" s="384"/>
      <c r="K11" s="385"/>
      <c r="L11" s="229"/>
      <c r="M11" s="386"/>
      <c r="N11" s="228">
        <f>N10/M10</f>
        <v>11.934426229508198</v>
      </c>
      <c r="O11" s="228"/>
      <c r="P11" s="228"/>
      <c r="Q11" s="228"/>
      <c r="R11" s="228"/>
      <c r="S11" s="228"/>
      <c r="T11" s="228"/>
      <c r="U11" s="229"/>
      <c r="V11" s="387">
        <f t="shared" ref="V11:AA11" si="14">AVERAGEIF(V12:V1011,"&lt;&gt;0")</f>
        <v>3.2765957446808511</v>
      </c>
      <c r="W11" s="387" t="e">
        <f t="shared" si="14"/>
        <v>#DIV/0!</v>
      </c>
      <c r="X11" s="387" t="e">
        <f t="shared" si="14"/>
        <v>#DIV/0!</v>
      </c>
      <c r="Y11" s="387">
        <f t="shared" si="14"/>
        <v>3.2765957446808511</v>
      </c>
      <c r="Z11" s="381">
        <f>AVERAGEIF(Z12:Z1011,"&lt;&gt;0")</f>
        <v>32.765957446808514</v>
      </c>
      <c r="AA11" s="381" t="e">
        <f t="shared" si="14"/>
        <v>#DIV/0!</v>
      </c>
      <c r="AB11" s="388"/>
      <c r="AC11" s="387"/>
      <c r="AD11" s="379" t="e">
        <f>AVERAGEIF(AD12:AD1011,"&lt;0")</f>
        <v>#DIV/0!</v>
      </c>
      <c r="AE11" s="427">
        <f>AVERAGEIFS(AE12:AE1011,AE12:AE1011,"&gt;0",Z12:Z1011,"&gt;0")</f>
        <v>82.5</v>
      </c>
      <c r="AF11" s="230" t="e">
        <f t="shared" ref="AF11:BH11" si="15">AVERAGEIF(AF12:AF1011,"&gt;0")</f>
        <v>#DIV/0!</v>
      </c>
      <c r="AG11" s="231" t="e">
        <f t="shared" si="15"/>
        <v>#DIV/0!</v>
      </c>
      <c r="AH11" s="232" t="e">
        <f t="shared" si="15"/>
        <v>#DIV/0!</v>
      </c>
      <c r="AI11" s="233">
        <f t="shared" si="15"/>
        <v>82.5</v>
      </c>
      <c r="AJ11" s="233">
        <f t="shared" si="15"/>
        <v>32.765957446808514</v>
      </c>
      <c r="AK11" s="234">
        <f t="shared" si="15"/>
        <v>32.765957446808514</v>
      </c>
      <c r="AL11" s="232" t="e">
        <f t="shared" si="15"/>
        <v>#DIV/0!</v>
      </c>
      <c r="AM11" s="233">
        <f t="shared" si="15"/>
        <v>70</v>
      </c>
      <c r="AN11" s="233">
        <f t="shared" si="15"/>
        <v>41.666666666666664</v>
      </c>
      <c r="AO11" s="234">
        <f t="shared" si="15"/>
        <v>41.666666666666664</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11.934426229508198</v>
      </c>
      <c r="AX11" s="235">
        <f t="shared" si="15"/>
        <v>32</v>
      </c>
      <c r="AY11" s="235">
        <f t="shared" si="15"/>
        <v>9.745454545454546</v>
      </c>
      <c r="AZ11" s="390" t="e">
        <f t="shared" si="15"/>
        <v>#DIV/0!</v>
      </c>
      <c r="BA11" s="389">
        <f t="shared" si="15"/>
        <v>3.2765957446808511</v>
      </c>
      <c r="BB11" s="235">
        <f t="shared" si="15"/>
        <v>4.166666666666667</v>
      </c>
      <c r="BC11" s="235">
        <f t="shared" si="15"/>
        <v>3.1463414634146343</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55000000000000004">
      <c r="A12" s="219"/>
      <c r="B12" s="220"/>
      <c r="C12" s="211">
        <v>1</v>
      </c>
      <c r="D12" s="202" t="s">
        <v>3470</v>
      </c>
      <c r="E12" s="180" t="s">
        <v>3466</v>
      </c>
      <c r="F12" s="34"/>
      <c r="G12" s="131">
        <v>44398</v>
      </c>
      <c r="H12" s="136"/>
      <c r="I12" s="140" t="s">
        <v>0</v>
      </c>
      <c r="J12" s="78"/>
      <c r="K12" s="144"/>
      <c r="L12" s="119"/>
      <c r="M12" s="394">
        <v>44403</v>
      </c>
      <c r="N12" s="158">
        <f>IF((NETWORKDAYS(G12,M12)&gt;0),(NETWORKDAYS(G12,M12)),"")</f>
        <v>4</v>
      </c>
      <c r="O12" s="311" t="s">
        <v>0</v>
      </c>
      <c r="P12" s="311"/>
      <c r="Q12" s="311"/>
      <c r="R12" s="311"/>
      <c r="S12" s="311"/>
      <c r="T12" s="311"/>
      <c r="U12" s="312"/>
      <c r="V12" s="181">
        <v>1</v>
      </c>
      <c r="W12" s="313"/>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c r="AG12" s="332"/>
      <c r="AH12" s="331"/>
      <c r="AI12" s="161">
        <f t="shared" ref="AI12:AI76" si="20">IF(AE12&lt;=0,AG12,AE12+AG12)</f>
        <v>0</v>
      </c>
      <c r="AJ12" s="162">
        <f t="shared" ref="AJ12:AJ75" si="21">(X12*20)+Z12+AA12+AF12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4</v>
      </c>
      <c r="AX12" s="165" t="str">
        <f t="shared" ref="AX12:AX75" si="23">IF(AND(K12="x",AW12&gt;0),AW12,"")</f>
        <v/>
      </c>
      <c r="AY12" s="192">
        <f t="shared" ref="AY12:AY75" si="24">IF(OR(K12="x",F12="x",AW12&lt;=0),"",AW12)</f>
        <v>4</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75">
      <c r="A13" s="526"/>
      <c r="B13" s="220"/>
      <c r="C13" s="212">
        <v>2</v>
      </c>
      <c r="D13" s="203" t="s">
        <v>3468</v>
      </c>
      <c r="E13" s="81" t="s">
        <v>3466</v>
      </c>
      <c r="F13" s="34"/>
      <c r="G13" s="131">
        <v>44431</v>
      </c>
      <c r="H13" s="132"/>
      <c r="I13" s="140" t="s">
        <v>0</v>
      </c>
      <c r="J13" s="78"/>
      <c r="K13" s="144"/>
      <c r="L13" s="119"/>
      <c r="M13" s="395">
        <v>44469</v>
      </c>
      <c r="N13" s="158">
        <f t="shared" ref="N13:N76" si="33">IF((NETWORKDAYS(G13,M13)&gt;0),(NETWORKDAYS(G13,M13)),"")</f>
        <v>29</v>
      </c>
      <c r="O13" s="311" t="s">
        <v>0</v>
      </c>
      <c r="P13" s="311"/>
      <c r="Q13" s="311"/>
      <c r="R13" s="311"/>
      <c r="S13" s="311"/>
      <c r="T13" s="312"/>
      <c r="U13" s="314"/>
      <c r="V13" s="167">
        <v>1</v>
      </c>
      <c r="W13" s="313"/>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c r="AG13" s="333"/>
      <c r="AH13" s="334"/>
      <c r="AI13" s="161">
        <f t="shared" si="20"/>
        <v>0</v>
      </c>
      <c r="AJ13" s="162">
        <f t="shared" si="21"/>
        <v>10</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29</v>
      </c>
      <c r="AX13" s="165" t="str">
        <f t="shared" si="23"/>
        <v/>
      </c>
      <c r="AY13" s="193">
        <f t="shared" si="24"/>
        <v>29</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55000000000000004">
      <c r="A14" s="527" t="s">
        <v>3423</v>
      </c>
      <c r="B14" s="220"/>
      <c r="C14" s="212">
        <v>3</v>
      </c>
      <c r="D14" s="203" t="s">
        <v>3471</v>
      </c>
      <c r="E14" s="81" t="s">
        <v>3466</v>
      </c>
      <c r="F14" s="34"/>
      <c r="G14" s="134">
        <v>44411</v>
      </c>
      <c r="H14" s="135"/>
      <c r="I14" s="170" t="s">
        <v>0</v>
      </c>
      <c r="J14" s="171"/>
      <c r="K14" s="145"/>
      <c r="L14" s="28"/>
      <c r="M14" s="398">
        <v>44516</v>
      </c>
      <c r="N14" s="158">
        <f t="shared" si="33"/>
        <v>76</v>
      </c>
      <c r="O14" s="311" t="s">
        <v>0</v>
      </c>
      <c r="P14" s="311"/>
      <c r="Q14" s="311"/>
      <c r="R14" s="311"/>
      <c r="S14" s="311"/>
      <c r="T14" s="312"/>
      <c r="U14" s="314"/>
      <c r="V14" s="167">
        <v>1</v>
      </c>
      <c r="W14" s="313"/>
      <c r="X14" s="313"/>
      <c r="Y14" s="160">
        <f t="shared" si="17"/>
        <v>1</v>
      </c>
      <c r="Z14" s="159">
        <f t="shared" si="18"/>
        <v>10</v>
      </c>
      <c r="AA14" s="326"/>
      <c r="AB14" s="400">
        <f t="shared" ref="AB14:AB77" si="41">IF(AND(Z14&gt;=0,F14="x"),0,IF(AND(Z14&gt;0,AC14="x"),0,IF(Z14&gt;0,0-30,0)))</f>
        <v>-30</v>
      </c>
      <c r="AC14" s="370"/>
      <c r="AD14" s="226" t="str">
        <f t="shared" si="19"/>
        <v/>
      </c>
      <c r="AE14" s="368">
        <f t="shared" si="34"/>
        <v>-20</v>
      </c>
      <c r="AF14" s="331"/>
      <c r="AG14" s="333"/>
      <c r="AH14" s="334"/>
      <c r="AI14" s="161">
        <f t="shared" si="20"/>
        <v>0</v>
      </c>
      <c r="AJ14" s="162">
        <f t="shared" si="21"/>
        <v>10</v>
      </c>
      <c r="AK14" s="163">
        <f t="shared" si="35"/>
        <v>10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76</v>
      </c>
      <c r="AX14" s="165" t="str">
        <f t="shared" si="23"/>
        <v/>
      </c>
      <c r="AY14" s="193">
        <f t="shared" si="24"/>
        <v>76</v>
      </c>
      <c r="AZ14" s="183" t="str">
        <f t="shared" si="25"/>
        <v/>
      </c>
      <c r="BA14" s="173">
        <f t="shared" si="26"/>
        <v>1</v>
      </c>
      <c r="BB14" s="174" t="str">
        <f t="shared" si="27"/>
        <v/>
      </c>
      <c r="BC14" s="186">
        <f>IF(OR(K14="x",F14="X",BA14&lt;=0),"",BA14)</f>
        <v>1</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75">
      <c r="A15" s="526"/>
      <c r="B15" s="220"/>
      <c r="C15" s="213">
        <v>4</v>
      </c>
      <c r="D15" s="204" t="s">
        <v>3472</v>
      </c>
      <c r="E15" s="33" t="s">
        <v>3466</v>
      </c>
      <c r="F15" s="34"/>
      <c r="G15" s="134">
        <v>44412</v>
      </c>
      <c r="H15" s="135"/>
      <c r="I15" s="142" t="s">
        <v>0</v>
      </c>
      <c r="J15" s="79"/>
      <c r="K15" s="145"/>
      <c r="L15" s="172"/>
      <c r="M15" s="395">
        <v>44418</v>
      </c>
      <c r="N15" s="158">
        <f t="shared" si="33"/>
        <v>5</v>
      </c>
      <c r="O15" s="315" t="s">
        <v>0</v>
      </c>
      <c r="P15" s="315"/>
      <c r="Q15" s="315"/>
      <c r="R15" s="315"/>
      <c r="S15" s="315"/>
      <c r="T15" s="316"/>
      <c r="U15" s="317"/>
      <c r="V15" s="167">
        <v>40</v>
      </c>
      <c r="W15" s="313"/>
      <c r="X15" s="313"/>
      <c r="Y15" s="160">
        <f t="shared" si="17"/>
        <v>40</v>
      </c>
      <c r="Z15" s="159">
        <f t="shared" si="18"/>
        <v>400</v>
      </c>
      <c r="AA15" s="326"/>
      <c r="AB15" s="400">
        <f t="shared" si="41"/>
        <v>-30</v>
      </c>
      <c r="AC15" s="370"/>
      <c r="AD15" s="226" t="str">
        <f t="shared" si="19"/>
        <v/>
      </c>
      <c r="AE15" s="368">
        <f t="shared" si="34"/>
        <v>370</v>
      </c>
      <c r="AF15" s="331"/>
      <c r="AG15" s="333"/>
      <c r="AH15" s="334"/>
      <c r="AI15" s="161">
        <f t="shared" si="20"/>
        <v>370</v>
      </c>
      <c r="AJ15" s="162">
        <f t="shared" si="21"/>
        <v>400</v>
      </c>
      <c r="AK15" s="163">
        <f t="shared" si="35"/>
        <v>400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5</v>
      </c>
      <c r="AX15" s="165" t="str">
        <f t="shared" si="23"/>
        <v/>
      </c>
      <c r="AY15" s="193">
        <f t="shared" si="24"/>
        <v>5</v>
      </c>
      <c r="AZ15" s="183" t="str">
        <f t="shared" si="25"/>
        <v/>
      </c>
      <c r="BA15" s="173">
        <f t="shared" si="26"/>
        <v>40</v>
      </c>
      <c r="BB15" s="174" t="str">
        <f t="shared" si="27"/>
        <v/>
      </c>
      <c r="BC15" s="186">
        <f>IF(OR(K15="x",F15="X",BA15&lt;=0),"",BA15)</f>
        <v>40</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55000000000000004">
      <c r="A16" s="221"/>
      <c r="B16" s="222"/>
      <c r="C16" s="214">
        <v>5</v>
      </c>
      <c r="D16" s="205" t="s">
        <v>3473</v>
      </c>
      <c r="E16" s="16" t="s">
        <v>3466</v>
      </c>
      <c r="F16" s="17"/>
      <c r="G16" s="131">
        <v>44433</v>
      </c>
      <c r="H16" s="136"/>
      <c r="I16" s="140" t="s">
        <v>0</v>
      </c>
      <c r="J16" s="78"/>
      <c r="K16" s="146"/>
      <c r="L16" s="120"/>
      <c r="M16" s="394">
        <v>44439</v>
      </c>
      <c r="N16" s="158">
        <f t="shared" si="33"/>
        <v>5</v>
      </c>
      <c r="O16" s="27" t="s">
        <v>0</v>
      </c>
      <c r="P16" s="27"/>
      <c r="Q16" s="27"/>
      <c r="R16" s="27"/>
      <c r="S16" s="27"/>
      <c r="T16" s="28"/>
      <c r="U16" s="29"/>
      <c r="V16" s="167">
        <v>1</v>
      </c>
      <c r="W16" s="313"/>
      <c r="X16" s="313"/>
      <c r="Y16" s="160">
        <f t="shared" si="17"/>
        <v>1</v>
      </c>
      <c r="Z16" s="159">
        <f t="shared" si="18"/>
        <v>10</v>
      </c>
      <c r="AA16" s="327"/>
      <c r="AB16" s="400">
        <f t="shared" si="41"/>
        <v>-30</v>
      </c>
      <c r="AC16" s="371"/>
      <c r="AD16" s="226" t="str">
        <f t="shared" si="19"/>
        <v/>
      </c>
      <c r="AE16" s="368">
        <f t="shared" si="34"/>
        <v>-20</v>
      </c>
      <c r="AF16" s="335"/>
      <c r="AG16" s="333"/>
      <c r="AH16" s="336"/>
      <c r="AI16" s="161">
        <f t="shared" si="20"/>
        <v>0</v>
      </c>
      <c r="AJ16" s="162">
        <f t="shared" si="21"/>
        <v>10</v>
      </c>
      <c r="AK16" s="163">
        <f t="shared" si="35"/>
        <v>10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5</v>
      </c>
      <c r="AX16" s="165" t="str">
        <f t="shared" si="23"/>
        <v/>
      </c>
      <c r="AY16" s="193">
        <f t="shared" si="24"/>
        <v>5</v>
      </c>
      <c r="AZ16" s="183" t="str">
        <f t="shared" si="25"/>
        <v/>
      </c>
      <c r="BA16" s="173">
        <f t="shared" si="26"/>
        <v>1</v>
      </c>
      <c r="BB16" s="174" t="str">
        <f t="shared" si="27"/>
        <v/>
      </c>
      <c r="BC16" s="186">
        <f>IF(OR(K16="x",F16="x",BA16&lt;=0),"",BA16)</f>
        <v>1</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55000000000000004">
      <c r="A17" s="221"/>
      <c r="B17" s="222"/>
      <c r="C17" s="213">
        <v>6</v>
      </c>
      <c r="D17" s="206" t="s">
        <v>3474</v>
      </c>
      <c r="E17" s="16" t="s">
        <v>3466</v>
      </c>
      <c r="F17" s="17"/>
      <c r="G17" s="131">
        <v>44439</v>
      </c>
      <c r="H17" s="133"/>
      <c r="I17" s="140" t="s">
        <v>0</v>
      </c>
      <c r="J17" s="78"/>
      <c r="K17" s="144"/>
      <c r="L17" s="119"/>
      <c r="M17" s="394">
        <v>44439</v>
      </c>
      <c r="N17" s="158">
        <f t="shared" si="33"/>
        <v>1</v>
      </c>
      <c r="O17" s="27" t="s">
        <v>0</v>
      </c>
      <c r="P17" s="27"/>
      <c r="Q17" s="27"/>
      <c r="R17" s="27"/>
      <c r="S17" s="27"/>
      <c r="T17" s="28"/>
      <c r="U17" s="29"/>
      <c r="V17" s="32">
        <v>1</v>
      </c>
      <c r="W17" s="318"/>
      <c r="X17" s="319"/>
      <c r="Y17" s="160">
        <f t="shared" si="17"/>
        <v>1</v>
      </c>
      <c r="Z17" s="159">
        <f t="shared" si="18"/>
        <v>10</v>
      </c>
      <c r="AA17" s="327"/>
      <c r="AB17" s="400">
        <f t="shared" si="41"/>
        <v>-30</v>
      </c>
      <c r="AC17" s="371"/>
      <c r="AD17" s="226" t="str">
        <f t="shared" si="19"/>
        <v/>
      </c>
      <c r="AE17" s="368">
        <f t="shared" si="34"/>
        <v>-20</v>
      </c>
      <c r="AF17" s="335"/>
      <c r="AG17" s="333"/>
      <c r="AH17" s="336"/>
      <c r="AI17" s="161">
        <f t="shared" si="20"/>
        <v>0</v>
      </c>
      <c r="AJ17" s="162">
        <f t="shared" si="21"/>
        <v>10</v>
      </c>
      <c r="AK17" s="163">
        <f t="shared" si="35"/>
        <v>10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f t="shared" si="26"/>
        <v>1</v>
      </c>
      <c r="BB17" s="174" t="str">
        <f t="shared" si="27"/>
        <v/>
      </c>
      <c r="BC17" s="186">
        <f>IF(OR(K17="x",F17="x",BA17&lt;=0),"",BA17)</f>
        <v>1</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55000000000000004">
      <c r="A18" s="221"/>
      <c r="B18" s="222"/>
      <c r="C18" s="214">
        <v>7</v>
      </c>
      <c r="D18" s="205" t="s">
        <v>3475</v>
      </c>
      <c r="E18" s="16" t="s">
        <v>3466</v>
      </c>
      <c r="F18" s="17"/>
      <c r="G18" s="134">
        <v>44447</v>
      </c>
      <c r="H18" s="135"/>
      <c r="I18" s="141" t="s">
        <v>0</v>
      </c>
      <c r="J18" s="25"/>
      <c r="K18" s="145"/>
      <c r="L18" s="28"/>
      <c r="M18" s="395">
        <v>44447</v>
      </c>
      <c r="N18" s="158">
        <f t="shared" si="33"/>
        <v>1</v>
      </c>
      <c r="O18" s="27" t="s">
        <v>0</v>
      </c>
      <c r="P18" s="27"/>
      <c r="Q18" s="27"/>
      <c r="R18" s="27"/>
      <c r="S18" s="27"/>
      <c r="T18" s="28"/>
      <c r="U18" s="29"/>
      <c r="V18" s="32">
        <v>2</v>
      </c>
      <c r="W18" s="318"/>
      <c r="X18" s="319"/>
      <c r="Y18" s="160">
        <f t="shared" si="17"/>
        <v>2</v>
      </c>
      <c r="Z18" s="159">
        <f t="shared" si="18"/>
        <v>20</v>
      </c>
      <c r="AA18" s="327"/>
      <c r="AB18" s="400">
        <f t="shared" si="41"/>
        <v>-30</v>
      </c>
      <c r="AC18" s="371"/>
      <c r="AD18" s="226" t="str">
        <f t="shared" si="19"/>
        <v/>
      </c>
      <c r="AE18" s="368">
        <f t="shared" si="34"/>
        <v>-10</v>
      </c>
      <c r="AF18" s="335"/>
      <c r="AG18" s="333"/>
      <c r="AH18" s="336"/>
      <c r="AI18" s="161">
        <f t="shared" si="20"/>
        <v>0</v>
      </c>
      <c r="AJ18" s="162">
        <f t="shared" si="21"/>
        <v>20</v>
      </c>
      <c r="AK18" s="163">
        <f t="shared" si="35"/>
        <v>20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f t="shared" si="26"/>
        <v>2</v>
      </c>
      <c r="BB18" s="174" t="str">
        <f t="shared" si="27"/>
        <v/>
      </c>
      <c r="BC18" s="186">
        <f t="shared" ref="BC18:BC81" si="48">IF(OR(K18="x",F18="X",BA18&lt;=0),"",BA18)</f>
        <v>2</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55000000000000004">
      <c r="A19" s="221"/>
      <c r="B19" s="222"/>
      <c r="C19" s="214">
        <v>8</v>
      </c>
      <c r="D19" s="207" t="s">
        <v>3476</v>
      </c>
      <c r="E19" s="18" t="s">
        <v>3466</v>
      </c>
      <c r="F19" s="17"/>
      <c r="G19" s="134">
        <v>44460</v>
      </c>
      <c r="H19" s="135"/>
      <c r="I19" s="141" t="s">
        <v>0</v>
      </c>
      <c r="J19" s="25"/>
      <c r="K19" s="145" t="s">
        <v>0</v>
      </c>
      <c r="L19" s="28"/>
      <c r="M19" s="395">
        <v>44561</v>
      </c>
      <c r="N19" s="158">
        <f t="shared" si="33"/>
        <v>74</v>
      </c>
      <c r="O19" s="27" t="s">
        <v>0</v>
      </c>
      <c r="P19" s="27"/>
      <c r="Q19" s="27"/>
      <c r="R19" s="27"/>
      <c r="S19" s="27"/>
      <c r="T19" s="28"/>
      <c r="U19" s="29"/>
      <c r="V19" s="32">
        <v>1</v>
      </c>
      <c r="W19" s="318"/>
      <c r="X19" s="319"/>
      <c r="Y19" s="160">
        <f t="shared" si="17"/>
        <v>1</v>
      </c>
      <c r="Z19" s="159">
        <f t="shared" si="18"/>
        <v>10</v>
      </c>
      <c r="AA19" s="327"/>
      <c r="AB19" s="400">
        <f t="shared" si="41"/>
        <v>-30</v>
      </c>
      <c r="AC19" s="371"/>
      <c r="AD19" s="226" t="str">
        <f t="shared" si="19"/>
        <v/>
      </c>
      <c r="AE19" s="368">
        <f t="shared" si="34"/>
        <v>-20</v>
      </c>
      <c r="AF19" s="335"/>
      <c r="AG19" s="333"/>
      <c r="AH19" s="336"/>
      <c r="AI19" s="161">
        <f t="shared" si="20"/>
        <v>0</v>
      </c>
      <c r="AJ19" s="162">
        <f t="shared" si="21"/>
        <v>10</v>
      </c>
      <c r="AK19" s="163">
        <f t="shared" si="35"/>
        <v>10</v>
      </c>
      <c r="AL19" s="164">
        <f t="shared" si="36"/>
        <v>0</v>
      </c>
      <c r="AM19" s="164">
        <f t="shared" si="37"/>
        <v>0</v>
      </c>
      <c r="AN19" s="164">
        <f t="shared" si="38"/>
        <v>10</v>
      </c>
      <c r="AO19" s="164">
        <f t="shared" si="39"/>
        <v>10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74</v>
      </c>
      <c r="AX19" s="165">
        <f t="shared" si="23"/>
        <v>74</v>
      </c>
      <c r="AY19" s="193" t="str">
        <f t="shared" si="24"/>
        <v/>
      </c>
      <c r="AZ19" s="183" t="str">
        <f t="shared" si="25"/>
        <v/>
      </c>
      <c r="BA19" s="173">
        <f t="shared" si="26"/>
        <v>1</v>
      </c>
      <c r="BB19" s="174">
        <f t="shared" si="27"/>
        <v>1</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55000000000000004">
      <c r="A20" s="221"/>
      <c r="B20" s="222"/>
      <c r="C20" s="213">
        <v>9</v>
      </c>
      <c r="D20" s="205" t="s">
        <v>3469</v>
      </c>
      <c r="E20" s="16" t="s">
        <v>3466</v>
      </c>
      <c r="F20" s="17"/>
      <c r="G20" s="131">
        <v>44482</v>
      </c>
      <c r="H20" s="133"/>
      <c r="I20" s="140" t="s">
        <v>0</v>
      </c>
      <c r="J20" s="78"/>
      <c r="K20" s="144"/>
      <c r="L20" s="119"/>
      <c r="M20" s="394">
        <v>44491</v>
      </c>
      <c r="N20" s="158">
        <f t="shared" si="33"/>
        <v>8</v>
      </c>
      <c r="O20" s="27" t="s">
        <v>0</v>
      </c>
      <c r="P20" s="27"/>
      <c r="Q20" s="27"/>
      <c r="R20" s="27"/>
      <c r="S20" s="27"/>
      <c r="T20" s="28"/>
      <c r="U20" s="29"/>
      <c r="V20" s="32">
        <v>10</v>
      </c>
      <c r="W20" s="318"/>
      <c r="X20" s="319"/>
      <c r="Y20" s="160">
        <f t="shared" si="17"/>
        <v>10</v>
      </c>
      <c r="Z20" s="159">
        <f t="shared" si="18"/>
        <v>100</v>
      </c>
      <c r="AA20" s="327"/>
      <c r="AB20" s="400">
        <f t="shared" si="41"/>
        <v>-30</v>
      </c>
      <c r="AC20" s="371"/>
      <c r="AD20" s="226" t="str">
        <f t="shared" si="19"/>
        <v/>
      </c>
      <c r="AE20" s="368">
        <f t="shared" si="34"/>
        <v>70</v>
      </c>
      <c r="AF20" s="335"/>
      <c r="AG20" s="333"/>
      <c r="AH20" s="336"/>
      <c r="AI20" s="161">
        <f t="shared" si="20"/>
        <v>70</v>
      </c>
      <c r="AJ20" s="162">
        <f t="shared" si="21"/>
        <v>100</v>
      </c>
      <c r="AK20" s="163">
        <f t="shared" si="35"/>
        <v>100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8</v>
      </c>
      <c r="AX20" s="165" t="str">
        <f t="shared" si="23"/>
        <v/>
      </c>
      <c r="AY20" s="193">
        <f t="shared" si="24"/>
        <v>8</v>
      </c>
      <c r="AZ20" s="183" t="str">
        <f t="shared" si="25"/>
        <v/>
      </c>
      <c r="BA20" s="173">
        <f t="shared" si="26"/>
        <v>10</v>
      </c>
      <c r="BB20" s="174" t="str">
        <f t="shared" si="27"/>
        <v/>
      </c>
      <c r="BC20" s="186">
        <f t="shared" si="48"/>
        <v>10</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55000000000000004">
      <c r="A21" s="221"/>
      <c r="B21" s="222"/>
      <c r="C21" s="214">
        <v>10</v>
      </c>
      <c r="D21" s="203" t="s">
        <v>3469</v>
      </c>
      <c r="E21" s="16" t="s">
        <v>3466</v>
      </c>
      <c r="F21" s="34"/>
      <c r="G21" s="131">
        <v>44482</v>
      </c>
      <c r="H21" s="132"/>
      <c r="I21" s="140" t="s">
        <v>0</v>
      </c>
      <c r="J21" s="78"/>
      <c r="K21" s="144"/>
      <c r="L21" s="119"/>
      <c r="M21" s="394">
        <v>44487</v>
      </c>
      <c r="N21" s="158">
        <f t="shared" si="33"/>
        <v>4</v>
      </c>
      <c r="O21" s="311"/>
      <c r="P21" s="311" t="s">
        <v>0</v>
      </c>
      <c r="Q21" s="311"/>
      <c r="R21" s="311"/>
      <c r="S21" s="311"/>
      <c r="T21" s="312"/>
      <c r="U21" s="314"/>
      <c r="V21" s="167">
        <v>2</v>
      </c>
      <c r="W21" s="313"/>
      <c r="X21" s="313"/>
      <c r="Y21" s="160">
        <f t="shared" si="17"/>
        <v>2</v>
      </c>
      <c r="Z21" s="159">
        <f t="shared" si="18"/>
        <v>20</v>
      </c>
      <c r="AA21" s="326"/>
      <c r="AB21" s="400">
        <f t="shared" si="41"/>
        <v>-30</v>
      </c>
      <c r="AC21" s="370"/>
      <c r="AD21" s="226" t="str">
        <f t="shared" si="19"/>
        <v/>
      </c>
      <c r="AE21" s="368">
        <f t="shared" si="34"/>
        <v>-10</v>
      </c>
      <c r="AF21" s="331"/>
      <c r="AG21" s="333"/>
      <c r="AH21" s="334"/>
      <c r="AI21" s="161">
        <f t="shared" si="20"/>
        <v>0</v>
      </c>
      <c r="AJ21" s="162">
        <f t="shared" si="21"/>
        <v>20</v>
      </c>
      <c r="AK21" s="163">
        <f t="shared" si="35"/>
        <v>20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4</v>
      </c>
      <c r="AX21" s="165" t="str">
        <f t="shared" si="23"/>
        <v/>
      </c>
      <c r="AY21" s="193">
        <f t="shared" si="24"/>
        <v>4</v>
      </c>
      <c r="AZ21" s="183" t="str">
        <f t="shared" si="25"/>
        <v/>
      </c>
      <c r="BA21" s="173">
        <f t="shared" si="26"/>
        <v>2</v>
      </c>
      <c r="BB21" s="174" t="str">
        <f t="shared" si="27"/>
        <v/>
      </c>
      <c r="BC21" s="186">
        <f t="shared" si="48"/>
        <v>2</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55000000000000004">
      <c r="A22" s="221"/>
      <c r="B22" s="222"/>
      <c r="C22" s="213">
        <v>11</v>
      </c>
      <c r="D22" s="205" t="s">
        <v>3469</v>
      </c>
      <c r="E22" s="16" t="s">
        <v>3466</v>
      </c>
      <c r="F22" s="17"/>
      <c r="G22" s="134">
        <v>44526</v>
      </c>
      <c r="H22" s="135"/>
      <c r="I22" s="141" t="s">
        <v>0</v>
      </c>
      <c r="J22" s="25"/>
      <c r="K22" s="145"/>
      <c r="L22" s="28"/>
      <c r="M22" s="395">
        <v>44573</v>
      </c>
      <c r="N22" s="158">
        <f t="shared" si="33"/>
        <v>34</v>
      </c>
      <c r="O22" s="27" t="s">
        <v>0</v>
      </c>
      <c r="P22" s="27"/>
      <c r="Q22" s="27"/>
      <c r="R22" s="27"/>
      <c r="S22" s="27"/>
      <c r="T22" s="28"/>
      <c r="U22" s="29"/>
      <c r="V22" s="32">
        <v>2</v>
      </c>
      <c r="W22" s="318"/>
      <c r="X22" s="319"/>
      <c r="Y22" s="160">
        <f t="shared" si="17"/>
        <v>2</v>
      </c>
      <c r="Z22" s="159">
        <f t="shared" si="18"/>
        <v>20</v>
      </c>
      <c r="AA22" s="327"/>
      <c r="AB22" s="400">
        <f t="shared" si="41"/>
        <v>-30</v>
      </c>
      <c r="AC22" s="371"/>
      <c r="AD22" s="226" t="str">
        <f t="shared" si="19"/>
        <v/>
      </c>
      <c r="AE22" s="368">
        <f t="shared" si="34"/>
        <v>-10</v>
      </c>
      <c r="AF22" s="335"/>
      <c r="AG22" s="333"/>
      <c r="AH22" s="336"/>
      <c r="AI22" s="161">
        <f t="shared" si="20"/>
        <v>0</v>
      </c>
      <c r="AJ22" s="162">
        <f t="shared" si="21"/>
        <v>20</v>
      </c>
      <c r="AK22" s="163">
        <f t="shared" si="35"/>
        <v>20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34</v>
      </c>
      <c r="AX22" s="165" t="str">
        <f t="shared" si="23"/>
        <v/>
      </c>
      <c r="AY22" s="193">
        <f t="shared" si="24"/>
        <v>34</v>
      </c>
      <c r="AZ22" s="183" t="str">
        <f t="shared" si="25"/>
        <v/>
      </c>
      <c r="BA22" s="173">
        <f t="shared" si="26"/>
        <v>2</v>
      </c>
      <c r="BB22" s="174" t="str">
        <f t="shared" si="27"/>
        <v/>
      </c>
      <c r="BC22" s="186">
        <f t="shared" si="48"/>
        <v>2</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55000000000000004">
      <c r="A23" s="221"/>
      <c r="B23" s="222"/>
      <c r="C23" s="214">
        <v>12</v>
      </c>
      <c r="D23" s="207" t="s">
        <v>3479</v>
      </c>
      <c r="E23" s="16" t="s">
        <v>3466</v>
      </c>
      <c r="F23" s="17"/>
      <c r="G23" s="131">
        <v>44536</v>
      </c>
      <c r="H23" s="136"/>
      <c r="I23" s="140" t="s">
        <v>0</v>
      </c>
      <c r="J23" s="78"/>
      <c r="K23" s="144"/>
      <c r="L23" s="119"/>
      <c r="M23" s="394">
        <v>44559</v>
      </c>
      <c r="N23" s="158">
        <f t="shared" si="33"/>
        <v>18</v>
      </c>
      <c r="O23" s="27" t="s">
        <v>0</v>
      </c>
      <c r="P23" s="27"/>
      <c r="Q23" s="27"/>
      <c r="R23" s="27"/>
      <c r="S23" s="27"/>
      <c r="T23" s="28"/>
      <c r="U23" s="29"/>
      <c r="V23" s="32">
        <v>7</v>
      </c>
      <c r="W23" s="318"/>
      <c r="X23" s="319"/>
      <c r="Y23" s="160">
        <f t="shared" si="17"/>
        <v>7</v>
      </c>
      <c r="Z23" s="159">
        <f t="shared" si="18"/>
        <v>70</v>
      </c>
      <c r="AA23" s="327"/>
      <c r="AB23" s="400">
        <f t="shared" si="41"/>
        <v>-30</v>
      </c>
      <c r="AC23" s="371"/>
      <c r="AD23" s="226" t="str">
        <f t="shared" si="19"/>
        <v/>
      </c>
      <c r="AE23" s="368">
        <f t="shared" si="34"/>
        <v>40</v>
      </c>
      <c r="AF23" s="335"/>
      <c r="AG23" s="333"/>
      <c r="AH23" s="336"/>
      <c r="AI23" s="161">
        <f t="shared" si="20"/>
        <v>40</v>
      </c>
      <c r="AJ23" s="162">
        <f t="shared" si="21"/>
        <v>70</v>
      </c>
      <c r="AK23" s="163">
        <f t="shared" si="35"/>
        <v>70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18</v>
      </c>
      <c r="AX23" s="165" t="str">
        <f t="shared" si="23"/>
        <v/>
      </c>
      <c r="AY23" s="193">
        <f t="shared" si="24"/>
        <v>18</v>
      </c>
      <c r="AZ23" s="183" t="str">
        <f t="shared" si="25"/>
        <v/>
      </c>
      <c r="BA23" s="173">
        <f t="shared" si="26"/>
        <v>7</v>
      </c>
      <c r="BB23" s="174" t="str">
        <f t="shared" si="27"/>
        <v/>
      </c>
      <c r="BC23" s="186">
        <f t="shared" si="48"/>
        <v>7</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55000000000000004">
      <c r="A24" s="221"/>
      <c r="B24" s="222"/>
      <c r="C24" s="214">
        <v>13</v>
      </c>
      <c r="D24" s="205" t="s">
        <v>3477</v>
      </c>
      <c r="E24" s="16" t="s">
        <v>3466</v>
      </c>
      <c r="F24" s="17"/>
      <c r="G24" s="131">
        <v>44538</v>
      </c>
      <c r="H24" s="133"/>
      <c r="I24" s="140" t="s">
        <v>0</v>
      </c>
      <c r="J24" s="78"/>
      <c r="K24" s="144"/>
      <c r="L24" s="119"/>
      <c r="M24" s="394">
        <v>44561</v>
      </c>
      <c r="N24" s="158">
        <f t="shared" si="33"/>
        <v>18</v>
      </c>
      <c r="O24" s="27" t="s">
        <v>0</v>
      </c>
      <c r="P24" s="27"/>
      <c r="Q24" s="27"/>
      <c r="R24" s="27"/>
      <c r="S24" s="27"/>
      <c r="T24" s="28"/>
      <c r="U24" s="29"/>
      <c r="V24" s="32">
        <v>1</v>
      </c>
      <c r="W24" s="318"/>
      <c r="X24" s="319"/>
      <c r="Y24" s="160">
        <f t="shared" si="17"/>
        <v>1</v>
      </c>
      <c r="Z24" s="159">
        <f t="shared" si="18"/>
        <v>10</v>
      </c>
      <c r="AA24" s="327"/>
      <c r="AB24" s="400">
        <f t="shared" si="41"/>
        <v>-30</v>
      </c>
      <c r="AC24" s="371"/>
      <c r="AD24" s="226" t="str">
        <f t="shared" si="19"/>
        <v/>
      </c>
      <c r="AE24" s="368">
        <f t="shared" si="34"/>
        <v>-20</v>
      </c>
      <c r="AF24" s="335"/>
      <c r="AG24" s="333"/>
      <c r="AH24" s="336"/>
      <c r="AI24" s="161">
        <f t="shared" si="20"/>
        <v>0</v>
      </c>
      <c r="AJ24" s="162">
        <f t="shared" si="21"/>
        <v>10</v>
      </c>
      <c r="AK24" s="163">
        <f t="shared" si="35"/>
        <v>10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18</v>
      </c>
      <c r="AX24" s="165" t="str">
        <f t="shared" si="23"/>
        <v/>
      </c>
      <c r="AY24" s="193">
        <f t="shared" si="24"/>
        <v>18</v>
      </c>
      <c r="AZ24" s="183" t="str">
        <f t="shared" si="25"/>
        <v/>
      </c>
      <c r="BA24" s="173">
        <f t="shared" si="26"/>
        <v>1</v>
      </c>
      <c r="BB24" s="174" t="str">
        <f t="shared" si="27"/>
        <v/>
      </c>
      <c r="BC24" s="186">
        <f t="shared" si="48"/>
        <v>1</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55000000000000004">
      <c r="A25" s="221"/>
      <c r="B25" s="222"/>
      <c r="C25" s="213">
        <v>14</v>
      </c>
      <c r="D25" s="205" t="s">
        <v>3478</v>
      </c>
      <c r="E25" s="16" t="s">
        <v>3466</v>
      </c>
      <c r="F25" s="17"/>
      <c r="G25" s="134">
        <v>44560</v>
      </c>
      <c r="H25" s="135"/>
      <c r="I25" s="141" t="s">
        <v>0</v>
      </c>
      <c r="J25" s="25"/>
      <c r="K25" s="145"/>
      <c r="L25" s="28"/>
      <c r="M25" s="395">
        <v>44585</v>
      </c>
      <c r="N25" s="158">
        <f t="shared" si="33"/>
        <v>18</v>
      </c>
      <c r="O25" s="27" t="s">
        <v>0</v>
      </c>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18</v>
      </c>
      <c r="AX25" s="165" t="str">
        <f t="shared" si="23"/>
        <v/>
      </c>
      <c r="AY25" s="193">
        <f t="shared" si="24"/>
        <v>18</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55000000000000004">
      <c r="A26" s="221"/>
      <c r="B26" s="222"/>
      <c r="C26" s="214">
        <v>15</v>
      </c>
      <c r="D26" s="205" t="s">
        <v>3467</v>
      </c>
      <c r="E26" s="16" t="s">
        <v>3466</v>
      </c>
      <c r="F26" s="17"/>
      <c r="G26" s="134">
        <v>44561</v>
      </c>
      <c r="H26" s="135"/>
      <c r="I26" s="141" t="s">
        <v>0</v>
      </c>
      <c r="J26" s="25"/>
      <c r="K26" s="145"/>
      <c r="L26" s="28"/>
      <c r="M26" s="395">
        <v>44575</v>
      </c>
      <c r="N26" s="158">
        <f t="shared" si="33"/>
        <v>11</v>
      </c>
      <c r="O26" s="27" t="s">
        <v>0</v>
      </c>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11</v>
      </c>
      <c r="AX26" s="165" t="str">
        <f t="shared" si="23"/>
        <v/>
      </c>
      <c r="AY26" s="193">
        <f t="shared" si="24"/>
        <v>11</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55000000000000004">
      <c r="A27" s="221"/>
      <c r="B27" s="222"/>
      <c r="C27" s="213">
        <v>16</v>
      </c>
      <c r="D27" s="721" t="s">
        <v>3480</v>
      </c>
      <c r="E27" s="16" t="s">
        <v>3466</v>
      </c>
      <c r="F27" s="17"/>
      <c r="G27" s="131">
        <v>44565</v>
      </c>
      <c r="H27" s="136"/>
      <c r="I27" s="140" t="s">
        <v>0</v>
      </c>
      <c r="J27" s="78"/>
      <c r="K27" s="144" t="s">
        <v>0</v>
      </c>
      <c r="L27" s="119" t="s">
        <v>0</v>
      </c>
      <c r="M27" s="394">
        <v>44608</v>
      </c>
      <c r="N27" s="158">
        <f t="shared" si="33"/>
        <v>32</v>
      </c>
      <c r="O27" s="27" t="s">
        <v>0</v>
      </c>
      <c r="P27" s="27"/>
      <c r="Q27" s="27"/>
      <c r="R27" s="27"/>
      <c r="S27" s="27"/>
      <c r="T27" s="28"/>
      <c r="U27" s="29"/>
      <c r="V27" s="32">
        <v>10</v>
      </c>
      <c r="W27" s="318"/>
      <c r="X27" s="319"/>
      <c r="Y27" s="160">
        <f t="shared" si="17"/>
        <v>10</v>
      </c>
      <c r="Z27" s="159">
        <f t="shared" si="18"/>
        <v>100</v>
      </c>
      <c r="AA27" s="327"/>
      <c r="AB27" s="400">
        <f t="shared" si="41"/>
        <v>-30</v>
      </c>
      <c r="AC27" s="371"/>
      <c r="AD27" s="226" t="str">
        <f t="shared" si="19"/>
        <v/>
      </c>
      <c r="AE27" s="368">
        <f t="shared" si="34"/>
        <v>70</v>
      </c>
      <c r="AF27" s="337"/>
      <c r="AG27" s="338"/>
      <c r="AH27" s="336"/>
      <c r="AI27" s="161">
        <f t="shared" si="20"/>
        <v>70</v>
      </c>
      <c r="AJ27" s="162">
        <f t="shared" si="21"/>
        <v>100</v>
      </c>
      <c r="AK27" s="163">
        <f t="shared" si="35"/>
        <v>100</v>
      </c>
      <c r="AL27" s="164">
        <f t="shared" si="36"/>
        <v>0</v>
      </c>
      <c r="AM27" s="164">
        <f t="shared" si="37"/>
        <v>70</v>
      </c>
      <c r="AN27" s="164">
        <f t="shared" si="38"/>
        <v>100</v>
      </c>
      <c r="AO27" s="164">
        <f t="shared" si="39"/>
        <v>100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32</v>
      </c>
      <c r="AX27" s="165">
        <f t="shared" si="23"/>
        <v>32</v>
      </c>
      <c r="AY27" s="193" t="str">
        <f t="shared" si="24"/>
        <v/>
      </c>
      <c r="AZ27" s="183" t="str">
        <f t="shared" si="25"/>
        <v/>
      </c>
      <c r="BA27" s="173">
        <f t="shared" si="26"/>
        <v>10</v>
      </c>
      <c r="BB27" s="174">
        <f t="shared" si="27"/>
        <v>10</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55000000000000004">
      <c r="A28" s="221"/>
      <c r="B28" s="222"/>
      <c r="C28" s="214">
        <v>17</v>
      </c>
      <c r="D28" s="205" t="s">
        <v>3467</v>
      </c>
      <c r="E28" s="16" t="s">
        <v>3466</v>
      </c>
      <c r="F28" s="17"/>
      <c r="G28" s="131">
        <v>44583</v>
      </c>
      <c r="H28" s="133"/>
      <c r="I28" s="140" t="s">
        <v>0</v>
      </c>
      <c r="J28" s="78"/>
      <c r="K28" s="144" t="s">
        <v>0</v>
      </c>
      <c r="L28" s="119" t="s">
        <v>0</v>
      </c>
      <c r="M28" s="394">
        <v>44603</v>
      </c>
      <c r="N28" s="158">
        <f t="shared" si="33"/>
        <v>15</v>
      </c>
      <c r="O28" s="27" t="s">
        <v>0</v>
      </c>
      <c r="P28" s="27"/>
      <c r="Q28" s="27"/>
      <c r="R28" s="27"/>
      <c r="S28" s="27"/>
      <c r="T28" s="28"/>
      <c r="U28" s="29"/>
      <c r="V28" s="32">
        <v>1</v>
      </c>
      <c r="W28" s="318"/>
      <c r="X28" s="319"/>
      <c r="Y28" s="160">
        <f t="shared" si="17"/>
        <v>1</v>
      </c>
      <c r="Z28" s="159">
        <f t="shared" si="18"/>
        <v>10</v>
      </c>
      <c r="AA28" s="327"/>
      <c r="AB28" s="400">
        <f t="shared" si="41"/>
        <v>-30</v>
      </c>
      <c r="AC28" s="371"/>
      <c r="AD28" s="226" t="str">
        <f t="shared" si="19"/>
        <v/>
      </c>
      <c r="AE28" s="368">
        <f t="shared" si="34"/>
        <v>-20</v>
      </c>
      <c r="AF28" s="337"/>
      <c r="AG28" s="338"/>
      <c r="AH28" s="336"/>
      <c r="AI28" s="161">
        <f t="shared" si="20"/>
        <v>0</v>
      </c>
      <c r="AJ28" s="162">
        <f t="shared" si="21"/>
        <v>10</v>
      </c>
      <c r="AK28" s="163">
        <f t="shared" si="35"/>
        <v>10</v>
      </c>
      <c r="AL28" s="164">
        <f t="shared" si="36"/>
        <v>0</v>
      </c>
      <c r="AM28" s="164">
        <f t="shared" si="37"/>
        <v>0</v>
      </c>
      <c r="AN28" s="164">
        <f t="shared" si="38"/>
        <v>10</v>
      </c>
      <c r="AO28" s="164">
        <f t="shared" si="39"/>
        <v>10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15</v>
      </c>
      <c r="AX28" s="165">
        <f t="shared" si="23"/>
        <v>15</v>
      </c>
      <c r="AY28" s="193" t="str">
        <f t="shared" si="24"/>
        <v/>
      </c>
      <c r="AZ28" s="183" t="str">
        <f t="shared" si="25"/>
        <v/>
      </c>
      <c r="BA28" s="173">
        <f t="shared" si="26"/>
        <v>1</v>
      </c>
      <c r="BB28" s="174">
        <f t="shared" si="27"/>
        <v>1</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55000000000000004">
      <c r="A29" s="221"/>
      <c r="B29" s="222"/>
      <c r="C29" s="214">
        <v>18</v>
      </c>
      <c r="D29" s="205" t="s">
        <v>3467</v>
      </c>
      <c r="E29" s="16" t="s">
        <v>3466</v>
      </c>
      <c r="F29" s="17"/>
      <c r="G29" s="134">
        <v>44583</v>
      </c>
      <c r="H29" s="135"/>
      <c r="I29" s="141" t="s">
        <v>0</v>
      </c>
      <c r="J29" s="25"/>
      <c r="K29" s="145" t="s">
        <v>0</v>
      </c>
      <c r="L29" s="28"/>
      <c r="M29" s="395">
        <v>44607</v>
      </c>
      <c r="N29" s="158">
        <f t="shared" si="33"/>
        <v>17</v>
      </c>
      <c r="O29" s="27" t="s">
        <v>0</v>
      </c>
      <c r="P29" s="27"/>
      <c r="Q29" s="27"/>
      <c r="R29" s="27"/>
      <c r="S29" s="27"/>
      <c r="T29" s="28"/>
      <c r="U29" s="29"/>
      <c r="V29" s="32">
        <v>2</v>
      </c>
      <c r="W29" s="318"/>
      <c r="X29" s="319"/>
      <c r="Y29" s="160">
        <f t="shared" si="17"/>
        <v>2</v>
      </c>
      <c r="Z29" s="159">
        <f t="shared" si="18"/>
        <v>20</v>
      </c>
      <c r="AA29" s="327"/>
      <c r="AB29" s="400">
        <f t="shared" si="41"/>
        <v>-30</v>
      </c>
      <c r="AC29" s="371"/>
      <c r="AD29" s="226" t="str">
        <f t="shared" si="19"/>
        <v/>
      </c>
      <c r="AE29" s="368">
        <f t="shared" si="34"/>
        <v>-10</v>
      </c>
      <c r="AF29" s="337"/>
      <c r="AG29" s="338"/>
      <c r="AH29" s="336"/>
      <c r="AI29" s="161">
        <f t="shared" si="20"/>
        <v>0</v>
      </c>
      <c r="AJ29" s="162">
        <f t="shared" si="21"/>
        <v>20</v>
      </c>
      <c r="AK29" s="163">
        <f t="shared" si="35"/>
        <v>20</v>
      </c>
      <c r="AL29" s="164">
        <f t="shared" si="36"/>
        <v>0</v>
      </c>
      <c r="AM29" s="164">
        <f t="shared" si="37"/>
        <v>0</v>
      </c>
      <c r="AN29" s="164">
        <f t="shared" si="38"/>
        <v>20</v>
      </c>
      <c r="AO29" s="164">
        <f t="shared" si="39"/>
        <v>20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17</v>
      </c>
      <c r="AX29" s="165">
        <f t="shared" si="23"/>
        <v>17</v>
      </c>
      <c r="AY29" s="193" t="str">
        <f t="shared" si="24"/>
        <v/>
      </c>
      <c r="AZ29" s="183" t="str">
        <f t="shared" si="25"/>
        <v/>
      </c>
      <c r="BA29" s="173">
        <f t="shared" si="26"/>
        <v>2</v>
      </c>
      <c r="BB29" s="174">
        <f t="shared" si="27"/>
        <v>2</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55000000000000004">
      <c r="A30" s="221"/>
      <c r="B30" s="222"/>
      <c r="C30" s="213">
        <v>19</v>
      </c>
      <c r="D30" s="205" t="s">
        <v>3481</v>
      </c>
      <c r="E30" s="16" t="s">
        <v>3466</v>
      </c>
      <c r="F30" s="17"/>
      <c r="G30" s="134">
        <v>44586</v>
      </c>
      <c r="H30" s="135"/>
      <c r="I30" s="141" t="s">
        <v>0</v>
      </c>
      <c r="J30" s="25"/>
      <c r="K30" s="145"/>
      <c r="L30" s="28"/>
      <c r="M30" s="395">
        <v>44607</v>
      </c>
      <c r="N30" s="158">
        <f t="shared" si="33"/>
        <v>16</v>
      </c>
      <c r="O30" s="27"/>
      <c r="P30" s="27"/>
      <c r="Q30" s="27"/>
      <c r="R30" s="27" t="s">
        <v>0</v>
      </c>
      <c r="S30" s="27"/>
      <c r="T30" s="28"/>
      <c r="U30" s="29"/>
      <c r="V30" s="32">
        <v>3</v>
      </c>
      <c r="W30" s="318"/>
      <c r="X30" s="319"/>
      <c r="Y30" s="160">
        <f t="shared" si="17"/>
        <v>3</v>
      </c>
      <c r="Z30" s="159">
        <f t="shared" si="18"/>
        <v>30</v>
      </c>
      <c r="AA30" s="327"/>
      <c r="AB30" s="400">
        <f t="shared" si="41"/>
        <v>-30</v>
      </c>
      <c r="AC30" s="371"/>
      <c r="AD30" s="226" t="str">
        <f t="shared" si="19"/>
        <v/>
      </c>
      <c r="AE30" s="368">
        <f t="shared" si="34"/>
        <v>0</v>
      </c>
      <c r="AF30" s="337"/>
      <c r="AG30" s="338"/>
      <c r="AH30" s="336"/>
      <c r="AI30" s="161">
        <f t="shared" si="20"/>
        <v>0</v>
      </c>
      <c r="AJ30" s="162">
        <f t="shared" si="21"/>
        <v>30</v>
      </c>
      <c r="AK30" s="163">
        <f t="shared" si="35"/>
        <v>30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16</v>
      </c>
      <c r="AX30" s="165" t="str">
        <f t="shared" si="23"/>
        <v/>
      </c>
      <c r="AY30" s="193">
        <f t="shared" si="24"/>
        <v>16</v>
      </c>
      <c r="AZ30" s="183" t="str">
        <f t="shared" si="25"/>
        <v/>
      </c>
      <c r="BA30" s="173">
        <f t="shared" si="26"/>
        <v>3</v>
      </c>
      <c r="BB30" s="174" t="str">
        <f t="shared" si="27"/>
        <v/>
      </c>
      <c r="BC30" s="186">
        <f t="shared" si="48"/>
        <v>3</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55000000000000004">
      <c r="A31" s="221"/>
      <c r="B31" s="222"/>
      <c r="C31" s="214">
        <v>20</v>
      </c>
      <c r="D31" s="207" t="s">
        <v>3482</v>
      </c>
      <c r="E31" s="16" t="s">
        <v>3466</v>
      </c>
      <c r="F31" s="17"/>
      <c r="G31" s="131">
        <v>44586</v>
      </c>
      <c r="H31" s="133"/>
      <c r="I31" s="140" t="s">
        <v>0</v>
      </c>
      <c r="J31" s="78"/>
      <c r="K31" s="144"/>
      <c r="L31" s="119"/>
      <c r="M31" s="394">
        <v>44606</v>
      </c>
      <c r="N31" s="158">
        <f t="shared" si="33"/>
        <v>15</v>
      </c>
      <c r="O31" s="27" t="s">
        <v>0</v>
      </c>
      <c r="P31" s="27"/>
      <c r="Q31" s="27"/>
      <c r="R31" s="27"/>
      <c r="S31" s="27"/>
      <c r="T31" s="28"/>
      <c r="U31" s="29"/>
      <c r="V31" s="32">
        <v>1</v>
      </c>
      <c r="W31" s="318"/>
      <c r="X31" s="319"/>
      <c r="Y31" s="160">
        <f t="shared" si="17"/>
        <v>1</v>
      </c>
      <c r="Z31" s="159">
        <f t="shared" si="18"/>
        <v>10</v>
      </c>
      <c r="AA31" s="327"/>
      <c r="AB31" s="400">
        <f t="shared" si="41"/>
        <v>-30</v>
      </c>
      <c r="AC31" s="371"/>
      <c r="AD31" s="226" t="str">
        <f t="shared" si="19"/>
        <v/>
      </c>
      <c r="AE31" s="368">
        <f t="shared" si="34"/>
        <v>-20</v>
      </c>
      <c r="AF31" s="339"/>
      <c r="AG31" s="338"/>
      <c r="AH31" s="336"/>
      <c r="AI31" s="161">
        <f t="shared" si="20"/>
        <v>0</v>
      </c>
      <c r="AJ31" s="162">
        <f t="shared" si="21"/>
        <v>10</v>
      </c>
      <c r="AK31" s="163">
        <f t="shared" si="35"/>
        <v>10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15</v>
      </c>
      <c r="AX31" s="165" t="str">
        <f t="shared" si="23"/>
        <v/>
      </c>
      <c r="AY31" s="193">
        <f t="shared" si="24"/>
        <v>15</v>
      </c>
      <c r="AZ31" s="183" t="str">
        <f t="shared" si="25"/>
        <v/>
      </c>
      <c r="BA31" s="173">
        <f t="shared" si="26"/>
        <v>1</v>
      </c>
      <c r="BB31" s="174" t="str">
        <f t="shared" si="27"/>
        <v/>
      </c>
      <c r="BC31" s="186">
        <f t="shared" si="48"/>
        <v>1</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55000000000000004">
      <c r="A32" s="221"/>
      <c r="B32" s="222"/>
      <c r="C32" s="213">
        <v>21</v>
      </c>
      <c r="D32" s="205" t="s">
        <v>3467</v>
      </c>
      <c r="E32" s="16" t="s">
        <v>3466</v>
      </c>
      <c r="F32" s="17"/>
      <c r="G32" s="134">
        <v>44591</v>
      </c>
      <c r="H32" s="135"/>
      <c r="I32" s="141" t="s">
        <v>0</v>
      </c>
      <c r="J32" s="25"/>
      <c r="K32" s="145"/>
      <c r="L32" s="28"/>
      <c r="M32" s="395">
        <v>44593</v>
      </c>
      <c r="N32" s="158">
        <f t="shared" si="33"/>
        <v>2</v>
      </c>
      <c r="O32" s="27"/>
      <c r="P32" s="27"/>
      <c r="Q32" s="27"/>
      <c r="R32" s="27" t="s">
        <v>0</v>
      </c>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2</v>
      </c>
      <c r="AX32" s="165" t="str">
        <f t="shared" si="23"/>
        <v/>
      </c>
      <c r="AY32" s="193">
        <f t="shared" si="24"/>
        <v>2</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55000000000000004">
      <c r="A33" s="221"/>
      <c r="B33" s="222"/>
      <c r="C33" s="214">
        <v>22</v>
      </c>
      <c r="D33" s="205" t="s">
        <v>3467</v>
      </c>
      <c r="E33" s="16" t="s">
        <v>3466</v>
      </c>
      <c r="F33" s="17"/>
      <c r="G33" s="134">
        <v>44592</v>
      </c>
      <c r="H33" s="135"/>
      <c r="I33" s="141" t="s">
        <v>0</v>
      </c>
      <c r="J33" s="25"/>
      <c r="K33" s="145"/>
      <c r="L33" s="28"/>
      <c r="M33" s="395">
        <v>44603</v>
      </c>
      <c r="N33" s="158">
        <f t="shared" si="33"/>
        <v>10</v>
      </c>
      <c r="O33" s="27"/>
      <c r="P33" s="27"/>
      <c r="Q33" s="27"/>
      <c r="R33" s="27" t="s">
        <v>0</v>
      </c>
      <c r="S33" s="27"/>
      <c r="T33" s="28"/>
      <c r="U33" s="29"/>
      <c r="V33" s="32">
        <v>2</v>
      </c>
      <c r="W33" s="318"/>
      <c r="X33" s="319"/>
      <c r="Y33" s="160">
        <f t="shared" si="17"/>
        <v>2</v>
      </c>
      <c r="Z33" s="159">
        <f t="shared" si="18"/>
        <v>20</v>
      </c>
      <c r="AA33" s="327"/>
      <c r="AB33" s="400">
        <f t="shared" si="41"/>
        <v>-30</v>
      </c>
      <c r="AC33" s="371"/>
      <c r="AD33" s="226" t="str">
        <f t="shared" si="19"/>
        <v/>
      </c>
      <c r="AE33" s="368">
        <f t="shared" si="34"/>
        <v>-10</v>
      </c>
      <c r="AF33" s="339"/>
      <c r="AG33" s="338"/>
      <c r="AH33" s="336"/>
      <c r="AI33" s="161">
        <f t="shared" si="20"/>
        <v>0</v>
      </c>
      <c r="AJ33" s="162">
        <f t="shared" si="21"/>
        <v>20</v>
      </c>
      <c r="AK33" s="163">
        <f t="shared" si="35"/>
        <v>20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10</v>
      </c>
      <c r="AX33" s="165" t="str">
        <f t="shared" si="23"/>
        <v/>
      </c>
      <c r="AY33" s="193">
        <f t="shared" si="24"/>
        <v>10</v>
      </c>
      <c r="AZ33" s="183" t="str">
        <f t="shared" si="25"/>
        <v/>
      </c>
      <c r="BA33" s="173">
        <f t="shared" si="26"/>
        <v>2</v>
      </c>
      <c r="BB33" s="174" t="str">
        <f t="shared" si="27"/>
        <v/>
      </c>
      <c r="BC33" s="186">
        <f t="shared" si="48"/>
        <v>2</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55000000000000004">
      <c r="A34" s="221"/>
      <c r="B34" s="222"/>
      <c r="C34" s="214">
        <v>23</v>
      </c>
      <c r="D34" s="205" t="s">
        <v>3467</v>
      </c>
      <c r="E34" s="16" t="s">
        <v>3466</v>
      </c>
      <c r="F34" s="17"/>
      <c r="G34" s="131">
        <v>44592</v>
      </c>
      <c r="H34" s="136"/>
      <c r="I34" s="140" t="s">
        <v>0</v>
      </c>
      <c r="J34" s="78"/>
      <c r="K34" s="144"/>
      <c r="L34" s="119"/>
      <c r="M34" s="394">
        <v>44603</v>
      </c>
      <c r="N34" s="158">
        <f t="shared" si="33"/>
        <v>10</v>
      </c>
      <c r="O34" s="27"/>
      <c r="P34" s="27"/>
      <c r="Q34" s="27"/>
      <c r="R34" s="27" t="s">
        <v>0</v>
      </c>
      <c r="S34" s="27"/>
      <c r="T34" s="28"/>
      <c r="U34" s="29"/>
      <c r="V34" s="32">
        <v>3</v>
      </c>
      <c r="W34" s="318"/>
      <c r="X34" s="319"/>
      <c r="Y34" s="160">
        <f t="shared" si="17"/>
        <v>3</v>
      </c>
      <c r="Z34" s="159">
        <f t="shared" si="18"/>
        <v>30</v>
      </c>
      <c r="AA34" s="327"/>
      <c r="AB34" s="400">
        <f t="shared" si="41"/>
        <v>-30</v>
      </c>
      <c r="AC34" s="371"/>
      <c r="AD34" s="226" t="str">
        <f t="shared" si="19"/>
        <v/>
      </c>
      <c r="AE34" s="368">
        <f t="shared" si="34"/>
        <v>0</v>
      </c>
      <c r="AF34" s="339"/>
      <c r="AG34" s="338"/>
      <c r="AH34" s="336"/>
      <c r="AI34" s="161">
        <f t="shared" si="20"/>
        <v>0</v>
      </c>
      <c r="AJ34" s="162">
        <f t="shared" si="21"/>
        <v>30</v>
      </c>
      <c r="AK34" s="163">
        <f t="shared" si="35"/>
        <v>30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10</v>
      </c>
      <c r="AX34" s="165" t="str">
        <f t="shared" si="23"/>
        <v/>
      </c>
      <c r="AY34" s="193">
        <f t="shared" si="24"/>
        <v>10</v>
      </c>
      <c r="AZ34" s="183" t="str">
        <f t="shared" si="25"/>
        <v/>
      </c>
      <c r="BA34" s="173">
        <f t="shared" si="26"/>
        <v>3</v>
      </c>
      <c r="BB34" s="174" t="str">
        <f t="shared" si="27"/>
        <v/>
      </c>
      <c r="BC34" s="186">
        <f t="shared" si="48"/>
        <v>3</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55000000000000004">
      <c r="A35" s="221"/>
      <c r="B35" s="222"/>
      <c r="C35" s="213">
        <v>24</v>
      </c>
      <c r="D35" s="207" t="s">
        <v>3467</v>
      </c>
      <c r="E35" s="16" t="s">
        <v>3466</v>
      </c>
      <c r="F35" s="17"/>
      <c r="G35" s="131">
        <v>44592</v>
      </c>
      <c r="H35" s="133"/>
      <c r="I35" s="140" t="s">
        <v>0</v>
      </c>
      <c r="J35" s="78"/>
      <c r="K35" s="144"/>
      <c r="L35" s="119"/>
      <c r="M35" s="394">
        <v>44603</v>
      </c>
      <c r="N35" s="158">
        <f t="shared" si="33"/>
        <v>10</v>
      </c>
      <c r="O35" s="27"/>
      <c r="P35" s="27"/>
      <c r="Q35" s="27"/>
      <c r="R35" s="27" t="s">
        <v>0</v>
      </c>
      <c r="S35" s="27"/>
      <c r="T35" s="28"/>
      <c r="U35" s="29"/>
      <c r="V35" s="32">
        <v>2</v>
      </c>
      <c r="W35" s="318"/>
      <c r="X35" s="319"/>
      <c r="Y35" s="160">
        <f t="shared" si="17"/>
        <v>2</v>
      </c>
      <c r="Z35" s="159">
        <f t="shared" si="18"/>
        <v>20</v>
      </c>
      <c r="AA35" s="327"/>
      <c r="AB35" s="400">
        <f t="shared" si="41"/>
        <v>-30</v>
      </c>
      <c r="AC35" s="371"/>
      <c r="AD35" s="226" t="str">
        <f t="shared" si="19"/>
        <v/>
      </c>
      <c r="AE35" s="368">
        <f t="shared" si="34"/>
        <v>-10</v>
      </c>
      <c r="AF35" s="339"/>
      <c r="AG35" s="338"/>
      <c r="AH35" s="336"/>
      <c r="AI35" s="161">
        <f t="shared" si="20"/>
        <v>0</v>
      </c>
      <c r="AJ35" s="162">
        <f t="shared" si="21"/>
        <v>20</v>
      </c>
      <c r="AK35" s="163">
        <f t="shared" si="35"/>
        <v>20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10</v>
      </c>
      <c r="AX35" s="165" t="str">
        <f t="shared" si="23"/>
        <v/>
      </c>
      <c r="AY35" s="193">
        <f t="shared" si="24"/>
        <v>10</v>
      </c>
      <c r="AZ35" s="183" t="str">
        <f t="shared" si="25"/>
        <v/>
      </c>
      <c r="BA35" s="173">
        <f t="shared" si="26"/>
        <v>2</v>
      </c>
      <c r="BB35" s="174" t="str">
        <f t="shared" si="27"/>
        <v/>
      </c>
      <c r="BC35" s="186">
        <f t="shared" si="48"/>
        <v>2</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55000000000000004">
      <c r="A36" s="221"/>
      <c r="B36" s="222"/>
      <c r="C36" s="214">
        <v>25</v>
      </c>
      <c r="D36" s="205" t="s">
        <v>3467</v>
      </c>
      <c r="E36" s="16" t="s">
        <v>3466</v>
      </c>
      <c r="F36" s="17"/>
      <c r="G36" s="134">
        <v>44592</v>
      </c>
      <c r="H36" s="135"/>
      <c r="I36" s="141" t="s">
        <v>0</v>
      </c>
      <c r="J36" s="25"/>
      <c r="K36" s="145"/>
      <c r="L36" s="28"/>
      <c r="M36" s="395">
        <v>44603</v>
      </c>
      <c r="N36" s="158">
        <f t="shared" si="33"/>
        <v>10</v>
      </c>
      <c r="O36" s="27"/>
      <c r="P36" s="27"/>
      <c r="Q36" s="27"/>
      <c r="R36" s="27" t="s">
        <v>0</v>
      </c>
      <c r="S36" s="27"/>
      <c r="T36" s="28"/>
      <c r="U36" s="29"/>
      <c r="V36" s="32">
        <v>4</v>
      </c>
      <c r="W36" s="318"/>
      <c r="X36" s="319"/>
      <c r="Y36" s="160">
        <f t="shared" si="17"/>
        <v>4</v>
      </c>
      <c r="Z36" s="159">
        <f t="shared" si="18"/>
        <v>40</v>
      </c>
      <c r="AA36" s="327"/>
      <c r="AB36" s="400">
        <f t="shared" si="41"/>
        <v>-30</v>
      </c>
      <c r="AC36" s="371"/>
      <c r="AD36" s="226" t="str">
        <f t="shared" si="19"/>
        <v/>
      </c>
      <c r="AE36" s="368">
        <f t="shared" si="34"/>
        <v>10</v>
      </c>
      <c r="AF36" s="339"/>
      <c r="AG36" s="338"/>
      <c r="AH36" s="336"/>
      <c r="AI36" s="161">
        <f t="shared" si="20"/>
        <v>10</v>
      </c>
      <c r="AJ36" s="162">
        <f t="shared" si="21"/>
        <v>40</v>
      </c>
      <c r="AK36" s="163">
        <f t="shared" si="35"/>
        <v>40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10</v>
      </c>
      <c r="AX36" s="165" t="str">
        <f t="shared" si="23"/>
        <v/>
      </c>
      <c r="AY36" s="193">
        <f t="shared" si="24"/>
        <v>10</v>
      </c>
      <c r="AZ36" s="183" t="str">
        <f t="shared" si="25"/>
        <v/>
      </c>
      <c r="BA36" s="173">
        <f t="shared" si="26"/>
        <v>4</v>
      </c>
      <c r="BB36" s="174" t="str">
        <f t="shared" si="27"/>
        <v/>
      </c>
      <c r="BC36" s="186">
        <f t="shared" si="48"/>
        <v>4</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55000000000000004">
      <c r="A37" s="221"/>
      <c r="B37" s="222"/>
      <c r="C37" s="213">
        <v>26</v>
      </c>
      <c r="D37" s="205" t="s">
        <v>3469</v>
      </c>
      <c r="E37" s="16" t="s">
        <v>3466</v>
      </c>
      <c r="F37" s="17"/>
      <c r="G37" s="134">
        <v>44594</v>
      </c>
      <c r="H37" s="135"/>
      <c r="I37" s="141" t="s">
        <v>0</v>
      </c>
      <c r="J37" s="25"/>
      <c r="K37" s="145"/>
      <c r="L37" s="28"/>
      <c r="M37" s="395">
        <v>44606</v>
      </c>
      <c r="N37" s="158">
        <f t="shared" si="33"/>
        <v>9</v>
      </c>
      <c r="O37" s="27"/>
      <c r="P37" s="27"/>
      <c r="Q37" s="27"/>
      <c r="R37" s="27" t="s">
        <v>0</v>
      </c>
      <c r="S37" s="27"/>
      <c r="T37" s="28"/>
      <c r="U37" s="29"/>
      <c r="V37" s="32">
        <v>2</v>
      </c>
      <c r="W37" s="318"/>
      <c r="X37" s="319"/>
      <c r="Y37" s="160">
        <f t="shared" si="17"/>
        <v>2</v>
      </c>
      <c r="Z37" s="159">
        <f t="shared" si="18"/>
        <v>20</v>
      </c>
      <c r="AA37" s="327"/>
      <c r="AB37" s="400">
        <f t="shared" si="41"/>
        <v>-30</v>
      </c>
      <c r="AC37" s="371"/>
      <c r="AD37" s="226" t="str">
        <f t="shared" si="19"/>
        <v/>
      </c>
      <c r="AE37" s="368">
        <f t="shared" si="34"/>
        <v>-10</v>
      </c>
      <c r="AF37" s="339"/>
      <c r="AG37" s="338"/>
      <c r="AH37" s="336"/>
      <c r="AI37" s="161">
        <f t="shared" si="20"/>
        <v>0</v>
      </c>
      <c r="AJ37" s="162">
        <f t="shared" si="21"/>
        <v>20</v>
      </c>
      <c r="AK37" s="163">
        <f t="shared" si="35"/>
        <v>20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9</v>
      </c>
      <c r="AX37" s="165" t="str">
        <f t="shared" si="23"/>
        <v/>
      </c>
      <c r="AY37" s="193">
        <f t="shared" si="24"/>
        <v>9</v>
      </c>
      <c r="AZ37" s="183" t="str">
        <f t="shared" si="25"/>
        <v/>
      </c>
      <c r="BA37" s="173">
        <f t="shared" si="26"/>
        <v>2</v>
      </c>
      <c r="BB37" s="174" t="str">
        <f t="shared" si="27"/>
        <v/>
      </c>
      <c r="BC37" s="186">
        <f t="shared" si="48"/>
        <v>2</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55000000000000004">
      <c r="A38" s="221"/>
      <c r="B38" s="222"/>
      <c r="C38" s="214">
        <v>27</v>
      </c>
      <c r="D38" s="205" t="s">
        <v>3467</v>
      </c>
      <c r="E38" s="16" t="s">
        <v>3466</v>
      </c>
      <c r="F38" s="17"/>
      <c r="G38" s="134">
        <v>44595</v>
      </c>
      <c r="H38" s="135"/>
      <c r="I38" s="141" t="s">
        <v>0</v>
      </c>
      <c r="J38" s="25"/>
      <c r="K38" s="145"/>
      <c r="L38" s="28"/>
      <c r="M38" s="395">
        <v>44606</v>
      </c>
      <c r="N38" s="158">
        <f t="shared" si="33"/>
        <v>8</v>
      </c>
      <c r="O38" s="27" t="s">
        <v>0</v>
      </c>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8</v>
      </c>
      <c r="AX38" s="165" t="str">
        <f t="shared" si="23"/>
        <v/>
      </c>
      <c r="AY38" s="193">
        <f t="shared" si="24"/>
        <v>8</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55000000000000004">
      <c r="A39" s="221"/>
      <c r="B39" s="222"/>
      <c r="C39" s="214">
        <v>28</v>
      </c>
      <c r="D39" s="207" t="s">
        <v>3483</v>
      </c>
      <c r="E39" s="16" t="s">
        <v>3466</v>
      </c>
      <c r="F39" s="17"/>
      <c r="G39" s="134">
        <v>44596</v>
      </c>
      <c r="H39" s="135"/>
      <c r="I39" s="141" t="s">
        <v>0</v>
      </c>
      <c r="J39" s="25"/>
      <c r="K39" s="145"/>
      <c r="L39" s="28"/>
      <c r="M39" s="395">
        <v>44596</v>
      </c>
      <c r="N39" s="158">
        <f t="shared" si="33"/>
        <v>1</v>
      </c>
      <c r="O39" s="27"/>
      <c r="P39" s="27"/>
      <c r="Q39" s="27"/>
      <c r="R39" s="27" t="s">
        <v>0</v>
      </c>
      <c r="S39" s="27"/>
      <c r="T39" s="28"/>
      <c r="U39" s="29"/>
      <c r="V39" s="32">
        <v>1</v>
      </c>
      <c r="W39" s="318"/>
      <c r="X39" s="319"/>
      <c r="Y39" s="160">
        <f t="shared" si="17"/>
        <v>1</v>
      </c>
      <c r="Z39" s="159">
        <f t="shared" si="18"/>
        <v>10</v>
      </c>
      <c r="AA39" s="327"/>
      <c r="AB39" s="400">
        <f t="shared" si="41"/>
        <v>-30</v>
      </c>
      <c r="AC39" s="371"/>
      <c r="AD39" s="226" t="str">
        <f t="shared" si="19"/>
        <v/>
      </c>
      <c r="AE39" s="368">
        <f t="shared" si="34"/>
        <v>-20</v>
      </c>
      <c r="AF39" s="339"/>
      <c r="AG39" s="338"/>
      <c r="AH39" s="336"/>
      <c r="AI39" s="161">
        <f t="shared" si="20"/>
        <v>0</v>
      </c>
      <c r="AJ39" s="162">
        <f t="shared" si="21"/>
        <v>10</v>
      </c>
      <c r="AK39" s="163">
        <f t="shared" si="35"/>
        <v>10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1</v>
      </c>
      <c r="AX39" s="165" t="str">
        <f t="shared" si="23"/>
        <v/>
      </c>
      <c r="AY39" s="193">
        <f t="shared" si="24"/>
        <v>1</v>
      </c>
      <c r="AZ39" s="183" t="str">
        <f t="shared" si="25"/>
        <v/>
      </c>
      <c r="BA39" s="173">
        <f t="shared" si="26"/>
        <v>1</v>
      </c>
      <c r="BB39" s="174" t="str">
        <f t="shared" si="27"/>
        <v/>
      </c>
      <c r="BC39" s="186">
        <f t="shared" si="48"/>
        <v>1</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55000000000000004">
      <c r="A40" s="221"/>
      <c r="B40" s="222"/>
      <c r="C40" s="213">
        <v>29</v>
      </c>
      <c r="D40" s="205" t="s">
        <v>3467</v>
      </c>
      <c r="E40" s="16" t="s">
        <v>3466</v>
      </c>
      <c r="F40" s="17"/>
      <c r="G40" s="134">
        <v>44599</v>
      </c>
      <c r="H40" s="135"/>
      <c r="I40" s="141" t="s">
        <v>0</v>
      </c>
      <c r="J40" s="25"/>
      <c r="K40" s="145"/>
      <c r="L40" s="28"/>
      <c r="M40" s="395">
        <v>44603</v>
      </c>
      <c r="N40" s="158">
        <f t="shared" si="33"/>
        <v>5</v>
      </c>
      <c r="O40" s="27"/>
      <c r="P40" s="27"/>
      <c r="Q40" s="27"/>
      <c r="R40" s="27" t="s">
        <v>0</v>
      </c>
      <c r="S40" s="27"/>
      <c r="T40" s="28"/>
      <c r="U40" s="29"/>
      <c r="V40" s="32">
        <v>2</v>
      </c>
      <c r="W40" s="318"/>
      <c r="X40" s="319"/>
      <c r="Y40" s="160">
        <f t="shared" si="17"/>
        <v>2</v>
      </c>
      <c r="Z40" s="159">
        <f t="shared" si="18"/>
        <v>20</v>
      </c>
      <c r="AA40" s="327"/>
      <c r="AB40" s="400">
        <f t="shared" si="41"/>
        <v>-30</v>
      </c>
      <c r="AC40" s="371"/>
      <c r="AD40" s="226" t="str">
        <f t="shared" si="19"/>
        <v/>
      </c>
      <c r="AE40" s="368">
        <f t="shared" si="34"/>
        <v>-10</v>
      </c>
      <c r="AF40" s="339"/>
      <c r="AG40" s="338"/>
      <c r="AH40" s="336"/>
      <c r="AI40" s="161">
        <f t="shared" si="20"/>
        <v>0</v>
      </c>
      <c r="AJ40" s="162">
        <f t="shared" si="21"/>
        <v>20</v>
      </c>
      <c r="AK40" s="163">
        <f t="shared" si="35"/>
        <v>20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5</v>
      </c>
      <c r="AX40" s="165" t="str">
        <f t="shared" si="23"/>
        <v/>
      </c>
      <c r="AY40" s="193">
        <f t="shared" si="24"/>
        <v>5</v>
      </c>
      <c r="AZ40" s="183" t="str">
        <f t="shared" si="25"/>
        <v/>
      </c>
      <c r="BA40" s="173">
        <f t="shared" si="26"/>
        <v>2</v>
      </c>
      <c r="BB40" s="174" t="str">
        <f t="shared" si="27"/>
        <v/>
      </c>
      <c r="BC40" s="186">
        <f t="shared" si="48"/>
        <v>2</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55000000000000004">
      <c r="A41" s="221"/>
      <c r="B41" s="222"/>
      <c r="C41" s="214">
        <v>30</v>
      </c>
      <c r="D41" s="205" t="s">
        <v>3467</v>
      </c>
      <c r="E41" s="16" t="s">
        <v>3466</v>
      </c>
      <c r="F41" s="17"/>
      <c r="G41" s="134">
        <v>44603</v>
      </c>
      <c r="H41" s="135"/>
      <c r="I41" s="141" t="s">
        <v>0</v>
      </c>
      <c r="J41" s="25"/>
      <c r="K41" s="145"/>
      <c r="L41" s="28"/>
      <c r="M41" s="395">
        <v>44603</v>
      </c>
      <c r="N41" s="158">
        <f t="shared" si="33"/>
        <v>1</v>
      </c>
      <c r="O41" s="27"/>
      <c r="P41" s="27"/>
      <c r="Q41" s="27"/>
      <c r="R41" s="27" t="s">
        <v>0</v>
      </c>
      <c r="S41" s="27"/>
      <c r="T41" s="28"/>
      <c r="U41" s="29"/>
      <c r="V41" s="32">
        <v>1</v>
      </c>
      <c r="W41" s="318"/>
      <c r="X41" s="319"/>
      <c r="Y41" s="160">
        <f t="shared" si="17"/>
        <v>1</v>
      </c>
      <c r="Z41" s="159">
        <f t="shared" si="18"/>
        <v>10</v>
      </c>
      <c r="AA41" s="327"/>
      <c r="AB41" s="400">
        <f t="shared" si="41"/>
        <v>-30</v>
      </c>
      <c r="AC41" s="371"/>
      <c r="AD41" s="226" t="str">
        <f t="shared" si="19"/>
        <v/>
      </c>
      <c r="AE41" s="368">
        <f t="shared" si="34"/>
        <v>-20</v>
      </c>
      <c r="AF41" s="339"/>
      <c r="AG41" s="338"/>
      <c r="AH41" s="336"/>
      <c r="AI41" s="161">
        <f t="shared" si="20"/>
        <v>0</v>
      </c>
      <c r="AJ41" s="162">
        <f t="shared" si="21"/>
        <v>10</v>
      </c>
      <c r="AK41" s="163">
        <f t="shared" si="35"/>
        <v>10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1</v>
      </c>
      <c r="AX41" s="165" t="str">
        <f t="shared" si="23"/>
        <v/>
      </c>
      <c r="AY41" s="193">
        <f t="shared" si="24"/>
        <v>1</v>
      </c>
      <c r="AZ41" s="183" t="str">
        <f t="shared" si="25"/>
        <v/>
      </c>
      <c r="BA41" s="173">
        <f t="shared" si="26"/>
        <v>1</v>
      </c>
      <c r="BB41" s="174" t="str">
        <f t="shared" si="27"/>
        <v/>
      </c>
      <c r="BC41" s="186">
        <f t="shared" si="48"/>
        <v>1</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55000000000000004">
      <c r="A42" s="221"/>
      <c r="B42" s="222"/>
      <c r="C42" s="213">
        <v>31</v>
      </c>
      <c r="D42" s="205" t="s">
        <v>3484</v>
      </c>
      <c r="E42" s="16" t="s">
        <v>3466</v>
      </c>
      <c r="F42" s="17"/>
      <c r="G42" s="134">
        <v>44603</v>
      </c>
      <c r="H42" s="135"/>
      <c r="I42" s="141" t="s">
        <v>0</v>
      </c>
      <c r="J42" s="25"/>
      <c r="K42" s="145"/>
      <c r="L42" s="28"/>
      <c r="M42" s="395">
        <v>44606</v>
      </c>
      <c r="N42" s="158">
        <f t="shared" si="33"/>
        <v>2</v>
      </c>
      <c r="O42" s="27"/>
      <c r="P42" s="27"/>
      <c r="Q42" s="27"/>
      <c r="R42" s="27" t="s">
        <v>0</v>
      </c>
      <c r="S42" s="27"/>
      <c r="T42" s="28"/>
      <c r="U42" s="29"/>
      <c r="V42" s="32">
        <v>1</v>
      </c>
      <c r="W42" s="318"/>
      <c r="X42" s="319"/>
      <c r="Y42" s="160">
        <f t="shared" si="17"/>
        <v>1</v>
      </c>
      <c r="Z42" s="159">
        <f t="shared" si="18"/>
        <v>10</v>
      </c>
      <c r="AA42" s="327"/>
      <c r="AB42" s="400">
        <f t="shared" si="41"/>
        <v>-30</v>
      </c>
      <c r="AC42" s="371"/>
      <c r="AD42" s="226" t="str">
        <f t="shared" si="19"/>
        <v/>
      </c>
      <c r="AE42" s="368">
        <f t="shared" si="34"/>
        <v>-20</v>
      </c>
      <c r="AF42" s="339"/>
      <c r="AG42" s="338"/>
      <c r="AH42" s="336"/>
      <c r="AI42" s="161">
        <f t="shared" si="20"/>
        <v>0</v>
      </c>
      <c r="AJ42" s="162">
        <f t="shared" si="21"/>
        <v>10</v>
      </c>
      <c r="AK42" s="163">
        <f t="shared" si="35"/>
        <v>10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2</v>
      </c>
      <c r="AX42" s="165" t="str">
        <f t="shared" si="23"/>
        <v/>
      </c>
      <c r="AY42" s="193">
        <f t="shared" si="24"/>
        <v>2</v>
      </c>
      <c r="AZ42" s="183" t="str">
        <f t="shared" si="25"/>
        <v/>
      </c>
      <c r="BA42" s="173">
        <f t="shared" si="26"/>
        <v>1</v>
      </c>
      <c r="BB42" s="174" t="str">
        <f t="shared" si="27"/>
        <v/>
      </c>
      <c r="BC42" s="186">
        <f t="shared" si="48"/>
        <v>1</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55000000000000004">
      <c r="A43" s="221"/>
      <c r="B43" s="222"/>
      <c r="C43" s="214">
        <v>32</v>
      </c>
      <c r="D43" s="207" t="s">
        <v>3485</v>
      </c>
      <c r="E43" s="16" t="s">
        <v>3466</v>
      </c>
      <c r="F43" s="17"/>
      <c r="G43" s="134">
        <v>44609</v>
      </c>
      <c r="H43" s="135"/>
      <c r="I43" s="141" t="s">
        <v>0</v>
      </c>
      <c r="J43" s="25"/>
      <c r="K43" s="145"/>
      <c r="L43" s="28"/>
      <c r="M43" s="395">
        <v>44609</v>
      </c>
      <c r="N43" s="158">
        <f t="shared" si="33"/>
        <v>1</v>
      </c>
      <c r="O43" s="27" t="s">
        <v>0</v>
      </c>
      <c r="P43" s="27"/>
      <c r="Q43" s="27"/>
      <c r="R43" s="27"/>
      <c r="S43" s="27"/>
      <c r="T43" s="28"/>
      <c r="U43" s="29"/>
      <c r="V43" s="32">
        <v>1</v>
      </c>
      <c r="W43" s="318"/>
      <c r="X43" s="319"/>
      <c r="Y43" s="160">
        <f t="shared" si="17"/>
        <v>1</v>
      </c>
      <c r="Z43" s="159">
        <f t="shared" si="18"/>
        <v>10</v>
      </c>
      <c r="AA43" s="327"/>
      <c r="AB43" s="400">
        <f t="shared" si="41"/>
        <v>-30</v>
      </c>
      <c r="AC43" s="371"/>
      <c r="AD43" s="226" t="str">
        <f t="shared" si="19"/>
        <v/>
      </c>
      <c r="AE43" s="368">
        <f t="shared" si="34"/>
        <v>-20</v>
      </c>
      <c r="AF43" s="339"/>
      <c r="AG43" s="338"/>
      <c r="AH43" s="336"/>
      <c r="AI43" s="161">
        <f t="shared" si="20"/>
        <v>0</v>
      </c>
      <c r="AJ43" s="162">
        <f t="shared" si="21"/>
        <v>10</v>
      </c>
      <c r="AK43" s="163">
        <f t="shared" si="35"/>
        <v>10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v>
      </c>
      <c r="AX43" s="165" t="str">
        <f t="shared" si="23"/>
        <v/>
      </c>
      <c r="AY43" s="193">
        <f t="shared" si="24"/>
        <v>1</v>
      </c>
      <c r="AZ43" s="183" t="str">
        <f t="shared" si="25"/>
        <v/>
      </c>
      <c r="BA43" s="173">
        <f t="shared" si="26"/>
        <v>1</v>
      </c>
      <c r="BB43" s="174" t="str">
        <f t="shared" si="27"/>
        <v/>
      </c>
      <c r="BC43" s="186">
        <f t="shared" si="48"/>
        <v>1</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55000000000000004">
      <c r="A44" s="221"/>
      <c r="B44" s="222"/>
      <c r="C44" s="214">
        <v>33</v>
      </c>
      <c r="D44" s="205" t="s">
        <v>3469</v>
      </c>
      <c r="E44" s="16" t="s">
        <v>3466</v>
      </c>
      <c r="F44" s="17"/>
      <c r="G44" s="134">
        <v>44614</v>
      </c>
      <c r="H44" s="135"/>
      <c r="I44" s="141" t="s">
        <v>0</v>
      </c>
      <c r="J44" s="25"/>
      <c r="K44" s="145"/>
      <c r="L44" s="28"/>
      <c r="M44" s="395">
        <v>44621</v>
      </c>
      <c r="N44" s="158">
        <f t="shared" si="33"/>
        <v>6</v>
      </c>
      <c r="O44" s="27" t="s">
        <v>0</v>
      </c>
      <c r="P44" s="27"/>
      <c r="Q44" s="27"/>
      <c r="R44" s="27"/>
      <c r="S44" s="27"/>
      <c r="T44" s="28"/>
      <c r="U44" s="29"/>
      <c r="V44" s="32">
        <v>1</v>
      </c>
      <c r="W44" s="318"/>
      <c r="X44" s="319"/>
      <c r="Y44" s="160">
        <f t="shared" si="17"/>
        <v>1</v>
      </c>
      <c r="Z44" s="159">
        <f t="shared" si="18"/>
        <v>10</v>
      </c>
      <c r="AA44" s="327"/>
      <c r="AB44" s="400">
        <f t="shared" si="41"/>
        <v>-30</v>
      </c>
      <c r="AC44" s="371"/>
      <c r="AD44" s="226" t="str">
        <f t="shared" si="19"/>
        <v/>
      </c>
      <c r="AE44" s="368">
        <f t="shared" si="34"/>
        <v>-20</v>
      </c>
      <c r="AF44" s="339"/>
      <c r="AG44" s="338"/>
      <c r="AH44" s="336"/>
      <c r="AI44" s="161">
        <f t="shared" si="20"/>
        <v>0</v>
      </c>
      <c r="AJ44" s="162">
        <f t="shared" si="21"/>
        <v>10</v>
      </c>
      <c r="AK44" s="163">
        <f t="shared" si="35"/>
        <v>10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6</v>
      </c>
      <c r="AX44" s="165" t="str">
        <f t="shared" si="23"/>
        <v/>
      </c>
      <c r="AY44" s="193">
        <f t="shared" si="24"/>
        <v>6</v>
      </c>
      <c r="AZ44" s="183" t="str">
        <f t="shared" si="25"/>
        <v/>
      </c>
      <c r="BA44" s="173">
        <f t="shared" si="26"/>
        <v>1</v>
      </c>
      <c r="BB44" s="174" t="str">
        <f t="shared" si="27"/>
        <v/>
      </c>
      <c r="BC44" s="186">
        <f t="shared" si="48"/>
        <v>1</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55000000000000004">
      <c r="A45" s="221"/>
      <c r="B45" s="222"/>
      <c r="C45" s="213">
        <v>34</v>
      </c>
      <c r="D45" s="205" t="s">
        <v>3486</v>
      </c>
      <c r="E45" s="16" t="s">
        <v>3466</v>
      </c>
      <c r="F45" s="17"/>
      <c r="G45" s="134">
        <v>44621</v>
      </c>
      <c r="H45" s="135"/>
      <c r="I45" s="141" t="s">
        <v>0</v>
      </c>
      <c r="J45" s="25"/>
      <c r="K45" s="145"/>
      <c r="L45" s="28"/>
      <c r="M45" s="395">
        <v>44622</v>
      </c>
      <c r="N45" s="158">
        <f t="shared" si="33"/>
        <v>2</v>
      </c>
      <c r="O45" s="27"/>
      <c r="P45" s="27"/>
      <c r="Q45" s="27"/>
      <c r="R45" s="27" t="s">
        <v>0</v>
      </c>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2</v>
      </c>
      <c r="AX45" s="165" t="str">
        <f t="shared" si="23"/>
        <v/>
      </c>
      <c r="AY45" s="193">
        <f t="shared" si="24"/>
        <v>2</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55000000000000004">
      <c r="A46" s="221"/>
      <c r="B46" s="222"/>
      <c r="C46" s="214">
        <v>35</v>
      </c>
      <c r="D46" s="205" t="s">
        <v>3469</v>
      </c>
      <c r="E46" s="16" t="s">
        <v>3466</v>
      </c>
      <c r="F46" s="17"/>
      <c r="G46" s="134">
        <v>44627</v>
      </c>
      <c r="H46" s="135"/>
      <c r="I46" s="141" t="s">
        <v>0</v>
      </c>
      <c r="J46" s="25"/>
      <c r="K46" s="145"/>
      <c r="L46" s="28"/>
      <c r="M46" s="395">
        <v>44630</v>
      </c>
      <c r="N46" s="158">
        <f t="shared" si="33"/>
        <v>4</v>
      </c>
      <c r="O46" s="27" t="s">
        <v>0</v>
      </c>
      <c r="P46" s="27"/>
      <c r="Q46" s="27"/>
      <c r="R46" s="27"/>
      <c r="S46" s="27"/>
      <c r="T46" s="28"/>
      <c r="U46" s="29"/>
      <c r="V46" s="32">
        <v>2</v>
      </c>
      <c r="W46" s="318"/>
      <c r="X46" s="319"/>
      <c r="Y46" s="160">
        <f t="shared" si="17"/>
        <v>2</v>
      </c>
      <c r="Z46" s="159">
        <f t="shared" si="18"/>
        <v>20</v>
      </c>
      <c r="AA46" s="327"/>
      <c r="AB46" s="400">
        <f t="shared" si="41"/>
        <v>-30</v>
      </c>
      <c r="AC46" s="371"/>
      <c r="AD46" s="226" t="str">
        <f t="shared" si="19"/>
        <v/>
      </c>
      <c r="AE46" s="368">
        <f t="shared" si="34"/>
        <v>-10</v>
      </c>
      <c r="AF46" s="339"/>
      <c r="AG46" s="338"/>
      <c r="AH46" s="336"/>
      <c r="AI46" s="161">
        <f t="shared" si="20"/>
        <v>0</v>
      </c>
      <c r="AJ46" s="162">
        <f t="shared" si="21"/>
        <v>20</v>
      </c>
      <c r="AK46" s="163">
        <f t="shared" si="35"/>
        <v>20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4</v>
      </c>
      <c r="AX46" s="165" t="str">
        <f t="shared" si="23"/>
        <v/>
      </c>
      <c r="AY46" s="193">
        <f t="shared" si="24"/>
        <v>4</v>
      </c>
      <c r="AZ46" s="183" t="str">
        <f t="shared" si="25"/>
        <v/>
      </c>
      <c r="BA46" s="173">
        <f t="shared" si="26"/>
        <v>2</v>
      </c>
      <c r="BB46" s="174" t="str">
        <f t="shared" si="27"/>
        <v/>
      </c>
      <c r="BC46" s="186">
        <f t="shared" si="48"/>
        <v>2</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55000000000000004">
      <c r="A47" s="221"/>
      <c r="B47" s="222"/>
      <c r="C47" s="213">
        <v>36</v>
      </c>
      <c r="D47" s="207" t="s">
        <v>3467</v>
      </c>
      <c r="E47" s="16" t="s">
        <v>3466</v>
      </c>
      <c r="F47" s="17"/>
      <c r="G47" s="134">
        <v>44636</v>
      </c>
      <c r="H47" s="135"/>
      <c r="I47" s="141" t="s">
        <v>0</v>
      </c>
      <c r="J47" s="25"/>
      <c r="K47" s="145" t="s">
        <v>0</v>
      </c>
      <c r="L47" s="28" t="s">
        <v>0</v>
      </c>
      <c r="M47" s="395">
        <v>44637</v>
      </c>
      <c r="N47" s="158">
        <f t="shared" si="33"/>
        <v>2</v>
      </c>
      <c r="O47" s="27" t="s">
        <v>0</v>
      </c>
      <c r="P47" s="27"/>
      <c r="Q47" s="27"/>
      <c r="R47" s="27"/>
      <c r="S47" s="27"/>
      <c r="T47" s="28"/>
      <c r="U47" s="29"/>
      <c r="V47" s="32">
        <v>1</v>
      </c>
      <c r="W47" s="318"/>
      <c r="X47" s="319"/>
      <c r="Y47" s="160">
        <f t="shared" si="17"/>
        <v>1</v>
      </c>
      <c r="Z47" s="159">
        <f t="shared" si="18"/>
        <v>10</v>
      </c>
      <c r="AA47" s="327"/>
      <c r="AB47" s="400">
        <f t="shared" si="41"/>
        <v>-30</v>
      </c>
      <c r="AC47" s="371"/>
      <c r="AD47" s="226" t="str">
        <f t="shared" si="19"/>
        <v/>
      </c>
      <c r="AE47" s="368">
        <f t="shared" si="34"/>
        <v>-20</v>
      </c>
      <c r="AF47" s="339"/>
      <c r="AG47" s="338"/>
      <c r="AH47" s="336"/>
      <c r="AI47" s="161">
        <f t="shared" si="20"/>
        <v>0</v>
      </c>
      <c r="AJ47" s="162">
        <f t="shared" si="21"/>
        <v>10</v>
      </c>
      <c r="AK47" s="163">
        <f t="shared" si="35"/>
        <v>10</v>
      </c>
      <c r="AL47" s="164">
        <f t="shared" si="36"/>
        <v>0</v>
      </c>
      <c r="AM47" s="164">
        <f t="shared" si="37"/>
        <v>0</v>
      </c>
      <c r="AN47" s="164">
        <f t="shared" si="38"/>
        <v>10</v>
      </c>
      <c r="AO47" s="164">
        <f t="shared" si="39"/>
        <v>10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2</v>
      </c>
      <c r="AX47" s="165">
        <f t="shared" si="23"/>
        <v>2</v>
      </c>
      <c r="AY47" s="193" t="str">
        <f t="shared" si="24"/>
        <v/>
      </c>
      <c r="AZ47" s="183" t="str">
        <f t="shared" si="25"/>
        <v/>
      </c>
      <c r="BA47" s="173">
        <f t="shared" si="26"/>
        <v>1</v>
      </c>
      <c r="BB47" s="174">
        <f t="shared" si="27"/>
        <v>1</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55000000000000004">
      <c r="A48" s="221"/>
      <c r="B48" s="222"/>
      <c r="C48" s="214">
        <v>37</v>
      </c>
      <c r="D48" s="205" t="s">
        <v>3467</v>
      </c>
      <c r="E48" s="16" t="s">
        <v>3466</v>
      </c>
      <c r="F48" s="17"/>
      <c r="G48" s="134">
        <v>44636</v>
      </c>
      <c r="H48" s="137"/>
      <c r="I48" s="143" t="s">
        <v>0</v>
      </c>
      <c r="J48" s="80"/>
      <c r="K48" s="147"/>
      <c r="L48" s="30"/>
      <c r="M48" s="395">
        <v>44651</v>
      </c>
      <c r="N48" s="158">
        <f t="shared" si="33"/>
        <v>12</v>
      </c>
      <c r="O48" s="27" t="s">
        <v>0</v>
      </c>
      <c r="P48" s="27"/>
      <c r="Q48" s="27"/>
      <c r="R48" s="27"/>
      <c r="S48" s="27"/>
      <c r="T48" s="28"/>
      <c r="U48" s="29"/>
      <c r="V48" s="32">
        <v>2</v>
      </c>
      <c r="W48" s="318"/>
      <c r="X48" s="319"/>
      <c r="Y48" s="160">
        <f t="shared" si="17"/>
        <v>2</v>
      </c>
      <c r="Z48" s="159">
        <f t="shared" si="18"/>
        <v>20</v>
      </c>
      <c r="AA48" s="327"/>
      <c r="AB48" s="400">
        <f t="shared" si="41"/>
        <v>-30</v>
      </c>
      <c r="AC48" s="371"/>
      <c r="AD48" s="226" t="str">
        <f t="shared" si="19"/>
        <v/>
      </c>
      <c r="AE48" s="368">
        <f t="shared" si="34"/>
        <v>-10</v>
      </c>
      <c r="AF48" s="339"/>
      <c r="AG48" s="338"/>
      <c r="AH48" s="336"/>
      <c r="AI48" s="161">
        <f t="shared" si="20"/>
        <v>0</v>
      </c>
      <c r="AJ48" s="162">
        <f t="shared" si="21"/>
        <v>20</v>
      </c>
      <c r="AK48" s="163">
        <f t="shared" si="35"/>
        <v>20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12</v>
      </c>
      <c r="AX48" s="165" t="str">
        <f t="shared" si="23"/>
        <v/>
      </c>
      <c r="AY48" s="193">
        <f t="shared" si="24"/>
        <v>12</v>
      </c>
      <c r="AZ48" s="183" t="str">
        <f t="shared" si="25"/>
        <v/>
      </c>
      <c r="BA48" s="173">
        <f t="shared" si="26"/>
        <v>2</v>
      </c>
      <c r="BB48" s="174" t="str">
        <f t="shared" si="27"/>
        <v/>
      </c>
      <c r="BC48" s="186">
        <f t="shared" si="48"/>
        <v>2</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55000000000000004">
      <c r="A49" s="221"/>
      <c r="B49" s="222"/>
      <c r="C49" s="214">
        <v>38</v>
      </c>
      <c r="D49" s="205" t="s">
        <v>3469</v>
      </c>
      <c r="E49" s="16" t="s">
        <v>3466</v>
      </c>
      <c r="F49" s="17"/>
      <c r="G49" s="134">
        <v>44642</v>
      </c>
      <c r="H49" s="135"/>
      <c r="I49" s="141" t="s">
        <v>0</v>
      </c>
      <c r="J49" s="25"/>
      <c r="K49" s="145" t="s">
        <v>0</v>
      </c>
      <c r="L49" s="28" t="s">
        <v>0</v>
      </c>
      <c r="M49" s="395">
        <v>44713</v>
      </c>
      <c r="N49" s="158">
        <f t="shared" si="33"/>
        <v>52</v>
      </c>
      <c r="O49" s="27" t="s">
        <v>0</v>
      </c>
      <c r="P49" s="27"/>
      <c r="Q49" s="27"/>
      <c r="R49" s="27"/>
      <c r="S49" s="27"/>
      <c r="T49" s="28"/>
      <c r="U49" s="29"/>
      <c r="V49" s="32">
        <v>10</v>
      </c>
      <c r="W49" s="318"/>
      <c r="X49" s="319"/>
      <c r="Y49" s="160">
        <f t="shared" si="17"/>
        <v>10</v>
      </c>
      <c r="Z49" s="159">
        <f t="shared" si="18"/>
        <v>100</v>
      </c>
      <c r="AA49" s="327"/>
      <c r="AB49" s="400">
        <f t="shared" si="41"/>
        <v>-30</v>
      </c>
      <c r="AC49" s="371"/>
      <c r="AD49" s="226" t="str">
        <f t="shared" si="19"/>
        <v/>
      </c>
      <c r="AE49" s="368">
        <f t="shared" si="34"/>
        <v>70</v>
      </c>
      <c r="AF49" s="339"/>
      <c r="AG49" s="338"/>
      <c r="AH49" s="336"/>
      <c r="AI49" s="161">
        <f t="shared" si="20"/>
        <v>70</v>
      </c>
      <c r="AJ49" s="162">
        <f t="shared" si="21"/>
        <v>100</v>
      </c>
      <c r="AK49" s="163">
        <f t="shared" si="35"/>
        <v>100</v>
      </c>
      <c r="AL49" s="164">
        <f t="shared" si="36"/>
        <v>0</v>
      </c>
      <c r="AM49" s="164">
        <f t="shared" si="37"/>
        <v>70</v>
      </c>
      <c r="AN49" s="164">
        <f t="shared" si="38"/>
        <v>100</v>
      </c>
      <c r="AO49" s="164">
        <f t="shared" si="39"/>
        <v>100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52</v>
      </c>
      <c r="AX49" s="165">
        <f t="shared" si="23"/>
        <v>52</v>
      </c>
      <c r="AY49" s="193" t="str">
        <f t="shared" si="24"/>
        <v/>
      </c>
      <c r="AZ49" s="183" t="str">
        <f t="shared" si="25"/>
        <v/>
      </c>
      <c r="BA49" s="173">
        <f t="shared" si="26"/>
        <v>10</v>
      </c>
      <c r="BB49" s="174">
        <f t="shared" si="27"/>
        <v>10</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55000000000000004">
      <c r="A50" s="221"/>
      <c r="B50" s="222"/>
      <c r="C50" s="213">
        <v>39</v>
      </c>
      <c r="D50" s="205" t="s">
        <v>3467</v>
      </c>
      <c r="E50" s="16" t="s">
        <v>3466</v>
      </c>
      <c r="F50" s="17"/>
      <c r="G50" s="134">
        <v>44642</v>
      </c>
      <c r="H50" s="135"/>
      <c r="I50" s="141" t="s">
        <v>0</v>
      </c>
      <c r="J50" s="25"/>
      <c r="K50" s="145"/>
      <c r="L50" s="28"/>
      <c r="M50" s="395">
        <v>44650</v>
      </c>
      <c r="N50" s="158">
        <f t="shared" si="33"/>
        <v>7</v>
      </c>
      <c r="O50" s="27"/>
      <c r="P50" s="27"/>
      <c r="Q50" s="27"/>
      <c r="R50" s="27" t="s">
        <v>0</v>
      </c>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7</v>
      </c>
      <c r="AX50" s="165" t="str">
        <f t="shared" si="23"/>
        <v/>
      </c>
      <c r="AY50" s="193">
        <f t="shared" si="24"/>
        <v>7</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55000000000000004">
      <c r="A51" s="221"/>
      <c r="B51" s="222"/>
      <c r="C51" s="214">
        <v>40</v>
      </c>
      <c r="D51" s="207" t="s">
        <v>3469</v>
      </c>
      <c r="E51" s="16" t="s">
        <v>3466</v>
      </c>
      <c r="F51" s="17"/>
      <c r="G51" s="134">
        <v>44651</v>
      </c>
      <c r="H51" s="135"/>
      <c r="I51" s="141" t="s">
        <v>0</v>
      </c>
      <c r="J51" s="25"/>
      <c r="K51" s="145"/>
      <c r="L51" s="28"/>
      <c r="M51" s="395">
        <v>44651</v>
      </c>
      <c r="N51" s="158">
        <f t="shared" si="33"/>
        <v>1</v>
      </c>
      <c r="O51" s="27"/>
      <c r="P51" s="27"/>
      <c r="Q51" s="27"/>
      <c r="R51" s="27"/>
      <c r="S51" s="27"/>
      <c r="T51" s="28" t="s">
        <v>0</v>
      </c>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v>
      </c>
      <c r="AX51" s="165" t="str">
        <f t="shared" si="23"/>
        <v/>
      </c>
      <c r="AY51" s="193">
        <f t="shared" si="24"/>
        <v>1</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55000000000000004">
      <c r="A52" s="221"/>
      <c r="B52" s="222"/>
      <c r="C52" s="213">
        <v>41</v>
      </c>
      <c r="D52" s="205" t="s">
        <v>3469</v>
      </c>
      <c r="E52" s="16" t="s">
        <v>3466</v>
      </c>
      <c r="F52" s="17"/>
      <c r="G52" s="134">
        <v>44651</v>
      </c>
      <c r="H52" s="135"/>
      <c r="I52" s="141" t="s">
        <v>0</v>
      </c>
      <c r="J52" s="25"/>
      <c r="K52" s="145"/>
      <c r="L52" s="28"/>
      <c r="M52" s="395">
        <v>44651</v>
      </c>
      <c r="N52" s="158">
        <f t="shared" si="33"/>
        <v>1</v>
      </c>
      <c r="O52" s="27"/>
      <c r="P52" s="27"/>
      <c r="Q52" s="27"/>
      <c r="R52" s="27" t="s">
        <v>0</v>
      </c>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v>
      </c>
      <c r="AX52" s="165" t="str">
        <f t="shared" si="23"/>
        <v/>
      </c>
      <c r="AY52" s="193">
        <f t="shared" si="24"/>
        <v>1</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55000000000000004">
      <c r="A53" s="221"/>
      <c r="B53" s="222"/>
      <c r="C53" s="214">
        <v>42</v>
      </c>
      <c r="D53" s="205" t="s">
        <v>3469</v>
      </c>
      <c r="E53" s="16" t="s">
        <v>3466</v>
      </c>
      <c r="F53" s="17"/>
      <c r="G53" s="134">
        <v>44653</v>
      </c>
      <c r="H53" s="135"/>
      <c r="I53" s="141" t="s">
        <v>0</v>
      </c>
      <c r="J53" s="25"/>
      <c r="K53" s="145"/>
      <c r="L53" s="28"/>
      <c r="M53" s="395">
        <v>44655</v>
      </c>
      <c r="N53" s="158">
        <f t="shared" si="33"/>
        <v>1</v>
      </c>
      <c r="O53" s="27" t="s">
        <v>0</v>
      </c>
      <c r="P53" s="27"/>
      <c r="Q53" s="27"/>
      <c r="R53" s="27" t="s">
        <v>0</v>
      </c>
      <c r="S53" s="27"/>
      <c r="T53" s="28"/>
      <c r="U53" s="29"/>
      <c r="V53" s="32">
        <v>1</v>
      </c>
      <c r="W53" s="318"/>
      <c r="X53" s="319"/>
      <c r="Y53" s="160">
        <f t="shared" si="17"/>
        <v>1</v>
      </c>
      <c r="Z53" s="159">
        <f t="shared" si="18"/>
        <v>10</v>
      </c>
      <c r="AA53" s="327"/>
      <c r="AB53" s="400">
        <f t="shared" si="41"/>
        <v>-30</v>
      </c>
      <c r="AC53" s="371"/>
      <c r="AD53" s="226" t="str">
        <f t="shared" si="19"/>
        <v/>
      </c>
      <c r="AE53" s="368">
        <f t="shared" si="34"/>
        <v>-20</v>
      </c>
      <c r="AF53" s="339"/>
      <c r="AG53" s="338"/>
      <c r="AH53" s="336"/>
      <c r="AI53" s="161">
        <f t="shared" si="20"/>
        <v>0</v>
      </c>
      <c r="AJ53" s="162">
        <f t="shared" si="21"/>
        <v>10</v>
      </c>
      <c r="AK53" s="163">
        <f t="shared" si="35"/>
        <v>10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v>
      </c>
      <c r="AX53" s="165" t="str">
        <f t="shared" si="23"/>
        <v/>
      </c>
      <c r="AY53" s="193">
        <f t="shared" si="24"/>
        <v>1</v>
      </c>
      <c r="AZ53" s="183" t="str">
        <f t="shared" si="25"/>
        <v/>
      </c>
      <c r="BA53" s="173">
        <f t="shared" si="26"/>
        <v>1</v>
      </c>
      <c r="BB53" s="174" t="str">
        <f t="shared" si="27"/>
        <v/>
      </c>
      <c r="BC53" s="186">
        <f t="shared" si="48"/>
        <v>1</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55000000000000004">
      <c r="A54" s="221"/>
      <c r="B54" s="222"/>
      <c r="C54" s="214">
        <v>43</v>
      </c>
      <c r="D54" s="205" t="s">
        <v>3467</v>
      </c>
      <c r="E54" s="16" t="s">
        <v>3466</v>
      </c>
      <c r="F54" s="17"/>
      <c r="G54" s="134">
        <v>44655</v>
      </c>
      <c r="H54" s="135"/>
      <c r="I54" s="141" t="s">
        <v>0</v>
      </c>
      <c r="J54" s="25"/>
      <c r="K54" s="145"/>
      <c r="L54" s="28"/>
      <c r="M54" s="395">
        <v>44655</v>
      </c>
      <c r="N54" s="158">
        <f t="shared" si="33"/>
        <v>1</v>
      </c>
      <c r="O54" s="27"/>
      <c r="P54" s="27"/>
      <c r="Q54" s="27"/>
      <c r="R54" s="27" t="s">
        <v>0</v>
      </c>
      <c r="S54" s="27"/>
      <c r="T54" s="28"/>
      <c r="U54" s="29"/>
      <c r="V54" s="32">
        <v>1</v>
      </c>
      <c r="W54" s="318"/>
      <c r="X54" s="319"/>
      <c r="Y54" s="160">
        <f t="shared" si="17"/>
        <v>1</v>
      </c>
      <c r="Z54" s="159">
        <f t="shared" si="18"/>
        <v>10</v>
      </c>
      <c r="AA54" s="327"/>
      <c r="AB54" s="400">
        <f t="shared" si="41"/>
        <v>-30</v>
      </c>
      <c r="AC54" s="371"/>
      <c r="AD54" s="226" t="str">
        <f t="shared" si="19"/>
        <v/>
      </c>
      <c r="AE54" s="368">
        <f t="shared" si="34"/>
        <v>-20</v>
      </c>
      <c r="AF54" s="339"/>
      <c r="AG54" s="338"/>
      <c r="AH54" s="336"/>
      <c r="AI54" s="161">
        <f t="shared" si="20"/>
        <v>0</v>
      </c>
      <c r="AJ54" s="162">
        <f t="shared" si="21"/>
        <v>10</v>
      </c>
      <c r="AK54" s="163">
        <f t="shared" si="35"/>
        <v>10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v>
      </c>
      <c r="AX54" s="165" t="str">
        <f t="shared" si="23"/>
        <v/>
      </c>
      <c r="AY54" s="193">
        <f t="shared" si="24"/>
        <v>1</v>
      </c>
      <c r="AZ54" s="183" t="str">
        <f t="shared" si="25"/>
        <v/>
      </c>
      <c r="BA54" s="173">
        <f t="shared" si="26"/>
        <v>1</v>
      </c>
      <c r="BB54" s="174" t="str">
        <f t="shared" si="27"/>
        <v/>
      </c>
      <c r="BC54" s="186">
        <f t="shared" si="48"/>
        <v>1</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55000000000000004">
      <c r="A55" s="221"/>
      <c r="B55" s="222"/>
      <c r="C55" s="213">
        <v>44</v>
      </c>
      <c r="D55" s="207" t="s">
        <v>3469</v>
      </c>
      <c r="E55" s="16" t="s">
        <v>3466</v>
      </c>
      <c r="F55" s="17"/>
      <c r="G55" s="134">
        <v>44664</v>
      </c>
      <c r="H55" s="135"/>
      <c r="I55" s="141" t="s">
        <v>0</v>
      </c>
      <c r="J55" s="25"/>
      <c r="K55" s="145"/>
      <c r="L55" s="28" t="s">
        <v>0</v>
      </c>
      <c r="M55" s="395">
        <v>44664</v>
      </c>
      <c r="N55" s="158">
        <f t="shared" si="33"/>
        <v>1</v>
      </c>
      <c r="O55" s="27" t="s">
        <v>0</v>
      </c>
      <c r="P55" s="27"/>
      <c r="Q55" s="27"/>
      <c r="R55" s="27"/>
      <c r="S55" s="27"/>
      <c r="T55" s="28"/>
      <c r="U55" s="29"/>
      <c r="V55" s="32">
        <v>1</v>
      </c>
      <c r="W55" s="318"/>
      <c r="X55" s="319"/>
      <c r="Y55" s="160">
        <f t="shared" si="17"/>
        <v>1</v>
      </c>
      <c r="Z55" s="159">
        <f t="shared" si="18"/>
        <v>10</v>
      </c>
      <c r="AA55" s="327"/>
      <c r="AB55" s="400">
        <f t="shared" si="41"/>
        <v>-30</v>
      </c>
      <c r="AC55" s="371"/>
      <c r="AD55" s="226" t="str">
        <f t="shared" si="19"/>
        <v/>
      </c>
      <c r="AE55" s="368">
        <f t="shared" si="34"/>
        <v>-20</v>
      </c>
      <c r="AF55" s="339"/>
      <c r="AG55" s="338"/>
      <c r="AH55" s="336"/>
      <c r="AI55" s="161">
        <f t="shared" si="20"/>
        <v>0</v>
      </c>
      <c r="AJ55" s="162">
        <f t="shared" si="21"/>
        <v>10</v>
      </c>
      <c r="AK55" s="163">
        <f t="shared" si="35"/>
        <v>10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v>
      </c>
      <c r="AX55" s="165" t="str">
        <f t="shared" si="23"/>
        <v/>
      </c>
      <c r="AY55" s="193">
        <f t="shared" si="24"/>
        <v>1</v>
      </c>
      <c r="AZ55" s="183" t="str">
        <f t="shared" si="25"/>
        <v/>
      </c>
      <c r="BA55" s="173">
        <f t="shared" si="26"/>
        <v>1</v>
      </c>
      <c r="BB55" s="174" t="str">
        <f t="shared" si="27"/>
        <v/>
      </c>
      <c r="BC55" s="186">
        <f t="shared" si="48"/>
        <v>1</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55000000000000004">
      <c r="A56" s="221"/>
      <c r="B56" s="222"/>
      <c r="C56" s="214">
        <v>45</v>
      </c>
      <c r="D56" s="205" t="s">
        <v>3487</v>
      </c>
      <c r="E56" s="16" t="s">
        <v>3466</v>
      </c>
      <c r="F56" s="17"/>
      <c r="G56" s="134">
        <v>44676</v>
      </c>
      <c r="H56" s="135"/>
      <c r="I56" s="141" t="s">
        <v>0</v>
      </c>
      <c r="J56" s="25"/>
      <c r="K56" s="145"/>
      <c r="L56" s="28"/>
      <c r="M56" s="395">
        <v>44683</v>
      </c>
      <c r="N56" s="158">
        <f t="shared" si="33"/>
        <v>6</v>
      </c>
      <c r="O56" s="27"/>
      <c r="P56" s="27"/>
      <c r="Q56" s="27"/>
      <c r="R56" s="27" t="s">
        <v>0</v>
      </c>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6</v>
      </c>
      <c r="AX56" s="165" t="str">
        <f t="shared" si="23"/>
        <v/>
      </c>
      <c r="AY56" s="193">
        <f t="shared" si="24"/>
        <v>6</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55000000000000004">
      <c r="A57" s="221"/>
      <c r="B57" s="222"/>
      <c r="C57" s="213">
        <v>46</v>
      </c>
      <c r="D57" s="205" t="s">
        <v>3488</v>
      </c>
      <c r="E57" s="16" t="s">
        <v>3466</v>
      </c>
      <c r="F57" s="17"/>
      <c r="G57" s="134">
        <v>44680</v>
      </c>
      <c r="H57" s="135"/>
      <c r="I57" s="141" t="s">
        <v>0</v>
      </c>
      <c r="J57" s="25"/>
      <c r="K57" s="145"/>
      <c r="L57" s="28"/>
      <c r="M57" s="395">
        <v>44683</v>
      </c>
      <c r="N57" s="158">
        <f t="shared" si="33"/>
        <v>2</v>
      </c>
      <c r="O57" s="27" t="s">
        <v>0</v>
      </c>
      <c r="P57" s="27"/>
      <c r="Q57" s="27"/>
      <c r="R57" s="27"/>
      <c r="S57" s="27"/>
      <c r="T57" s="28"/>
      <c r="U57" s="29"/>
      <c r="V57" s="32">
        <v>3</v>
      </c>
      <c r="W57" s="318"/>
      <c r="X57" s="319"/>
      <c r="Y57" s="160">
        <f t="shared" si="17"/>
        <v>3</v>
      </c>
      <c r="Z57" s="159">
        <f t="shared" si="18"/>
        <v>30</v>
      </c>
      <c r="AA57" s="327"/>
      <c r="AB57" s="400">
        <f t="shared" si="41"/>
        <v>-30</v>
      </c>
      <c r="AC57" s="371"/>
      <c r="AD57" s="226" t="str">
        <f t="shared" si="19"/>
        <v/>
      </c>
      <c r="AE57" s="368">
        <f t="shared" si="34"/>
        <v>0</v>
      </c>
      <c r="AF57" s="339"/>
      <c r="AG57" s="338"/>
      <c r="AH57" s="336"/>
      <c r="AI57" s="161">
        <f t="shared" si="20"/>
        <v>0</v>
      </c>
      <c r="AJ57" s="162">
        <f t="shared" si="21"/>
        <v>30</v>
      </c>
      <c r="AK57" s="163">
        <f t="shared" si="35"/>
        <v>30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2</v>
      </c>
      <c r="AX57" s="165" t="str">
        <f t="shared" si="23"/>
        <v/>
      </c>
      <c r="AY57" s="193">
        <f t="shared" si="24"/>
        <v>2</v>
      </c>
      <c r="AZ57" s="183" t="str">
        <f t="shared" si="25"/>
        <v/>
      </c>
      <c r="BA57" s="173">
        <f t="shared" si="26"/>
        <v>3</v>
      </c>
      <c r="BB57" s="174" t="str">
        <f t="shared" si="27"/>
        <v/>
      </c>
      <c r="BC57" s="186">
        <f t="shared" si="48"/>
        <v>3</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55000000000000004">
      <c r="A58" s="221"/>
      <c r="B58" s="222"/>
      <c r="C58" s="214">
        <v>47</v>
      </c>
      <c r="D58" s="205" t="s">
        <v>3467</v>
      </c>
      <c r="E58" s="16" t="s">
        <v>3466</v>
      </c>
      <c r="F58" s="17"/>
      <c r="G58" s="134">
        <v>44684</v>
      </c>
      <c r="H58" s="135"/>
      <c r="I58" s="141" t="s">
        <v>0</v>
      </c>
      <c r="J58" s="25"/>
      <c r="K58" s="145"/>
      <c r="L58" s="28"/>
      <c r="M58" s="395">
        <v>44691</v>
      </c>
      <c r="N58" s="158">
        <f t="shared" si="33"/>
        <v>6</v>
      </c>
      <c r="O58" s="27" t="s">
        <v>0</v>
      </c>
      <c r="P58" s="27"/>
      <c r="Q58" s="27"/>
      <c r="R58" s="27"/>
      <c r="S58" s="27"/>
      <c r="T58" s="28"/>
      <c r="U58" s="29"/>
      <c r="V58" s="32">
        <v>4</v>
      </c>
      <c r="W58" s="318"/>
      <c r="X58" s="319"/>
      <c r="Y58" s="160">
        <f t="shared" si="17"/>
        <v>4</v>
      </c>
      <c r="Z58" s="159">
        <f t="shared" si="18"/>
        <v>40</v>
      </c>
      <c r="AA58" s="327"/>
      <c r="AB58" s="400">
        <f t="shared" si="41"/>
        <v>-30</v>
      </c>
      <c r="AC58" s="371"/>
      <c r="AD58" s="226" t="str">
        <f t="shared" si="19"/>
        <v/>
      </c>
      <c r="AE58" s="368">
        <f t="shared" si="34"/>
        <v>10</v>
      </c>
      <c r="AF58" s="339"/>
      <c r="AG58" s="338"/>
      <c r="AH58" s="336"/>
      <c r="AI58" s="161">
        <f t="shared" si="20"/>
        <v>10</v>
      </c>
      <c r="AJ58" s="162">
        <f t="shared" si="21"/>
        <v>40</v>
      </c>
      <c r="AK58" s="163">
        <f t="shared" si="35"/>
        <v>40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6</v>
      </c>
      <c r="AX58" s="165" t="str">
        <f t="shared" si="23"/>
        <v/>
      </c>
      <c r="AY58" s="193">
        <f t="shared" si="24"/>
        <v>6</v>
      </c>
      <c r="AZ58" s="183" t="str">
        <f t="shared" si="25"/>
        <v/>
      </c>
      <c r="BA58" s="173">
        <f t="shared" si="26"/>
        <v>4</v>
      </c>
      <c r="BB58" s="174" t="str">
        <f t="shared" si="27"/>
        <v/>
      </c>
      <c r="BC58" s="186">
        <f t="shared" si="48"/>
        <v>4</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55000000000000004">
      <c r="A59" s="221"/>
      <c r="B59" s="222"/>
      <c r="C59" s="214">
        <v>48</v>
      </c>
      <c r="D59" s="205" t="s">
        <v>3467</v>
      </c>
      <c r="E59" s="16" t="s">
        <v>3466</v>
      </c>
      <c r="F59" s="17"/>
      <c r="G59" s="134">
        <v>44687</v>
      </c>
      <c r="H59" s="135"/>
      <c r="I59" s="141" t="s">
        <v>0</v>
      </c>
      <c r="J59" s="25"/>
      <c r="K59" s="145"/>
      <c r="L59" s="28"/>
      <c r="M59" s="395">
        <v>44688</v>
      </c>
      <c r="N59" s="158">
        <f t="shared" si="33"/>
        <v>1</v>
      </c>
      <c r="O59" s="27" t="s">
        <v>0</v>
      </c>
      <c r="P59" s="27"/>
      <c r="Q59" s="27"/>
      <c r="R59" s="27"/>
      <c r="S59" s="27"/>
      <c r="T59" s="28"/>
      <c r="U59" s="29"/>
      <c r="V59" s="32">
        <v>2</v>
      </c>
      <c r="W59" s="318"/>
      <c r="X59" s="319"/>
      <c r="Y59" s="160">
        <f t="shared" si="17"/>
        <v>2</v>
      </c>
      <c r="Z59" s="159">
        <f t="shared" si="18"/>
        <v>20</v>
      </c>
      <c r="AA59" s="327"/>
      <c r="AB59" s="400">
        <f t="shared" si="41"/>
        <v>-30</v>
      </c>
      <c r="AC59" s="371"/>
      <c r="AD59" s="226" t="str">
        <f t="shared" si="19"/>
        <v/>
      </c>
      <c r="AE59" s="368">
        <f t="shared" si="34"/>
        <v>-10</v>
      </c>
      <c r="AF59" s="339"/>
      <c r="AG59" s="338"/>
      <c r="AH59" s="336"/>
      <c r="AI59" s="161">
        <f t="shared" si="20"/>
        <v>0</v>
      </c>
      <c r="AJ59" s="162">
        <f t="shared" si="21"/>
        <v>20</v>
      </c>
      <c r="AK59" s="163">
        <f t="shared" si="35"/>
        <v>20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v>
      </c>
      <c r="AX59" s="165" t="str">
        <f t="shared" si="23"/>
        <v/>
      </c>
      <c r="AY59" s="193">
        <f t="shared" si="24"/>
        <v>1</v>
      </c>
      <c r="AZ59" s="183" t="str">
        <f t="shared" si="25"/>
        <v/>
      </c>
      <c r="BA59" s="173">
        <f t="shared" si="26"/>
        <v>2</v>
      </c>
      <c r="BB59" s="174" t="str">
        <f t="shared" si="27"/>
        <v/>
      </c>
      <c r="BC59" s="186">
        <f t="shared" si="48"/>
        <v>2</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55000000000000004">
      <c r="A60" s="221"/>
      <c r="B60" s="222"/>
      <c r="C60" s="213">
        <v>49</v>
      </c>
      <c r="D60" s="209" t="s">
        <v>3467</v>
      </c>
      <c r="E60" s="16" t="s">
        <v>3466</v>
      </c>
      <c r="F60" s="17"/>
      <c r="G60" s="138">
        <v>44690</v>
      </c>
      <c r="H60" s="137"/>
      <c r="I60" s="143" t="s">
        <v>0</v>
      </c>
      <c r="J60" s="80"/>
      <c r="K60" s="147"/>
      <c r="L60" s="30"/>
      <c r="M60" s="396">
        <v>44693</v>
      </c>
      <c r="N60" s="158">
        <f t="shared" si="33"/>
        <v>4</v>
      </c>
      <c r="O60" s="27"/>
      <c r="P60" s="27"/>
      <c r="Q60" s="27"/>
      <c r="R60" s="27" t="s">
        <v>0</v>
      </c>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4</v>
      </c>
      <c r="AX60" s="165" t="str">
        <f t="shared" si="23"/>
        <v/>
      </c>
      <c r="AY60" s="193">
        <f t="shared" si="24"/>
        <v>4</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55000000000000004">
      <c r="A61" s="221"/>
      <c r="B61" s="222"/>
      <c r="C61" s="214">
        <v>50</v>
      </c>
      <c r="D61" s="205" t="s">
        <v>3467</v>
      </c>
      <c r="E61" s="16" t="s">
        <v>3466</v>
      </c>
      <c r="F61" s="17"/>
      <c r="G61" s="134">
        <v>44712</v>
      </c>
      <c r="H61" s="139"/>
      <c r="I61" s="141" t="s">
        <v>0</v>
      </c>
      <c r="J61" s="25"/>
      <c r="K61" s="145"/>
      <c r="L61" s="28"/>
      <c r="M61" s="395">
        <v>44719</v>
      </c>
      <c r="N61" s="158">
        <f t="shared" si="33"/>
        <v>6</v>
      </c>
      <c r="O61" s="27" t="s">
        <v>0</v>
      </c>
      <c r="P61" s="27"/>
      <c r="Q61" s="27"/>
      <c r="R61" s="27"/>
      <c r="S61" s="27"/>
      <c r="T61" s="27"/>
      <c r="U61" s="28"/>
      <c r="V61" s="32">
        <v>2</v>
      </c>
      <c r="W61" s="318"/>
      <c r="X61" s="318"/>
      <c r="Y61" s="160">
        <f t="shared" si="17"/>
        <v>2</v>
      </c>
      <c r="Z61" s="159">
        <f t="shared" si="18"/>
        <v>20</v>
      </c>
      <c r="AA61" s="327"/>
      <c r="AB61" s="400">
        <f t="shared" si="41"/>
        <v>-30</v>
      </c>
      <c r="AC61" s="371"/>
      <c r="AD61" s="226" t="str">
        <f t="shared" si="19"/>
        <v/>
      </c>
      <c r="AE61" s="368">
        <f t="shared" si="34"/>
        <v>-10</v>
      </c>
      <c r="AF61" s="339"/>
      <c r="AG61" s="342"/>
      <c r="AH61" s="339"/>
      <c r="AI61" s="161">
        <f t="shared" si="20"/>
        <v>0</v>
      </c>
      <c r="AJ61" s="162">
        <f t="shared" si="21"/>
        <v>20</v>
      </c>
      <c r="AK61" s="163">
        <f t="shared" si="35"/>
        <v>20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6</v>
      </c>
      <c r="AX61" s="165" t="str">
        <f t="shared" si="23"/>
        <v/>
      </c>
      <c r="AY61" s="193">
        <f t="shared" si="24"/>
        <v>6</v>
      </c>
      <c r="AZ61" s="183" t="str">
        <f t="shared" si="25"/>
        <v/>
      </c>
      <c r="BA61" s="173">
        <f t="shared" si="26"/>
        <v>2</v>
      </c>
      <c r="BB61" s="174" t="str">
        <f t="shared" si="27"/>
        <v/>
      </c>
      <c r="BC61" s="186">
        <f t="shared" si="48"/>
        <v>2</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55000000000000004">
      <c r="A62" s="219"/>
      <c r="B62" s="220"/>
      <c r="C62" s="213">
        <v>51</v>
      </c>
      <c r="D62" s="204" t="s">
        <v>3467</v>
      </c>
      <c r="E62" s="16" t="s">
        <v>3466</v>
      </c>
      <c r="F62" s="34"/>
      <c r="G62" s="131">
        <v>44712</v>
      </c>
      <c r="H62" s="136"/>
      <c r="I62" s="140" t="s">
        <v>0</v>
      </c>
      <c r="J62" s="78"/>
      <c r="K62" s="144"/>
      <c r="L62" s="119"/>
      <c r="M62" s="395">
        <v>44719</v>
      </c>
      <c r="N62" s="158">
        <f t="shared" si="33"/>
        <v>6</v>
      </c>
      <c r="O62" s="321" t="s">
        <v>0</v>
      </c>
      <c r="P62" s="315"/>
      <c r="Q62" s="315"/>
      <c r="R62" s="315"/>
      <c r="S62" s="315"/>
      <c r="T62" s="315"/>
      <c r="U62" s="316"/>
      <c r="V62" s="167">
        <v>2</v>
      </c>
      <c r="W62" s="313"/>
      <c r="X62" s="313"/>
      <c r="Y62" s="160">
        <f t="shared" si="17"/>
        <v>2</v>
      </c>
      <c r="Z62" s="159">
        <f t="shared" si="18"/>
        <v>20</v>
      </c>
      <c r="AA62" s="326"/>
      <c r="AB62" s="400">
        <f t="shared" si="41"/>
        <v>-30</v>
      </c>
      <c r="AC62" s="370"/>
      <c r="AD62" s="226" t="str">
        <f t="shared" si="19"/>
        <v/>
      </c>
      <c r="AE62" s="368">
        <f t="shared" si="34"/>
        <v>-10</v>
      </c>
      <c r="AF62" s="331"/>
      <c r="AG62" s="332"/>
      <c r="AH62" s="331"/>
      <c r="AI62" s="161">
        <f t="shared" si="20"/>
        <v>0</v>
      </c>
      <c r="AJ62" s="162">
        <f t="shared" si="21"/>
        <v>20</v>
      </c>
      <c r="AK62" s="163">
        <f t="shared" si="35"/>
        <v>20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6</v>
      </c>
      <c r="AX62" s="165" t="str">
        <f t="shared" si="23"/>
        <v/>
      </c>
      <c r="AY62" s="193">
        <f t="shared" si="24"/>
        <v>6</v>
      </c>
      <c r="AZ62" s="183" t="str">
        <f t="shared" si="25"/>
        <v/>
      </c>
      <c r="BA62" s="173">
        <f t="shared" si="26"/>
        <v>2</v>
      </c>
      <c r="BB62" s="174" t="str">
        <f t="shared" si="27"/>
        <v/>
      </c>
      <c r="BC62" s="186">
        <f t="shared" si="48"/>
        <v>2</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55000000000000004">
      <c r="A63" s="219"/>
      <c r="B63" s="220"/>
      <c r="C63" s="213">
        <v>52</v>
      </c>
      <c r="D63" s="204" t="s">
        <v>3489</v>
      </c>
      <c r="E63" s="16" t="s">
        <v>3466</v>
      </c>
      <c r="F63" s="34"/>
      <c r="G63" s="131">
        <v>44713</v>
      </c>
      <c r="H63" s="133"/>
      <c r="I63" s="140" t="s">
        <v>0</v>
      </c>
      <c r="J63" s="78"/>
      <c r="K63" s="144"/>
      <c r="L63" s="119"/>
      <c r="M63" s="394">
        <v>44727</v>
      </c>
      <c r="N63" s="158">
        <f t="shared" si="33"/>
        <v>11</v>
      </c>
      <c r="O63" s="315"/>
      <c r="P63" s="315"/>
      <c r="Q63" s="315"/>
      <c r="R63" s="315" t="s">
        <v>0</v>
      </c>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11</v>
      </c>
      <c r="AX63" s="165" t="str">
        <f t="shared" si="23"/>
        <v/>
      </c>
      <c r="AY63" s="193">
        <f t="shared" si="24"/>
        <v>11</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55000000000000004">
      <c r="A64" s="219"/>
      <c r="B64" s="220"/>
      <c r="C64" s="213">
        <v>53</v>
      </c>
      <c r="D64" s="204" t="s">
        <v>3490</v>
      </c>
      <c r="E64" s="16" t="s">
        <v>3466</v>
      </c>
      <c r="F64" s="34"/>
      <c r="G64" s="134">
        <v>44722</v>
      </c>
      <c r="H64" s="135"/>
      <c r="I64" s="141" t="s">
        <v>0</v>
      </c>
      <c r="J64" s="25"/>
      <c r="K64" s="145"/>
      <c r="L64" s="28"/>
      <c r="M64" s="395">
        <v>44728</v>
      </c>
      <c r="N64" s="158">
        <f t="shared" si="33"/>
        <v>5</v>
      </c>
      <c r="O64" s="315" t="s">
        <v>0</v>
      </c>
      <c r="P64" s="315"/>
      <c r="Q64" s="315"/>
      <c r="R64" s="315"/>
      <c r="S64" s="315"/>
      <c r="T64" s="316"/>
      <c r="U64" s="317"/>
      <c r="V64" s="167">
        <v>3</v>
      </c>
      <c r="W64" s="313"/>
      <c r="X64" s="313"/>
      <c r="Y64" s="160">
        <f t="shared" si="17"/>
        <v>3</v>
      </c>
      <c r="Z64" s="159">
        <f t="shared" si="18"/>
        <v>30</v>
      </c>
      <c r="AA64" s="326"/>
      <c r="AB64" s="400">
        <f t="shared" si="41"/>
        <v>-30</v>
      </c>
      <c r="AC64" s="370"/>
      <c r="AD64" s="226" t="str">
        <f t="shared" si="19"/>
        <v/>
      </c>
      <c r="AE64" s="368">
        <f t="shared" si="34"/>
        <v>0</v>
      </c>
      <c r="AF64" s="331"/>
      <c r="AG64" s="333"/>
      <c r="AH64" s="334"/>
      <c r="AI64" s="161">
        <f t="shared" si="20"/>
        <v>0</v>
      </c>
      <c r="AJ64" s="162">
        <f t="shared" si="21"/>
        <v>30</v>
      </c>
      <c r="AK64" s="163">
        <f t="shared" si="35"/>
        <v>30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5</v>
      </c>
      <c r="AX64" s="165" t="str">
        <f t="shared" si="23"/>
        <v/>
      </c>
      <c r="AY64" s="193">
        <f t="shared" si="24"/>
        <v>5</v>
      </c>
      <c r="AZ64" s="183" t="str">
        <f t="shared" si="25"/>
        <v/>
      </c>
      <c r="BA64" s="173">
        <f t="shared" si="26"/>
        <v>3</v>
      </c>
      <c r="BB64" s="174" t="str">
        <f t="shared" si="27"/>
        <v/>
      </c>
      <c r="BC64" s="186">
        <f t="shared" si="48"/>
        <v>3</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55000000000000004">
      <c r="A65" s="219"/>
      <c r="B65" s="220"/>
      <c r="C65" s="213">
        <v>54</v>
      </c>
      <c r="D65" s="204" t="s">
        <v>3491</v>
      </c>
      <c r="E65" s="16" t="s">
        <v>3466</v>
      </c>
      <c r="F65" s="34"/>
      <c r="G65" s="134">
        <v>44727</v>
      </c>
      <c r="H65" s="135"/>
      <c r="I65" s="141" t="s">
        <v>0</v>
      </c>
      <c r="J65" s="25"/>
      <c r="K65" s="145"/>
      <c r="L65" s="28"/>
      <c r="M65" s="395">
        <v>44733</v>
      </c>
      <c r="N65" s="158">
        <f t="shared" si="33"/>
        <v>5</v>
      </c>
      <c r="O65" s="315" t="s">
        <v>0</v>
      </c>
      <c r="P65" s="315"/>
      <c r="Q65" s="315"/>
      <c r="R65" s="315"/>
      <c r="S65" s="315"/>
      <c r="T65" s="316"/>
      <c r="U65" s="317"/>
      <c r="V65" s="167">
        <v>3</v>
      </c>
      <c r="W65" s="313"/>
      <c r="X65" s="313"/>
      <c r="Y65" s="160">
        <f t="shared" si="17"/>
        <v>3</v>
      </c>
      <c r="Z65" s="159">
        <f t="shared" si="18"/>
        <v>30</v>
      </c>
      <c r="AA65" s="326"/>
      <c r="AB65" s="400">
        <f t="shared" si="41"/>
        <v>-30</v>
      </c>
      <c r="AC65" s="370"/>
      <c r="AD65" s="226" t="str">
        <f t="shared" si="19"/>
        <v/>
      </c>
      <c r="AE65" s="368">
        <f t="shared" si="34"/>
        <v>0</v>
      </c>
      <c r="AF65" s="331"/>
      <c r="AG65" s="333"/>
      <c r="AH65" s="334"/>
      <c r="AI65" s="161">
        <f t="shared" si="20"/>
        <v>0</v>
      </c>
      <c r="AJ65" s="162">
        <f t="shared" si="21"/>
        <v>30</v>
      </c>
      <c r="AK65" s="163">
        <f t="shared" si="35"/>
        <v>30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5</v>
      </c>
      <c r="AX65" s="165" t="str">
        <f t="shared" si="23"/>
        <v/>
      </c>
      <c r="AY65" s="193">
        <f t="shared" si="24"/>
        <v>5</v>
      </c>
      <c r="AZ65" s="183" t="str">
        <f t="shared" si="25"/>
        <v/>
      </c>
      <c r="BA65" s="173">
        <f t="shared" si="26"/>
        <v>3</v>
      </c>
      <c r="BB65" s="174" t="str">
        <f t="shared" si="27"/>
        <v/>
      </c>
      <c r="BC65" s="186">
        <f t="shared" si="48"/>
        <v>3</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55000000000000004">
      <c r="A66" s="221"/>
      <c r="B66" s="222"/>
      <c r="C66" s="214">
        <v>55</v>
      </c>
      <c r="D66" s="205" t="s">
        <v>3492</v>
      </c>
      <c r="E66" s="16" t="s">
        <v>3466</v>
      </c>
      <c r="F66" s="17"/>
      <c r="G66" s="134">
        <v>44728</v>
      </c>
      <c r="H66" s="135"/>
      <c r="I66" s="141" t="s">
        <v>0</v>
      </c>
      <c r="J66" s="25"/>
      <c r="K66" s="145"/>
      <c r="L66" s="28"/>
      <c r="M66" s="395">
        <v>44735</v>
      </c>
      <c r="N66" s="158">
        <f t="shared" si="33"/>
        <v>6</v>
      </c>
      <c r="O66" s="27" t="s">
        <v>0</v>
      </c>
      <c r="P66" s="27"/>
      <c r="Q66" s="27"/>
      <c r="R66" s="27"/>
      <c r="S66" s="27"/>
      <c r="T66" s="28"/>
      <c r="U66" s="29"/>
      <c r="V66" s="167">
        <v>3</v>
      </c>
      <c r="W66" s="313"/>
      <c r="X66" s="313"/>
      <c r="Y66" s="160">
        <f t="shared" si="17"/>
        <v>3</v>
      </c>
      <c r="Z66" s="159">
        <f t="shared" si="18"/>
        <v>30</v>
      </c>
      <c r="AA66" s="327"/>
      <c r="AB66" s="400">
        <f t="shared" si="41"/>
        <v>-30</v>
      </c>
      <c r="AC66" s="371"/>
      <c r="AD66" s="226" t="str">
        <f t="shared" si="19"/>
        <v/>
      </c>
      <c r="AE66" s="368">
        <f t="shared" si="34"/>
        <v>0</v>
      </c>
      <c r="AF66" s="339"/>
      <c r="AG66" s="338"/>
      <c r="AH66" s="336"/>
      <c r="AI66" s="161">
        <f t="shared" si="20"/>
        <v>0</v>
      </c>
      <c r="AJ66" s="162">
        <f t="shared" si="21"/>
        <v>30</v>
      </c>
      <c r="AK66" s="163">
        <f t="shared" si="35"/>
        <v>30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6</v>
      </c>
      <c r="AX66" s="165" t="str">
        <f t="shared" si="23"/>
        <v/>
      </c>
      <c r="AY66" s="193">
        <f t="shared" si="24"/>
        <v>6</v>
      </c>
      <c r="AZ66" s="183" t="str">
        <f t="shared" si="25"/>
        <v/>
      </c>
      <c r="BA66" s="173">
        <f t="shared" si="26"/>
        <v>3</v>
      </c>
      <c r="BB66" s="174" t="str">
        <f t="shared" si="27"/>
        <v/>
      </c>
      <c r="BC66" s="186">
        <f t="shared" si="48"/>
        <v>3</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55000000000000004">
      <c r="A67" s="221"/>
      <c r="B67" s="222"/>
      <c r="C67" s="213">
        <v>56</v>
      </c>
      <c r="D67" s="205" t="s">
        <v>3492</v>
      </c>
      <c r="E67" s="16" t="s">
        <v>3466</v>
      </c>
      <c r="F67" s="17"/>
      <c r="G67" s="134">
        <v>44735</v>
      </c>
      <c r="H67" s="135"/>
      <c r="I67" s="141" t="s">
        <v>0</v>
      </c>
      <c r="J67" s="25"/>
      <c r="K67" s="145"/>
      <c r="L67" s="28"/>
      <c r="M67" s="395">
        <v>44735</v>
      </c>
      <c r="N67" s="158">
        <f t="shared" si="33"/>
        <v>1</v>
      </c>
      <c r="O67" s="27"/>
      <c r="P67" s="27"/>
      <c r="Q67" s="27"/>
      <c r="R67" s="27" t="s">
        <v>0</v>
      </c>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1</v>
      </c>
      <c r="AX67" s="165" t="str">
        <f t="shared" si="23"/>
        <v/>
      </c>
      <c r="AY67" s="193">
        <f t="shared" si="24"/>
        <v>1</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55000000000000004">
      <c r="A68" s="221"/>
      <c r="B68" s="222"/>
      <c r="C68" s="214">
        <v>57</v>
      </c>
      <c r="D68" s="205" t="s">
        <v>3469</v>
      </c>
      <c r="E68" s="16" t="s">
        <v>3466</v>
      </c>
      <c r="F68" s="17"/>
      <c r="G68" s="134">
        <v>44733</v>
      </c>
      <c r="H68" s="135"/>
      <c r="I68" s="141" t="s">
        <v>0</v>
      </c>
      <c r="J68" s="25"/>
      <c r="K68" s="145"/>
      <c r="L68" s="28"/>
      <c r="M68" s="395">
        <v>44739</v>
      </c>
      <c r="N68" s="158">
        <f t="shared" si="33"/>
        <v>5</v>
      </c>
      <c r="O68" s="27" t="s">
        <v>0</v>
      </c>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5</v>
      </c>
      <c r="AX68" s="165" t="str">
        <f t="shared" si="23"/>
        <v/>
      </c>
      <c r="AY68" s="193">
        <f t="shared" si="24"/>
        <v>5</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55000000000000004">
      <c r="A69" s="221"/>
      <c r="B69" s="222"/>
      <c r="C69" s="214">
        <v>58</v>
      </c>
      <c r="D69" s="207" t="s">
        <v>3467</v>
      </c>
      <c r="E69" s="16" t="s">
        <v>3466</v>
      </c>
      <c r="F69" s="17"/>
      <c r="G69" s="134">
        <v>44739</v>
      </c>
      <c r="H69" s="135"/>
      <c r="I69" s="141" t="s">
        <v>0</v>
      </c>
      <c r="J69" s="25"/>
      <c r="K69" s="145"/>
      <c r="L69" s="28"/>
      <c r="M69" s="395">
        <v>44776</v>
      </c>
      <c r="N69" s="158">
        <f t="shared" si="33"/>
        <v>28</v>
      </c>
      <c r="O69" s="27"/>
      <c r="P69" s="27"/>
      <c r="Q69" s="27"/>
      <c r="R69" s="27" t="s">
        <v>0</v>
      </c>
      <c r="S69" s="27"/>
      <c r="T69" s="28"/>
      <c r="U69" s="29"/>
      <c r="V69" s="32">
        <v>1</v>
      </c>
      <c r="W69" s="318"/>
      <c r="X69" s="319"/>
      <c r="Y69" s="160">
        <f t="shared" si="17"/>
        <v>1</v>
      </c>
      <c r="Z69" s="159">
        <f t="shared" si="18"/>
        <v>10</v>
      </c>
      <c r="AA69" s="327"/>
      <c r="AB69" s="400">
        <f t="shared" si="41"/>
        <v>-30</v>
      </c>
      <c r="AC69" s="371"/>
      <c r="AD69" s="226" t="str">
        <f t="shared" si="19"/>
        <v/>
      </c>
      <c r="AE69" s="368">
        <f t="shared" si="34"/>
        <v>-20</v>
      </c>
      <c r="AF69" s="339"/>
      <c r="AG69" s="338"/>
      <c r="AH69" s="336"/>
      <c r="AI69" s="161">
        <f t="shared" si="20"/>
        <v>0</v>
      </c>
      <c r="AJ69" s="162">
        <f t="shared" si="21"/>
        <v>10</v>
      </c>
      <c r="AK69" s="163">
        <f t="shared" si="35"/>
        <v>10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28</v>
      </c>
      <c r="AX69" s="165" t="str">
        <f t="shared" si="23"/>
        <v/>
      </c>
      <c r="AY69" s="193">
        <f t="shared" si="24"/>
        <v>28</v>
      </c>
      <c r="AZ69" s="183" t="str">
        <f t="shared" si="25"/>
        <v/>
      </c>
      <c r="BA69" s="173">
        <f t="shared" si="26"/>
        <v>1</v>
      </c>
      <c r="BB69" s="174" t="str">
        <f t="shared" si="27"/>
        <v/>
      </c>
      <c r="BC69" s="186">
        <f t="shared" si="48"/>
        <v>1</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55000000000000004">
      <c r="A70" s="221"/>
      <c r="B70" s="222"/>
      <c r="C70" s="213">
        <v>59</v>
      </c>
      <c r="D70" s="205" t="s">
        <v>3467</v>
      </c>
      <c r="E70" s="16" t="s">
        <v>3466</v>
      </c>
      <c r="F70" s="17"/>
      <c r="G70" s="134">
        <v>44739</v>
      </c>
      <c r="H70" s="135"/>
      <c r="I70" s="141" t="s">
        <v>0</v>
      </c>
      <c r="J70" s="25"/>
      <c r="K70" s="145"/>
      <c r="L70" s="28" t="s">
        <v>0</v>
      </c>
      <c r="M70" s="395">
        <v>44776</v>
      </c>
      <c r="N70" s="158">
        <f t="shared" si="33"/>
        <v>28</v>
      </c>
      <c r="O70" s="27" t="s">
        <v>0</v>
      </c>
      <c r="P70" s="27"/>
      <c r="Q70" s="27"/>
      <c r="R70" s="27"/>
      <c r="S70" s="27"/>
      <c r="T70" s="28"/>
      <c r="U70" s="29"/>
      <c r="V70" s="32">
        <v>1</v>
      </c>
      <c r="W70" s="318"/>
      <c r="X70" s="319"/>
      <c r="Y70" s="160">
        <f t="shared" si="17"/>
        <v>1</v>
      </c>
      <c r="Z70" s="159">
        <f t="shared" si="18"/>
        <v>10</v>
      </c>
      <c r="AA70" s="327"/>
      <c r="AB70" s="400">
        <f t="shared" si="41"/>
        <v>-30</v>
      </c>
      <c r="AC70" s="371"/>
      <c r="AD70" s="226" t="str">
        <f t="shared" si="19"/>
        <v/>
      </c>
      <c r="AE70" s="368">
        <f t="shared" si="34"/>
        <v>-20</v>
      </c>
      <c r="AF70" s="339"/>
      <c r="AG70" s="338"/>
      <c r="AH70" s="336"/>
      <c r="AI70" s="161">
        <f t="shared" si="20"/>
        <v>0</v>
      </c>
      <c r="AJ70" s="162">
        <f t="shared" si="21"/>
        <v>10</v>
      </c>
      <c r="AK70" s="163">
        <f t="shared" si="35"/>
        <v>10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28</v>
      </c>
      <c r="AX70" s="165" t="str">
        <f t="shared" si="23"/>
        <v/>
      </c>
      <c r="AY70" s="193">
        <f t="shared" si="24"/>
        <v>28</v>
      </c>
      <c r="AZ70" s="183" t="str">
        <f t="shared" si="25"/>
        <v/>
      </c>
      <c r="BA70" s="173">
        <f t="shared" si="26"/>
        <v>1</v>
      </c>
      <c r="BB70" s="174" t="str">
        <f t="shared" si="27"/>
        <v/>
      </c>
      <c r="BC70" s="186">
        <f t="shared" si="48"/>
        <v>1</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55000000000000004">
      <c r="A71" s="221"/>
      <c r="B71" s="222"/>
      <c r="C71" s="214">
        <v>60</v>
      </c>
      <c r="D71" s="205" t="s">
        <v>3467</v>
      </c>
      <c r="E71" s="16" t="s">
        <v>3466</v>
      </c>
      <c r="F71" s="17"/>
      <c r="G71" s="134">
        <v>44739</v>
      </c>
      <c r="H71" s="137"/>
      <c r="I71" s="143" t="s">
        <v>0</v>
      </c>
      <c r="J71" s="80"/>
      <c r="K71" s="147"/>
      <c r="L71" s="30"/>
      <c r="M71" s="395">
        <v>44776</v>
      </c>
      <c r="N71" s="158">
        <f t="shared" si="33"/>
        <v>28</v>
      </c>
      <c r="O71" s="27"/>
      <c r="P71" s="27"/>
      <c r="Q71" s="27"/>
      <c r="R71" s="27" t="s">
        <v>0</v>
      </c>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28</v>
      </c>
      <c r="AX71" s="165" t="str">
        <f t="shared" si="23"/>
        <v/>
      </c>
      <c r="AY71" s="193">
        <f t="shared" si="24"/>
        <v>28</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55000000000000004">
      <c r="A72" s="221"/>
      <c r="B72" s="222"/>
      <c r="C72" s="213">
        <v>61</v>
      </c>
      <c r="D72" s="205" t="s">
        <v>3467</v>
      </c>
      <c r="E72" s="16" t="s">
        <v>3466</v>
      </c>
      <c r="F72" s="17"/>
      <c r="G72" s="134">
        <v>44740</v>
      </c>
      <c r="H72" s="135"/>
      <c r="I72" s="141" t="s">
        <v>0</v>
      </c>
      <c r="J72" s="25"/>
      <c r="K72" s="145"/>
      <c r="L72" s="28" t="s">
        <v>0</v>
      </c>
      <c r="M72" s="395">
        <v>44767</v>
      </c>
      <c r="N72" s="158">
        <f t="shared" si="33"/>
        <v>20</v>
      </c>
      <c r="O72" s="27" t="s">
        <v>0</v>
      </c>
      <c r="P72" s="27"/>
      <c r="Q72" s="27"/>
      <c r="R72" s="27"/>
      <c r="S72" s="27"/>
      <c r="T72" s="28"/>
      <c r="U72" s="29"/>
      <c r="V72" s="32">
        <v>5</v>
      </c>
      <c r="W72" s="318"/>
      <c r="X72" s="319"/>
      <c r="Y72" s="160">
        <f t="shared" si="17"/>
        <v>5</v>
      </c>
      <c r="Z72" s="159">
        <f t="shared" si="18"/>
        <v>50</v>
      </c>
      <c r="AA72" s="327"/>
      <c r="AB72" s="400">
        <f t="shared" si="41"/>
        <v>-30</v>
      </c>
      <c r="AC72" s="371"/>
      <c r="AD72" s="226" t="str">
        <f t="shared" si="19"/>
        <v/>
      </c>
      <c r="AE72" s="368">
        <f t="shared" si="34"/>
        <v>20</v>
      </c>
      <c r="AF72" s="339"/>
      <c r="AG72" s="338"/>
      <c r="AH72" s="336"/>
      <c r="AI72" s="161">
        <f t="shared" si="20"/>
        <v>20</v>
      </c>
      <c r="AJ72" s="162">
        <f t="shared" si="21"/>
        <v>50</v>
      </c>
      <c r="AK72" s="163">
        <f t="shared" si="35"/>
        <v>50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20</v>
      </c>
      <c r="AX72" s="165" t="str">
        <f t="shared" si="23"/>
        <v/>
      </c>
      <c r="AY72" s="193">
        <f t="shared" si="24"/>
        <v>20</v>
      </c>
      <c r="AZ72" s="183" t="str">
        <f t="shared" si="25"/>
        <v/>
      </c>
      <c r="BA72" s="173">
        <f t="shared" si="26"/>
        <v>5</v>
      </c>
      <c r="BB72" s="174" t="str">
        <f t="shared" si="27"/>
        <v/>
      </c>
      <c r="BC72" s="186">
        <f t="shared" si="48"/>
        <v>5</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55000000000000004">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55000000000000004">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55000000000000004">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55000000000000004">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55000000000000004">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55000000000000004">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55000000000000004">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55000000000000004">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55000000000000004">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55000000000000004">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55000000000000004">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55000000000000004">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55000000000000004">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55000000000000004">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55000000000000004">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55000000000000004">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55000000000000004">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55000000000000004">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55000000000000004">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55000000000000004">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55000000000000004">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55000000000000004">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55000000000000004">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55000000000000004">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55000000000000004">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55000000000000004">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55000000000000004">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55000000000000004">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55000000000000004">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55000000000000004">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55000000000000004">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55000000000000004">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55000000000000004">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55000000000000004">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55000000000000004">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55000000000000004">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55000000000000004">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55000000000000004">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55000000000000004">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55000000000000004">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55000000000000004">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55000000000000004">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55000000000000004">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55000000000000004">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55000000000000004">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55000000000000004">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55000000000000004">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55000000000000004">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55000000000000004">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55000000000000004">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55000000000000004">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55000000000000004">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55000000000000004">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55000000000000004">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55000000000000004">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55000000000000004">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55000000000000004">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55000000000000004">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55000000000000004">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55000000000000004">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55000000000000004">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55000000000000004">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55000000000000004">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55000000000000004">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55000000000000004">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55000000000000004">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55000000000000004">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55000000000000004">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55000000000000004">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55000000000000004">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55000000000000004">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55000000000000004">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55000000000000004">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55000000000000004">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55000000000000004">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55000000000000004">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55000000000000004">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55000000000000004">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55000000000000004">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55000000000000004">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55000000000000004">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55000000000000004">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55000000000000004">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55000000000000004">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55000000000000004">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55000000000000004">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55000000000000004">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55000000000000004">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55000000000000004">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55000000000000004">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55000000000000004">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55000000000000004">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55000000000000004">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55000000000000004">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55000000000000004">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55000000000000004">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55000000000000004">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55000000000000004">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55000000000000004">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55000000000000004">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55000000000000004">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55000000000000004">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55000000000000004">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55000000000000004">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55000000000000004">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55000000000000004">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55000000000000004">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55000000000000004">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55000000000000004">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55000000000000004">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55000000000000004">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55000000000000004">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55000000000000004">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55000000000000004">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55000000000000004">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55000000000000004">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55000000000000004">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55000000000000004">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55000000000000004">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55000000000000004">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55000000000000004">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55000000000000004">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55000000000000004">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55000000000000004">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55000000000000004">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55000000000000004">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55000000000000004">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55000000000000004">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55000000000000004">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55000000000000004">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55000000000000004">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55000000000000004">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55000000000000004">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55000000000000004">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55000000000000004">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55000000000000004">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55000000000000004">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55000000000000004">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55000000000000004">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55000000000000004">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55000000000000004">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55000000000000004">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55000000000000004">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55000000000000004">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55000000000000004">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55000000000000004">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55000000000000004">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55000000000000004">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55000000000000004">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55000000000000004">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55000000000000004">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55000000000000004">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55000000000000004">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55000000000000004">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55000000000000004">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55000000000000004">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55000000000000004">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55000000000000004">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55000000000000004">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55000000000000004">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55000000000000004">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55000000000000004">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55000000000000004">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55000000000000004">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55000000000000004">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55000000000000004">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55000000000000004">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55000000000000004">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55000000000000004">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55000000000000004">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55000000000000004">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55000000000000004">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55000000000000004">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55000000000000004">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55000000000000004">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55000000000000004">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55000000000000004">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55000000000000004">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55000000000000004">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55000000000000004">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55000000000000004">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55000000000000004">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55000000000000004">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55000000000000004">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55000000000000004">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55000000000000004">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55000000000000004">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55000000000000004">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55000000000000004">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55000000000000004">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55000000000000004">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55000000000000004">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55000000000000004">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55000000000000004">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55000000000000004">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55000000000000004">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55000000000000004">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55000000000000004">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55000000000000004">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55000000000000004">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55000000000000004">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55000000000000004">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55000000000000004">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55000000000000004">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55000000000000004">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55000000000000004">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55000000000000004">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55000000000000004">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55000000000000004">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55000000000000004">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55000000000000004">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55000000000000004">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55000000000000004">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55000000000000004">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55000000000000004">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55000000000000004">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55000000000000004">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55000000000000004">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55000000000000004">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55000000000000004">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55000000000000004">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55000000000000004">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55000000000000004">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55000000000000004">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55000000000000004">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55000000000000004">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55000000000000004">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55000000000000004">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55000000000000004">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55000000000000004">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55000000000000004">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55000000000000004">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55000000000000004">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55000000000000004">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55000000000000004">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55000000000000004">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55000000000000004">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55000000000000004">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55000000000000004">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55000000000000004">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55000000000000004">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55000000000000004">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55000000000000004">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55000000000000004">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55000000000000004">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55000000000000004">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55000000000000004">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55000000000000004">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55000000000000004">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55000000000000004">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55000000000000004">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55000000000000004">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55000000000000004">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55000000000000004">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55000000000000004">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55000000000000004">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55000000000000004">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55000000000000004">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55000000000000004">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55000000000000004">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55000000000000004">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55000000000000004">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55000000000000004">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55000000000000004">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55000000000000004">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55000000000000004">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55000000000000004">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55000000000000004">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55000000000000004">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55000000000000004">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55000000000000004">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55000000000000004">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55000000000000004">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55000000000000004">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55000000000000004">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55000000000000004">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55000000000000004">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55000000000000004">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55000000000000004">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55000000000000004">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55000000000000004">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55000000000000004">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55000000000000004">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55000000000000004">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55000000000000004">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55000000000000004">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55000000000000004">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55000000000000004">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55000000000000004">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55000000000000004">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55000000000000004">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55000000000000004">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55000000000000004">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55000000000000004">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55000000000000004">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55000000000000004">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55000000000000004">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55000000000000004">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55000000000000004">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55000000000000004">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55000000000000004">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55000000000000004">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55000000000000004">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55000000000000004">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55000000000000004">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55000000000000004">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55000000000000004">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55000000000000004">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55000000000000004">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55000000000000004">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55000000000000004">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55000000000000004">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55000000000000004">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55000000000000004">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55000000000000004">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55000000000000004">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55000000000000004">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55000000000000004">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55000000000000004">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55000000000000004">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55000000000000004">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55000000000000004">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55000000000000004">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55000000000000004">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55000000000000004">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55000000000000004">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55000000000000004">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55000000000000004">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55000000000000004">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55000000000000004">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55000000000000004">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55000000000000004">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55000000000000004">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55000000000000004">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55000000000000004">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55000000000000004">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55000000000000004">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55000000000000004">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55000000000000004">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55000000000000004">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55000000000000004">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55000000000000004">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55000000000000004">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55000000000000004">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55000000000000004">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55000000000000004">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55000000000000004">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55000000000000004">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55000000000000004">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55000000000000004">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55000000000000004">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55000000000000004">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55000000000000004">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55000000000000004">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55000000000000004">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55000000000000004">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55000000000000004">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55000000000000004">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55000000000000004">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55000000000000004">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55000000000000004">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55000000000000004">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55000000000000004">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55000000000000004">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55000000000000004">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55000000000000004">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55000000000000004">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55000000000000004">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55000000000000004">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55000000000000004">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55000000000000004">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55000000000000004">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55000000000000004">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55000000000000004">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55000000000000004">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55000000000000004">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55000000000000004">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55000000000000004">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55000000000000004">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55000000000000004">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55000000000000004">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55000000000000004">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55000000000000004">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55000000000000004">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55000000000000004">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55000000000000004">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55000000000000004">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55000000000000004">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55000000000000004">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55000000000000004">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55000000000000004">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55000000000000004">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55000000000000004">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55000000000000004">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55000000000000004">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55000000000000004">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55000000000000004">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55000000000000004">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55000000000000004">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55000000000000004">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55000000000000004">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55000000000000004">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55000000000000004">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55000000000000004">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55000000000000004">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55000000000000004">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55000000000000004">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55000000000000004">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55000000000000004">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55000000000000004">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55000000000000004">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55000000000000004">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55000000000000004">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55000000000000004">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55000000000000004">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55000000000000004">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55000000000000004">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55000000000000004">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55000000000000004">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55000000000000004">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55000000000000004">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55000000000000004">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55000000000000004">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55000000000000004">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55000000000000004">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55000000000000004">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55000000000000004">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55000000000000004">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55000000000000004">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55000000000000004">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55000000000000004">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55000000000000004">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55000000000000004">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55000000000000004">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55000000000000004">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55000000000000004">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55000000000000004">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55000000000000004">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55000000000000004">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55000000000000004">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55000000000000004">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55000000000000004">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55000000000000004">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55000000000000004">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55000000000000004">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55000000000000004">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55000000000000004">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55000000000000004">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55000000000000004">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55000000000000004">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55000000000000004">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55000000000000004">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55000000000000004">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55000000000000004">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55000000000000004">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55000000000000004">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55000000000000004">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55000000000000004">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55000000000000004">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55000000000000004">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55000000000000004">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55000000000000004">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55000000000000004">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55000000000000004">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55000000000000004">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55000000000000004">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55000000000000004">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55000000000000004">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55000000000000004">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55000000000000004">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55000000000000004">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55000000000000004">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55000000000000004">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55000000000000004">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55000000000000004">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55000000000000004">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55000000000000004">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55000000000000004">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55000000000000004">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55000000000000004">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55000000000000004">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55000000000000004">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55000000000000004">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55000000000000004">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55000000000000004">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55000000000000004">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55000000000000004">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55000000000000004">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55000000000000004">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55000000000000004">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55000000000000004">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55000000000000004">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55000000000000004">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55000000000000004">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55000000000000004">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55000000000000004">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55000000000000004">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55000000000000004">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55000000000000004">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55000000000000004">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55000000000000004">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55000000000000004">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55000000000000004">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55000000000000004">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55000000000000004">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55000000000000004">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55000000000000004">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55000000000000004">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55000000000000004">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55000000000000004">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55000000000000004">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55000000000000004">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55000000000000004">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55000000000000004">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55000000000000004">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55000000000000004">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55000000000000004">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55000000000000004">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55000000000000004">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55000000000000004">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55000000000000004">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55000000000000004">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55000000000000004">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55000000000000004">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55000000000000004">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55000000000000004">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55000000000000004">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55000000000000004">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55000000000000004">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55000000000000004">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55000000000000004">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55000000000000004">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55000000000000004">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55000000000000004">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55000000000000004">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55000000000000004">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55000000000000004">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55000000000000004">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55000000000000004">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55000000000000004">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55000000000000004">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55000000000000004">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55000000000000004">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55000000000000004">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55000000000000004">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55000000000000004">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55000000000000004">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55000000000000004">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55000000000000004">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55000000000000004">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55000000000000004">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55000000000000004">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55000000000000004">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55000000000000004">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55000000000000004">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55000000000000004">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55000000000000004">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55000000000000004">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55000000000000004">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55000000000000004">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55000000000000004">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55000000000000004">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55000000000000004">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55000000000000004">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55000000000000004">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55000000000000004">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55000000000000004">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55000000000000004">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55000000000000004">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55000000000000004">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55000000000000004">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55000000000000004">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55000000000000004">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55000000000000004">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55000000000000004">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55000000000000004">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55000000000000004">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55000000000000004">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55000000000000004">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55000000000000004">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55000000000000004">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55000000000000004">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55000000000000004">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55000000000000004">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55000000000000004">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55000000000000004">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55000000000000004">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55000000000000004">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55000000000000004">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55000000000000004">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55000000000000004">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55000000000000004">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55000000000000004">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55000000000000004">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55000000000000004">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55000000000000004">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55000000000000004">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55000000000000004">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55000000000000004">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55000000000000004">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55000000000000004">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55000000000000004">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55000000000000004">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55000000000000004">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55000000000000004">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55000000000000004">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55000000000000004">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55000000000000004">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55000000000000004">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55000000000000004">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55000000000000004">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55000000000000004">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55000000000000004">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55000000000000004">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55000000000000004">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55000000000000004">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55000000000000004">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55000000000000004">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55000000000000004">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55000000000000004">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55000000000000004">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55000000000000004">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55000000000000004">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55000000000000004">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55000000000000004">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55000000000000004">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55000000000000004">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55000000000000004">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55000000000000004">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55000000000000004">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55000000000000004">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55000000000000004">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55000000000000004">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55000000000000004">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55000000000000004">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55000000000000004">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55000000000000004">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55000000000000004">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55000000000000004">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55000000000000004">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55000000000000004">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55000000000000004">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55000000000000004">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55000000000000004">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55000000000000004">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55000000000000004">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55000000000000004">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55000000000000004">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55000000000000004">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55000000000000004">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55000000000000004">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55000000000000004">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55000000000000004">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55000000000000004">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55000000000000004">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55000000000000004">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55000000000000004">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55000000000000004">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55000000000000004">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55000000000000004">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55000000000000004">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55000000000000004">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55000000000000004">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55000000000000004">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55000000000000004">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55000000000000004">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55000000000000004">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55000000000000004">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55000000000000004">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55000000000000004">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55000000000000004">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55000000000000004">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55000000000000004">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55000000000000004">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55000000000000004">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55000000000000004">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55000000000000004">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55000000000000004">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55000000000000004">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55000000000000004">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55000000000000004">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55000000000000004">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55000000000000004">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55000000000000004">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55000000000000004">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55000000000000004">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55000000000000004">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55000000000000004">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55000000000000004">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55000000000000004">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55000000000000004">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55000000000000004">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55000000000000004">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55000000000000004">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55000000000000004">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55000000000000004">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55000000000000004">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55000000000000004">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55000000000000004">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55000000000000004">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55000000000000004">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55000000000000004">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55000000000000004">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55000000000000004">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55000000000000004">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55000000000000004">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55000000000000004">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55000000000000004">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55000000000000004">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55000000000000004">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55000000000000004">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55000000000000004">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55000000000000004">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55000000000000004">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55000000000000004">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55000000000000004">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55000000000000004">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55000000000000004">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55000000000000004">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55000000000000004">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55000000000000004">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55000000000000004">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55000000000000004">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55000000000000004">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55000000000000004">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55000000000000004">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55000000000000004">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55000000000000004">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55000000000000004">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55000000000000004">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55000000000000004">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55000000000000004">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55000000000000004">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55000000000000004">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55000000000000004">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55000000000000004">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55000000000000004">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55000000000000004">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55000000000000004">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55000000000000004">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55000000000000004">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55000000000000004">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55000000000000004">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55000000000000004">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55000000000000004">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55000000000000004">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55000000000000004">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55000000000000004">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55000000000000004">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55000000000000004">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55000000000000004">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55000000000000004">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55000000000000004">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55000000000000004">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55000000000000004">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55000000000000004">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55000000000000004">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55000000000000004">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55000000000000004">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55000000000000004">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55000000000000004">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55000000000000004">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55000000000000004">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55000000000000004">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55000000000000004">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55000000000000004">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55000000000000004">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55000000000000004">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55000000000000004">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55000000000000004">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55000000000000004">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55000000000000004">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55000000000000004">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55000000000000004">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55000000000000004">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55000000000000004">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55000000000000004">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55000000000000004">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55000000000000004">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55000000000000004">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55000000000000004">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55000000000000004">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55000000000000004">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55000000000000004">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55000000000000004">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55000000000000004">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55000000000000004">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55000000000000004">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55000000000000004">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55000000000000004">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55000000000000004">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55000000000000004">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55000000000000004">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55000000000000004">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55000000000000004">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55000000000000004">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55000000000000004">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55000000000000004">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55000000000000004">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55000000000000004">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55000000000000004">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55000000000000004">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55000000000000004">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55000000000000004">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55000000000000004">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55000000000000004">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55000000000000004">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55000000000000004">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55000000000000004">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55000000000000004">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55000000000000004">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55000000000000004">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55000000000000004">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55000000000000004">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55000000000000004">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55000000000000004">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55000000000000004">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55000000000000004">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55000000000000004">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55000000000000004">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55000000000000004">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55000000000000004">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55000000000000004">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55000000000000004">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55000000000000004">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55000000000000004">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55000000000000004">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55000000000000004">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55000000000000004">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55000000000000004">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55000000000000004">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55000000000000004">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55000000000000004">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55000000000000004">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55000000000000004">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55000000000000004">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55000000000000004">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55000000000000004">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55000000000000004">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55000000000000004">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55000000000000004">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55000000000000004">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55000000000000004">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55000000000000004">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55000000000000004">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55000000000000004">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55000000000000004">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55000000000000004">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55000000000000004">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55000000000000004">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55000000000000004">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55000000000000004">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55000000000000004">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55000000000000004">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55000000000000004">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55000000000000004">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55000000000000004">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55000000000000004">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55000000000000004">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55000000000000004">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55000000000000004">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55000000000000004">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55000000000000004">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55000000000000004">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55000000000000004">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55000000000000004">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55000000000000004">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55000000000000004">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55000000000000004">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55000000000000004">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55000000000000004">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55000000000000004">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55000000000000004">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55000000000000004">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55000000000000004">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55000000000000004">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55000000000000004">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55000000000000004">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55000000000000004">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55000000000000004">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55000000000000004">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55000000000000004">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55000000000000004">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55000000000000004">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55000000000000004">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55000000000000004">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55000000000000004">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55000000000000004">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55000000000000004">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55000000000000004">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55000000000000004">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55000000000000004">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55000000000000004">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55000000000000004">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55000000000000004">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55000000000000004">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55000000000000004">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55000000000000004">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55000000000000004">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55000000000000004">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55000000000000004">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55000000000000004">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55000000000000004">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55000000000000004">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55000000000000004">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55000000000000004">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55000000000000004">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55000000000000004">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55000000000000004">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55000000000000004">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55000000000000004">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55000000000000004">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55000000000000004">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55000000000000004">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55000000000000004">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55000000000000004">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55000000000000004">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55000000000000004">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55000000000000004">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55000000000000004">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55000000000000004">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55000000000000004">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55000000000000004">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55000000000000004">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55000000000000004">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55000000000000004">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55000000000000004">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55000000000000004">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55000000000000004">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55000000000000004">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55000000000000004">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55000000000000004">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55000000000000004">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55000000000000004">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55000000000000004">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55000000000000004">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55000000000000004">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55000000000000004">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6">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4.65" thickTop="1" x14ac:dyDescent="0.45">
      <c r="C1012" s="20"/>
      <c r="I1012" s="9"/>
      <c r="BG1012" s="185"/>
      <c r="BH1012" s="185"/>
    </row>
    <row r="1013" spans="1:61" x14ac:dyDescent="0.45">
      <c r="C1013" s="20"/>
      <c r="I1013" s="9"/>
      <c r="BG1013" s="185"/>
      <c r="BH1013" s="185"/>
    </row>
    <row r="1014" spans="1:61" x14ac:dyDescent="0.45">
      <c r="C1014" s="20"/>
      <c r="I1014" s="9"/>
      <c r="BG1014" s="185"/>
      <c r="BH1014" s="185"/>
    </row>
    <row r="1015" spans="1:61" x14ac:dyDescent="0.45">
      <c r="C1015" s="20"/>
      <c r="I1015" s="9"/>
      <c r="BG1015" s="185"/>
      <c r="BH1015" s="185"/>
    </row>
    <row r="1016" spans="1:61" x14ac:dyDescent="0.45">
      <c r="C1016" s="20"/>
      <c r="I1016" s="9"/>
      <c r="BG1016" s="185"/>
      <c r="BH1016" s="185"/>
    </row>
    <row r="1017" spans="1:61" x14ac:dyDescent="0.45">
      <c r="C1017" s="20"/>
      <c r="I1017" s="9"/>
      <c r="BG1017" s="185"/>
      <c r="BH1017" s="185"/>
    </row>
    <row r="1018" spans="1:61" x14ac:dyDescent="0.45">
      <c r="C1018" s="20"/>
      <c r="I1018" s="9"/>
      <c r="BG1018" s="185"/>
      <c r="BH1018" s="185"/>
    </row>
    <row r="1019" spans="1:61" x14ac:dyDescent="0.45">
      <c r="C1019" s="20"/>
      <c r="I1019" s="9"/>
      <c r="BG1019" s="185"/>
      <c r="BH1019" s="185"/>
    </row>
    <row r="1020" spans="1:61" x14ac:dyDescent="0.45">
      <c r="C1020" s="20"/>
      <c r="I1020" s="9"/>
      <c r="BG1020" s="185"/>
      <c r="BH1020" s="185"/>
    </row>
    <row r="1021" spans="1:61" x14ac:dyDescent="0.45">
      <c r="C1021" s="20"/>
      <c r="I1021" s="9"/>
      <c r="BG1021" s="185"/>
      <c r="BH1021" s="185"/>
    </row>
    <row r="1022" spans="1:61" ht="18" customHeight="1" x14ac:dyDescent="0.45">
      <c r="C1022" s="20"/>
      <c r="I1022" s="9"/>
      <c r="BG1022" s="185"/>
      <c r="BH1022" s="185"/>
    </row>
    <row r="1023" spans="1:61" x14ac:dyDescent="0.45">
      <c r="C1023" s="20"/>
      <c r="I1023" s="9"/>
      <c r="BG1023" s="185"/>
      <c r="BH1023" s="185"/>
    </row>
    <row r="1024" spans="1:61" x14ac:dyDescent="0.45">
      <c r="C1024" s="20"/>
      <c r="I1024" s="9"/>
      <c r="BG1024" s="185"/>
      <c r="BH1024" s="185"/>
    </row>
    <row r="1025" spans="3:60" x14ac:dyDescent="0.45">
      <c r="C1025" s="20"/>
      <c r="I1025" s="9"/>
      <c r="BG1025" s="185"/>
      <c r="BH1025" s="185"/>
    </row>
    <row r="1026" spans="3:60" x14ac:dyDescent="0.45">
      <c r="C1026" s="20"/>
      <c r="I1026" s="9"/>
      <c r="BG1026" s="185"/>
      <c r="BH1026" s="185"/>
    </row>
    <row r="1027" spans="3:60" x14ac:dyDescent="0.45">
      <c r="C1027" s="20"/>
      <c r="I1027" s="9"/>
      <c r="BG1027" s="185"/>
      <c r="BH1027" s="185"/>
    </row>
    <row r="1028" spans="3:60" x14ac:dyDescent="0.45">
      <c r="C1028" s="20"/>
      <c r="I1028" s="9"/>
      <c r="BG1028" s="185"/>
      <c r="BH1028" s="185"/>
    </row>
    <row r="1029" spans="3:60" x14ac:dyDescent="0.45">
      <c r="C1029" s="20"/>
      <c r="I1029" s="9"/>
      <c r="BG1029" s="185"/>
      <c r="BH1029" s="185"/>
    </row>
    <row r="1030" spans="3:60" x14ac:dyDescent="0.45">
      <c r="C1030" s="20"/>
      <c r="I1030" s="9"/>
      <c r="BG1030" s="185"/>
      <c r="BH1030" s="185"/>
    </row>
    <row r="1031" spans="3:60" x14ac:dyDescent="0.45">
      <c r="C1031" s="20"/>
      <c r="I1031" s="9"/>
      <c r="BG1031" s="185"/>
      <c r="BH1031" s="185"/>
    </row>
    <row r="1032" spans="3:60" x14ac:dyDescent="0.45">
      <c r="C1032" s="20"/>
      <c r="I1032" s="9"/>
      <c r="BG1032" s="185"/>
      <c r="BH1032" s="185"/>
    </row>
    <row r="1033" spans="3:60" x14ac:dyDescent="0.45">
      <c r="C1033" s="20"/>
      <c r="I1033" s="9"/>
      <c r="BG1033" s="185"/>
      <c r="BH1033" s="185"/>
    </row>
    <row r="1034" spans="3:60" x14ac:dyDescent="0.45">
      <c r="C1034" s="20"/>
      <c r="I1034" s="9"/>
      <c r="BG1034" s="185"/>
      <c r="BH1034" s="185"/>
    </row>
    <row r="1035" spans="3:60" x14ac:dyDescent="0.45">
      <c r="C1035" s="20"/>
      <c r="I1035" s="9"/>
      <c r="BG1035" s="185"/>
      <c r="BH1035" s="185"/>
    </row>
    <row r="1036" spans="3:60" x14ac:dyDescent="0.45">
      <c r="C1036" s="20"/>
      <c r="I1036" s="9"/>
      <c r="BG1036" s="185"/>
      <c r="BH1036" s="185"/>
    </row>
    <row r="1037" spans="3:60" x14ac:dyDescent="0.45">
      <c r="C1037" s="20"/>
      <c r="I1037" s="9"/>
      <c r="BG1037" s="185"/>
      <c r="BH1037" s="185"/>
    </row>
    <row r="1038" spans="3:60" x14ac:dyDescent="0.45">
      <c r="C1038" s="20"/>
      <c r="I1038" s="9"/>
      <c r="BG1038" s="185"/>
      <c r="BH1038" s="185"/>
    </row>
    <row r="1039" spans="3:60" x14ac:dyDescent="0.45">
      <c r="C1039" s="20"/>
      <c r="I1039" s="9"/>
      <c r="BG1039" s="185"/>
      <c r="BH1039" s="185"/>
    </row>
    <row r="1040" spans="3:60" x14ac:dyDescent="0.45">
      <c r="C1040" s="20"/>
      <c r="I1040" s="9"/>
      <c r="BG1040" s="185"/>
      <c r="BH1040" s="185"/>
    </row>
    <row r="1041" spans="3:60" x14ac:dyDescent="0.45">
      <c r="C1041" s="20"/>
      <c r="I1041" s="9"/>
      <c r="BG1041" s="185"/>
      <c r="BH1041" s="185"/>
    </row>
    <row r="1042" spans="3:60" x14ac:dyDescent="0.45">
      <c r="C1042" s="20"/>
      <c r="I1042" s="9"/>
      <c r="BG1042" s="185"/>
      <c r="BH1042" s="185"/>
    </row>
    <row r="1043" spans="3:60" x14ac:dyDescent="0.45">
      <c r="C1043" s="20"/>
      <c r="I1043" s="9"/>
      <c r="BG1043" s="185"/>
      <c r="BH1043" s="185"/>
    </row>
    <row r="1044" spans="3:60" x14ac:dyDescent="0.45">
      <c r="C1044" s="20"/>
      <c r="I1044" s="9"/>
      <c r="BG1044" s="185"/>
      <c r="BH1044" s="185"/>
    </row>
    <row r="1045" spans="3:60" x14ac:dyDescent="0.45">
      <c r="C1045" s="20"/>
      <c r="I1045" s="9"/>
      <c r="BG1045" s="185"/>
      <c r="BH1045" s="185"/>
    </row>
    <row r="1046" spans="3:60" x14ac:dyDescent="0.45">
      <c r="C1046" s="20"/>
      <c r="I1046" s="9"/>
      <c r="BG1046" s="185"/>
      <c r="BH1046" s="185"/>
    </row>
    <row r="1047" spans="3:60" x14ac:dyDescent="0.45">
      <c r="C1047" s="20"/>
      <c r="I1047" s="9"/>
      <c r="BG1047" s="185"/>
      <c r="BH1047" s="185"/>
    </row>
    <row r="1048" spans="3:60" x14ac:dyDescent="0.45">
      <c r="C1048" s="20"/>
      <c r="I1048" s="9"/>
      <c r="BG1048" s="185"/>
      <c r="BH1048" s="185"/>
    </row>
    <row r="1049" spans="3:60" x14ac:dyDescent="0.45">
      <c r="C1049" s="20"/>
      <c r="I1049" s="9"/>
      <c r="BG1049" s="185"/>
      <c r="BH1049" s="185"/>
    </row>
    <row r="1050" spans="3:60" x14ac:dyDescent="0.45">
      <c r="C1050" s="20"/>
      <c r="I1050" s="9"/>
      <c r="BG1050" s="185"/>
      <c r="BH1050" s="185"/>
    </row>
    <row r="1051" spans="3:60" x14ac:dyDescent="0.45">
      <c r="C1051" s="20"/>
      <c r="I1051" s="9"/>
      <c r="BG1051" s="185"/>
      <c r="BH1051" s="185"/>
    </row>
    <row r="1052" spans="3:60" x14ac:dyDescent="0.45">
      <c r="C1052" s="20"/>
      <c r="I1052" s="9"/>
      <c r="BG1052" s="185"/>
      <c r="BH1052" s="185"/>
    </row>
    <row r="1053" spans="3:60" x14ac:dyDescent="0.45">
      <c r="C1053" s="20"/>
      <c r="I1053" s="9"/>
      <c r="BG1053" s="185"/>
      <c r="BH1053" s="185"/>
    </row>
    <row r="1054" spans="3:60" x14ac:dyDescent="0.45">
      <c r="C1054" s="20"/>
      <c r="I1054" s="9"/>
      <c r="BG1054" s="185"/>
      <c r="BH1054" s="185"/>
    </row>
    <row r="1055" spans="3:60" x14ac:dyDescent="0.45">
      <c r="C1055" s="20"/>
      <c r="I1055" s="9"/>
      <c r="BG1055" s="185"/>
      <c r="BH1055" s="185"/>
    </row>
    <row r="1056" spans="3:60" x14ac:dyDescent="0.45">
      <c r="C1056" s="20"/>
      <c r="I1056" s="9"/>
      <c r="BG1056" s="185"/>
      <c r="BH1056" s="185"/>
    </row>
    <row r="1057" spans="3:60" x14ac:dyDescent="0.45">
      <c r="C1057" s="20"/>
      <c r="I1057" s="9"/>
      <c r="BG1057" s="185"/>
      <c r="BH1057" s="185"/>
    </row>
    <row r="1058" spans="3:60" x14ac:dyDescent="0.45">
      <c r="C1058" s="20"/>
      <c r="I1058" s="9"/>
      <c r="BG1058" s="185"/>
      <c r="BH1058" s="185"/>
    </row>
    <row r="1059" spans="3:60" x14ac:dyDescent="0.45">
      <c r="C1059" s="20"/>
      <c r="I1059" s="9"/>
      <c r="BG1059" s="185"/>
      <c r="BH1059" s="185"/>
    </row>
    <row r="1060" spans="3:60" x14ac:dyDescent="0.45">
      <c r="C1060" s="20"/>
      <c r="I1060" s="9"/>
      <c r="BG1060" s="185"/>
      <c r="BH1060" s="185"/>
    </row>
    <row r="1061" spans="3:60" x14ac:dyDescent="0.45">
      <c r="C1061" s="20"/>
      <c r="I1061" s="9"/>
      <c r="BG1061" s="185"/>
      <c r="BH1061" s="185"/>
    </row>
    <row r="1062" spans="3:60" x14ac:dyDescent="0.45">
      <c r="C1062" s="20"/>
      <c r="I1062" s="9"/>
      <c r="BG1062" s="185"/>
      <c r="BH1062" s="185"/>
    </row>
    <row r="1063" spans="3:60" x14ac:dyDescent="0.45">
      <c r="C1063" s="20"/>
      <c r="I1063" s="9"/>
      <c r="BG1063" s="185"/>
      <c r="BH1063" s="185"/>
    </row>
    <row r="1064" spans="3:60" x14ac:dyDescent="0.45">
      <c r="C1064" s="20"/>
      <c r="I1064" s="9"/>
      <c r="BG1064" s="185"/>
      <c r="BH1064" s="185"/>
    </row>
    <row r="1065" spans="3:60" x14ac:dyDescent="0.45">
      <c r="C1065" s="20"/>
      <c r="I1065" s="9"/>
      <c r="BG1065" s="185"/>
      <c r="BH1065" s="185"/>
    </row>
    <row r="1066" spans="3:60" x14ac:dyDescent="0.45">
      <c r="C1066" s="20"/>
      <c r="I1066" s="9"/>
      <c r="BG1066" s="185"/>
      <c r="BH1066" s="185"/>
    </row>
    <row r="1067" spans="3:60" x14ac:dyDescent="0.45">
      <c r="C1067" s="20"/>
      <c r="I1067" s="9"/>
      <c r="BG1067" s="185"/>
      <c r="BH1067" s="185"/>
    </row>
    <row r="1068" spans="3:60" x14ac:dyDescent="0.45">
      <c r="C1068" s="20"/>
      <c r="I1068" s="9"/>
      <c r="BG1068" s="185"/>
      <c r="BH1068" s="185"/>
    </row>
    <row r="1069" spans="3:60" x14ac:dyDescent="0.45">
      <c r="C1069" s="20"/>
      <c r="I1069" s="9"/>
      <c r="BG1069" s="185"/>
      <c r="BH1069" s="185"/>
    </row>
    <row r="1070" spans="3:60" x14ac:dyDescent="0.45">
      <c r="C1070" s="20"/>
      <c r="I1070" s="9"/>
      <c r="BG1070" s="185"/>
      <c r="BH1070" s="185"/>
    </row>
    <row r="1071" spans="3:60" x14ac:dyDescent="0.45">
      <c r="C1071" s="20"/>
      <c r="I1071" s="9"/>
      <c r="BG1071" s="185"/>
      <c r="BH1071" s="185"/>
    </row>
    <row r="1072" spans="3:60" x14ac:dyDescent="0.45">
      <c r="C1072" s="20"/>
      <c r="I1072" s="9"/>
      <c r="BG1072" s="185"/>
      <c r="BH1072" s="185"/>
    </row>
    <row r="1073" spans="3:60" x14ac:dyDescent="0.45">
      <c r="C1073" s="20"/>
      <c r="I1073" s="9"/>
      <c r="BG1073" s="185"/>
      <c r="BH1073" s="185"/>
    </row>
    <row r="1074" spans="3:60" x14ac:dyDescent="0.45">
      <c r="C1074" s="20"/>
      <c r="I1074" s="9"/>
      <c r="BG1074" s="185"/>
      <c r="BH1074" s="185"/>
    </row>
    <row r="1075" spans="3:60" x14ac:dyDescent="0.45">
      <c r="C1075" s="20"/>
      <c r="I1075" s="9"/>
      <c r="BG1075" s="185"/>
      <c r="BH1075" s="185"/>
    </row>
    <row r="1076" spans="3:60" x14ac:dyDescent="0.45">
      <c r="C1076" s="20"/>
      <c r="I1076" s="9"/>
      <c r="BG1076" s="185"/>
      <c r="BH1076" s="185"/>
    </row>
    <row r="1077" spans="3:60" x14ac:dyDescent="0.45">
      <c r="C1077" s="20"/>
      <c r="I1077" s="9"/>
      <c r="BG1077" s="185"/>
      <c r="BH1077" s="185"/>
    </row>
    <row r="1078" spans="3:60" x14ac:dyDescent="0.45">
      <c r="C1078" s="20"/>
      <c r="I1078" s="9"/>
      <c r="BG1078" s="185"/>
      <c r="BH1078" s="185"/>
    </row>
    <row r="1079" spans="3:60" x14ac:dyDescent="0.45">
      <c r="C1079" s="20"/>
      <c r="I1079" s="9"/>
      <c r="BG1079" s="185"/>
      <c r="BH1079" s="185"/>
    </row>
    <row r="1080" spans="3:60" x14ac:dyDescent="0.45">
      <c r="C1080" s="20"/>
      <c r="I1080" s="9"/>
      <c r="BG1080" s="185"/>
      <c r="BH1080" s="185"/>
    </row>
    <row r="1081" spans="3:60" x14ac:dyDescent="0.45">
      <c r="C1081" s="20"/>
      <c r="I1081" s="9"/>
      <c r="BG1081" s="185"/>
      <c r="BH1081" s="185"/>
    </row>
    <row r="1082" spans="3:60" x14ac:dyDescent="0.45">
      <c r="C1082" s="20"/>
      <c r="I1082" s="9"/>
      <c r="BG1082" s="185"/>
      <c r="BH1082" s="185"/>
    </row>
    <row r="1083" spans="3:60" x14ac:dyDescent="0.45">
      <c r="C1083" s="20"/>
      <c r="I1083" s="9"/>
      <c r="BG1083" s="185"/>
      <c r="BH1083" s="185"/>
    </row>
    <row r="1084" spans="3:60" x14ac:dyDescent="0.45">
      <c r="C1084" s="20"/>
      <c r="I1084" s="9"/>
      <c r="BG1084" s="185"/>
      <c r="BH1084" s="185"/>
    </row>
    <row r="1085" spans="3:60" x14ac:dyDescent="0.45">
      <c r="C1085" s="20"/>
      <c r="I1085" s="9"/>
      <c r="BG1085" s="185"/>
      <c r="BH1085" s="185"/>
    </row>
    <row r="1086" spans="3:60" x14ac:dyDescent="0.45">
      <c r="C1086" s="20"/>
      <c r="I1086" s="9"/>
      <c r="BG1086" s="185"/>
      <c r="BH1086" s="185"/>
    </row>
    <row r="1087" spans="3:60" x14ac:dyDescent="0.45">
      <c r="C1087" s="20"/>
      <c r="I1087" s="9"/>
      <c r="BG1087" s="185"/>
      <c r="BH1087" s="185"/>
    </row>
    <row r="1088" spans="3:60" x14ac:dyDescent="0.45">
      <c r="C1088" s="20"/>
      <c r="I1088" s="9"/>
      <c r="BG1088" s="185"/>
      <c r="BH1088" s="185"/>
    </row>
    <row r="1089" spans="3:60" x14ac:dyDescent="0.45">
      <c r="C1089" s="20"/>
      <c r="I1089" s="9"/>
      <c r="BG1089" s="185"/>
      <c r="BH1089" s="185"/>
    </row>
    <row r="1090" spans="3:60" x14ac:dyDescent="0.45">
      <c r="C1090" s="20"/>
      <c r="I1090" s="9"/>
      <c r="BG1090" s="185"/>
      <c r="BH1090" s="185"/>
    </row>
    <row r="1091" spans="3:60" x14ac:dyDescent="0.45">
      <c r="C1091" s="20"/>
      <c r="I1091" s="9"/>
      <c r="BG1091" s="185"/>
      <c r="BH1091" s="185"/>
    </row>
    <row r="1092" spans="3:60" x14ac:dyDescent="0.45">
      <c r="C1092" s="20"/>
      <c r="I1092" s="9"/>
      <c r="BG1092" s="185"/>
      <c r="BH1092" s="185"/>
    </row>
    <row r="1093" spans="3:60" x14ac:dyDescent="0.45">
      <c r="C1093" s="20"/>
      <c r="I1093" s="9"/>
      <c r="BG1093" s="185"/>
      <c r="BH1093" s="185"/>
    </row>
    <row r="1094" spans="3:60" x14ac:dyDescent="0.45">
      <c r="C1094" s="20"/>
      <c r="I1094" s="9"/>
      <c r="BG1094" s="185"/>
      <c r="BH1094" s="185"/>
    </row>
    <row r="1095" spans="3:60" x14ac:dyDescent="0.45">
      <c r="C1095" s="20"/>
      <c r="I1095" s="9"/>
      <c r="BG1095" s="185"/>
      <c r="BH1095" s="185"/>
    </row>
    <row r="1096" spans="3:60" x14ac:dyDescent="0.45">
      <c r="C1096" s="20"/>
      <c r="I1096" s="9"/>
      <c r="BG1096" s="185"/>
      <c r="BH1096" s="185"/>
    </row>
    <row r="1097" spans="3:60" x14ac:dyDescent="0.45">
      <c r="C1097" s="20"/>
      <c r="I1097" s="9"/>
      <c r="BG1097" s="185"/>
      <c r="BH1097" s="185"/>
    </row>
    <row r="1098" spans="3:60" x14ac:dyDescent="0.45">
      <c r="C1098" s="20"/>
      <c r="I1098" s="9"/>
      <c r="BG1098" s="185"/>
      <c r="BH1098" s="185"/>
    </row>
    <row r="1099" spans="3:60" x14ac:dyDescent="0.45">
      <c r="C1099" s="20"/>
      <c r="I1099" s="9"/>
      <c r="BG1099" s="185"/>
      <c r="BH1099" s="185"/>
    </row>
    <row r="1100" spans="3:60" x14ac:dyDescent="0.45">
      <c r="C1100" s="20"/>
      <c r="I1100" s="9"/>
      <c r="BG1100" s="185"/>
      <c r="BH1100" s="185"/>
    </row>
    <row r="1101" spans="3:60" x14ac:dyDescent="0.45">
      <c r="C1101" s="20"/>
      <c r="I1101" s="9"/>
      <c r="BG1101" s="185"/>
      <c r="BH1101" s="185"/>
    </row>
    <row r="1102" spans="3:60" x14ac:dyDescent="0.45">
      <c r="C1102" s="20"/>
      <c r="I1102" s="9"/>
      <c r="BG1102" s="185"/>
      <c r="BH1102" s="185"/>
    </row>
    <row r="1103" spans="3:60" x14ac:dyDescent="0.45">
      <c r="C1103" s="20"/>
      <c r="I1103" s="9"/>
      <c r="BG1103" s="185"/>
      <c r="BH1103" s="185"/>
    </row>
    <row r="1104" spans="3:60" x14ac:dyDescent="0.45">
      <c r="C1104" s="20"/>
      <c r="I1104" s="9"/>
      <c r="BG1104" s="185"/>
      <c r="BH1104" s="185"/>
    </row>
    <row r="1105" spans="3:60" x14ac:dyDescent="0.45">
      <c r="C1105" s="20"/>
      <c r="I1105" s="9"/>
      <c r="BG1105" s="185"/>
      <c r="BH1105" s="185"/>
    </row>
    <row r="1106" spans="3:60" x14ac:dyDescent="0.45">
      <c r="C1106" s="20"/>
      <c r="I1106" s="9"/>
      <c r="BG1106" s="185"/>
      <c r="BH1106" s="185"/>
    </row>
    <row r="1107" spans="3:60" x14ac:dyDescent="0.45">
      <c r="C1107" s="20"/>
      <c r="I1107" s="9"/>
      <c r="BG1107" s="185"/>
      <c r="BH1107" s="185"/>
    </row>
    <row r="1108" spans="3:60" x14ac:dyDescent="0.45">
      <c r="C1108" s="20"/>
      <c r="I1108" s="9"/>
      <c r="BG1108" s="185"/>
      <c r="BH1108" s="185"/>
    </row>
    <row r="1109" spans="3:60" x14ac:dyDescent="0.45">
      <c r="C1109" s="20"/>
      <c r="I1109" s="9"/>
      <c r="BG1109" s="185"/>
      <c r="BH1109" s="185"/>
    </row>
    <row r="1110" spans="3:60" x14ac:dyDescent="0.45">
      <c r="C1110" s="20"/>
      <c r="I1110" s="9"/>
      <c r="BG1110" s="185"/>
      <c r="BH1110" s="185"/>
    </row>
    <row r="1111" spans="3:60" x14ac:dyDescent="0.45">
      <c r="C1111" s="20"/>
      <c r="I1111" s="9"/>
      <c r="BG1111" s="185"/>
      <c r="BH1111" s="185"/>
    </row>
    <row r="1112" spans="3:60" x14ac:dyDescent="0.45">
      <c r="C1112" s="20"/>
      <c r="I1112" s="9"/>
      <c r="BG1112" s="185"/>
      <c r="BH1112" s="185"/>
    </row>
    <row r="1113" spans="3:60" x14ac:dyDescent="0.45">
      <c r="C1113" s="20"/>
      <c r="I1113" s="9"/>
      <c r="BG1113" s="185"/>
      <c r="BH1113" s="185"/>
    </row>
    <row r="1114" spans="3:60" x14ac:dyDescent="0.45">
      <c r="C1114" s="20"/>
      <c r="I1114" s="9"/>
      <c r="BG1114" s="185"/>
      <c r="BH1114" s="185"/>
    </row>
    <row r="1115" spans="3:60" x14ac:dyDescent="0.45">
      <c r="C1115" s="20"/>
      <c r="I1115" s="9"/>
      <c r="BG1115" s="185"/>
      <c r="BH1115" s="185"/>
    </row>
    <row r="1116" spans="3:60" x14ac:dyDescent="0.45">
      <c r="C1116" s="20"/>
      <c r="I1116" s="9"/>
      <c r="BG1116" s="185"/>
      <c r="BH1116" s="185"/>
    </row>
    <row r="1117" spans="3:60" x14ac:dyDescent="0.45">
      <c r="C1117" s="20"/>
      <c r="I1117" s="9"/>
      <c r="BG1117" s="185"/>
      <c r="BH1117" s="185"/>
    </row>
    <row r="1118" spans="3:60" x14ac:dyDescent="0.45">
      <c r="C1118" s="20"/>
      <c r="I1118" s="9"/>
      <c r="BG1118" s="185"/>
      <c r="BH1118" s="185"/>
    </row>
    <row r="1119" spans="3:60" x14ac:dyDescent="0.45">
      <c r="C1119" s="20"/>
      <c r="I1119" s="9"/>
      <c r="BG1119" s="185"/>
      <c r="BH1119" s="185"/>
    </row>
    <row r="1120" spans="3:60" x14ac:dyDescent="0.45">
      <c r="C1120" s="20"/>
      <c r="I1120" s="9"/>
      <c r="BG1120" s="185"/>
      <c r="BH1120" s="185"/>
    </row>
    <row r="1121" spans="3:60" x14ac:dyDescent="0.45">
      <c r="C1121" s="20"/>
      <c r="I1121" s="9"/>
      <c r="BG1121" s="185"/>
      <c r="BH1121" s="185"/>
    </row>
    <row r="1122" spans="3:60" x14ac:dyDescent="0.45">
      <c r="C1122" s="20"/>
      <c r="I1122" s="9"/>
      <c r="BG1122" s="185"/>
      <c r="BH1122" s="185"/>
    </row>
    <row r="1123" spans="3:60" x14ac:dyDescent="0.45">
      <c r="C1123" s="20"/>
      <c r="I1123" s="9"/>
      <c r="BG1123" s="185"/>
      <c r="BH1123" s="185"/>
    </row>
    <row r="1124" spans="3:60" x14ac:dyDescent="0.45">
      <c r="C1124" s="20"/>
      <c r="I1124" s="9"/>
      <c r="BG1124" s="185"/>
      <c r="BH1124" s="185"/>
    </row>
    <row r="1125" spans="3:60" x14ac:dyDescent="0.45">
      <c r="C1125" s="20"/>
      <c r="I1125" s="9"/>
      <c r="BG1125" s="185"/>
      <c r="BH1125" s="185"/>
    </row>
    <row r="1126" spans="3:60" x14ac:dyDescent="0.45">
      <c r="C1126" s="20"/>
      <c r="I1126" s="9"/>
      <c r="BG1126" s="185"/>
      <c r="BH1126" s="185"/>
    </row>
    <row r="1127" spans="3:60" x14ac:dyDescent="0.45">
      <c r="C1127" s="20"/>
      <c r="I1127" s="9"/>
      <c r="BG1127" s="185"/>
      <c r="BH1127" s="185"/>
    </row>
    <row r="1128" spans="3:60" x14ac:dyDescent="0.45">
      <c r="C1128" s="20"/>
      <c r="I1128" s="9"/>
      <c r="BG1128" s="185"/>
      <c r="BH1128" s="185"/>
    </row>
    <row r="1129" spans="3:60" x14ac:dyDescent="0.45">
      <c r="C1129" s="20"/>
      <c r="I1129" s="9"/>
      <c r="BG1129" s="185"/>
      <c r="BH1129" s="185"/>
    </row>
    <row r="1130" spans="3:60" x14ac:dyDescent="0.45">
      <c r="C1130" s="20"/>
      <c r="I1130" s="9"/>
      <c r="BG1130" s="185"/>
      <c r="BH1130" s="185"/>
    </row>
    <row r="1131" spans="3:60" x14ac:dyDescent="0.45">
      <c r="C1131" s="20"/>
      <c r="I1131" s="9"/>
      <c r="BG1131" s="185"/>
      <c r="BH1131" s="185"/>
    </row>
    <row r="1132" spans="3:60" x14ac:dyDescent="0.45">
      <c r="C1132" s="20"/>
      <c r="I1132" s="9"/>
      <c r="BG1132" s="185"/>
      <c r="BH1132" s="185"/>
    </row>
    <row r="1133" spans="3:60" x14ac:dyDescent="0.45">
      <c r="C1133" s="20"/>
      <c r="I1133" s="9"/>
      <c r="BG1133" s="185"/>
      <c r="BH1133" s="185"/>
    </row>
    <row r="1134" spans="3:60" x14ac:dyDescent="0.45">
      <c r="C1134" s="20"/>
      <c r="I1134" s="9"/>
      <c r="BG1134" s="185"/>
      <c r="BH1134" s="185"/>
    </row>
    <row r="1135" spans="3:60" x14ac:dyDescent="0.45">
      <c r="C1135" s="20"/>
      <c r="I1135" s="9"/>
      <c r="BG1135" s="185"/>
      <c r="BH1135" s="185"/>
    </row>
    <row r="1136" spans="3:60" x14ac:dyDescent="0.45">
      <c r="C1136" s="20"/>
      <c r="I1136" s="9"/>
      <c r="BG1136" s="185"/>
      <c r="BH1136" s="185"/>
    </row>
    <row r="1137" spans="3:60" x14ac:dyDescent="0.45">
      <c r="C1137" s="20"/>
      <c r="I1137" s="9"/>
      <c r="BG1137" s="185"/>
      <c r="BH1137" s="185"/>
    </row>
    <row r="1138" spans="3:60" x14ac:dyDescent="0.45">
      <c r="C1138" s="20"/>
      <c r="I1138" s="9"/>
      <c r="BG1138" s="185"/>
      <c r="BH1138" s="185"/>
    </row>
    <row r="1139" spans="3:60" x14ac:dyDescent="0.45">
      <c r="C1139" s="20"/>
      <c r="I1139" s="9"/>
      <c r="BG1139" s="185"/>
      <c r="BH1139" s="185"/>
    </row>
    <row r="1140" spans="3:60" x14ac:dyDescent="0.45">
      <c r="C1140" s="20"/>
      <c r="I1140" s="9"/>
      <c r="BG1140" s="185"/>
      <c r="BH1140" s="185"/>
    </row>
    <row r="1141" spans="3:60" x14ac:dyDescent="0.45">
      <c r="C1141" s="20"/>
      <c r="I1141" s="9"/>
      <c r="BG1141" s="185"/>
      <c r="BH1141" s="185"/>
    </row>
    <row r="1142" spans="3:60" x14ac:dyDescent="0.45">
      <c r="C1142" s="20"/>
      <c r="I1142" s="9"/>
      <c r="BG1142" s="185"/>
      <c r="BH1142" s="185"/>
    </row>
    <row r="1143" spans="3:60" x14ac:dyDescent="0.45">
      <c r="C1143" s="20"/>
      <c r="I1143" s="9"/>
      <c r="BG1143" s="185"/>
      <c r="BH1143" s="185"/>
    </row>
    <row r="1144" spans="3:60" x14ac:dyDescent="0.45">
      <c r="C1144" s="20"/>
      <c r="I1144" s="9"/>
      <c r="BG1144" s="185"/>
      <c r="BH1144" s="185"/>
    </row>
    <row r="1145" spans="3:60" x14ac:dyDescent="0.45">
      <c r="C1145" s="20"/>
      <c r="I1145" s="9"/>
      <c r="BG1145" s="185"/>
      <c r="BH1145" s="185"/>
    </row>
    <row r="1146" spans="3:60" x14ac:dyDescent="0.45">
      <c r="C1146" s="20"/>
      <c r="I1146" s="9"/>
      <c r="BG1146" s="185"/>
      <c r="BH1146" s="185"/>
    </row>
    <row r="1147" spans="3:60" x14ac:dyDescent="0.45">
      <c r="C1147" s="20"/>
      <c r="I1147" s="9"/>
      <c r="BG1147" s="185"/>
      <c r="BH1147" s="185"/>
    </row>
    <row r="1148" spans="3:60" x14ac:dyDescent="0.45">
      <c r="C1148" s="20"/>
      <c r="I1148" s="9"/>
      <c r="BG1148" s="185"/>
      <c r="BH1148" s="185"/>
    </row>
    <row r="1149" spans="3:60" x14ac:dyDescent="0.45">
      <c r="C1149" s="20"/>
      <c r="I1149" s="9"/>
      <c r="BG1149" s="185"/>
      <c r="BH1149" s="185"/>
    </row>
    <row r="1150" spans="3:60" x14ac:dyDescent="0.45">
      <c r="C1150" s="20"/>
      <c r="I1150" s="9"/>
      <c r="BG1150" s="185"/>
      <c r="BH1150" s="185"/>
    </row>
    <row r="1151" spans="3:60" x14ac:dyDescent="0.45">
      <c r="C1151" s="20"/>
      <c r="I1151" s="9"/>
      <c r="BG1151" s="185"/>
      <c r="BH1151" s="185"/>
    </row>
    <row r="1152" spans="3:60" x14ac:dyDescent="0.45">
      <c r="C1152" s="20"/>
      <c r="I1152" s="9"/>
      <c r="BG1152" s="185"/>
      <c r="BH1152" s="185"/>
    </row>
    <row r="1153" spans="3:60" x14ac:dyDescent="0.45">
      <c r="C1153" s="20"/>
      <c r="I1153" s="9"/>
      <c r="BG1153" s="185"/>
      <c r="BH1153" s="185"/>
    </row>
    <row r="1154" spans="3:60" x14ac:dyDescent="0.45">
      <c r="C1154" s="20"/>
      <c r="I1154" s="9"/>
      <c r="BG1154" s="185"/>
      <c r="BH1154" s="185"/>
    </row>
    <row r="1155" spans="3:60" x14ac:dyDescent="0.45">
      <c r="C1155" s="20"/>
      <c r="I1155" s="9"/>
      <c r="BG1155" s="185"/>
      <c r="BH1155" s="185"/>
    </row>
    <row r="1156" spans="3:60" x14ac:dyDescent="0.45">
      <c r="C1156" s="20"/>
      <c r="I1156" s="9"/>
      <c r="BG1156" s="185"/>
      <c r="BH1156" s="185"/>
    </row>
    <row r="1157" spans="3:60" x14ac:dyDescent="0.45">
      <c r="C1157" s="20"/>
      <c r="I1157" s="9"/>
      <c r="BG1157" s="185"/>
      <c r="BH1157" s="185"/>
    </row>
    <row r="1158" spans="3:60" x14ac:dyDescent="0.45">
      <c r="C1158" s="20"/>
      <c r="I1158" s="9"/>
      <c r="BG1158" s="185"/>
      <c r="BH1158" s="185"/>
    </row>
    <row r="1159" spans="3:60" x14ac:dyDescent="0.45">
      <c r="C1159" s="20"/>
      <c r="I1159" s="9"/>
      <c r="BG1159" s="185"/>
      <c r="BH1159" s="185"/>
    </row>
    <row r="1160" spans="3:60" x14ac:dyDescent="0.45">
      <c r="C1160" s="20"/>
      <c r="I1160" s="9"/>
      <c r="BG1160" s="185"/>
      <c r="BH1160" s="185"/>
    </row>
    <row r="1161" spans="3:60" x14ac:dyDescent="0.45">
      <c r="C1161" s="20"/>
      <c r="I1161" s="9"/>
      <c r="BG1161" s="185"/>
      <c r="BH1161" s="185"/>
    </row>
    <row r="1162" spans="3:60" x14ac:dyDescent="0.45">
      <c r="C1162" s="20"/>
      <c r="I1162" s="9"/>
      <c r="BG1162" s="185"/>
      <c r="BH1162" s="185"/>
    </row>
    <row r="1163" spans="3:60" x14ac:dyDescent="0.45">
      <c r="C1163" s="20"/>
      <c r="I1163" s="9"/>
      <c r="BG1163" s="185"/>
      <c r="BH1163" s="185"/>
    </row>
    <row r="1164" spans="3:60" x14ac:dyDescent="0.45">
      <c r="C1164" s="20"/>
      <c r="I1164" s="9"/>
      <c r="BG1164" s="185"/>
      <c r="BH1164" s="185"/>
    </row>
    <row r="1165" spans="3:60" x14ac:dyDescent="0.45">
      <c r="C1165" s="20"/>
      <c r="I1165" s="9"/>
      <c r="BG1165" s="185"/>
      <c r="BH1165" s="185"/>
    </row>
    <row r="1166" spans="3:60" x14ac:dyDescent="0.45">
      <c r="C1166" s="20"/>
      <c r="I1166" s="9"/>
      <c r="BG1166" s="185"/>
      <c r="BH1166" s="185"/>
    </row>
    <row r="1167" spans="3:60" x14ac:dyDescent="0.45">
      <c r="C1167" s="20"/>
      <c r="I1167" s="9"/>
      <c r="BG1167" s="185"/>
      <c r="BH1167" s="185"/>
    </row>
    <row r="1168" spans="3:60" x14ac:dyDescent="0.45">
      <c r="C1168" s="20"/>
      <c r="I1168" s="9"/>
      <c r="BG1168" s="185"/>
      <c r="BH1168" s="185"/>
    </row>
    <row r="1169" spans="3:60" x14ac:dyDescent="0.45">
      <c r="C1169" s="20"/>
      <c r="I1169" s="9"/>
      <c r="BG1169" s="185"/>
      <c r="BH1169" s="185"/>
    </row>
    <row r="1170" spans="3:60" x14ac:dyDescent="0.45">
      <c r="C1170" s="20"/>
      <c r="I1170" s="9"/>
      <c r="BG1170" s="185"/>
      <c r="BH1170" s="185"/>
    </row>
    <row r="1171" spans="3:60" x14ac:dyDescent="0.45">
      <c r="C1171" s="20"/>
      <c r="I1171" s="9"/>
      <c r="BG1171" s="185"/>
      <c r="BH1171" s="185"/>
    </row>
    <row r="1172" spans="3:60" x14ac:dyDescent="0.45">
      <c r="C1172" s="20"/>
      <c r="I1172" s="9"/>
      <c r="BG1172" s="185"/>
      <c r="BH1172" s="185"/>
    </row>
    <row r="1173" spans="3:60" x14ac:dyDescent="0.45">
      <c r="C1173" s="20"/>
      <c r="I1173" s="9"/>
      <c r="BG1173" s="185"/>
      <c r="BH1173" s="185"/>
    </row>
    <row r="1174" spans="3:60" x14ac:dyDescent="0.45">
      <c r="C1174" s="20"/>
      <c r="I1174" s="9"/>
      <c r="BG1174" s="185"/>
      <c r="BH1174" s="185"/>
    </row>
    <row r="1175" spans="3:60" x14ac:dyDescent="0.45">
      <c r="C1175" s="20"/>
      <c r="I1175" s="9"/>
      <c r="BG1175" s="185"/>
      <c r="BH1175" s="185"/>
    </row>
    <row r="1176" spans="3:60" x14ac:dyDescent="0.45">
      <c r="C1176" s="20"/>
      <c r="I1176" s="9"/>
      <c r="BG1176" s="185"/>
      <c r="BH1176" s="185"/>
    </row>
    <row r="1177" spans="3:60" x14ac:dyDescent="0.45">
      <c r="C1177" s="20"/>
      <c r="I1177" s="9"/>
      <c r="BG1177" s="185"/>
      <c r="BH1177" s="185"/>
    </row>
    <row r="1178" spans="3:60" x14ac:dyDescent="0.45">
      <c r="C1178" s="20"/>
      <c r="I1178" s="9"/>
      <c r="BG1178" s="185"/>
      <c r="BH1178" s="185"/>
    </row>
    <row r="1179" spans="3:60" x14ac:dyDescent="0.45">
      <c r="C1179" s="20"/>
      <c r="I1179" s="9"/>
      <c r="BG1179" s="185"/>
      <c r="BH1179" s="185"/>
    </row>
    <row r="1180" spans="3:60" x14ac:dyDescent="0.45">
      <c r="C1180" s="20"/>
      <c r="I1180" s="9"/>
      <c r="BG1180" s="185"/>
      <c r="BH1180" s="185"/>
    </row>
    <row r="1181" spans="3:60" x14ac:dyDescent="0.45">
      <c r="C1181" s="20"/>
      <c r="I1181" s="9"/>
      <c r="BG1181" s="185"/>
      <c r="BH1181" s="185"/>
    </row>
    <row r="1182" spans="3:60" x14ac:dyDescent="0.45">
      <c r="C1182" s="20"/>
      <c r="I1182" s="9"/>
      <c r="BG1182" s="185"/>
      <c r="BH1182" s="185"/>
    </row>
    <row r="1183" spans="3:60" x14ac:dyDescent="0.45">
      <c r="C1183" s="20"/>
      <c r="I1183" s="9"/>
      <c r="BG1183" s="185"/>
      <c r="BH1183" s="185"/>
    </row>
    <row r="1184" spans="3:60" x14ac:dyDescent="0.45">
      <c r="C1184" s="20"/>
      <c r="I1184" s="9"/>
      <c r="BG1184" s="185"/>
      <c r="BH1184" s="185"/>
    </row>
    <row r="1185" spans="3:60" x14ac:dyDescent="0.45">
      <c r="C1185" s="20"/>
      <c r="I1185" s="9"/>
      <c r="BG1185" s="185"/>
      <c r="BH1185" s="185"/>
    </row>
    <row r="1186" spans="3:60" x14ac:dyDescent="0.45">
      <c r="C1186" s="20"/>
      <c r="I1186" s="9"/>
      <c r="BG1186" s="185"/>
      <c r="BH1186" s="185"/>
    </row>
    <row r="1187" spans="3:60" x14ac:dyDescent="0.45">
      <c r="C1187" s="20"/>
      <c r="I1187" s="9"/>
      <c r="BG1187" s="185"/>
      <c r="BH1187" s="185"/>
    </row>
    <row r="1188" spans="3:60" x14ac:dyDescent="0.45">
      <c r="C1188" s="20"/>
      <c r="I1188" s="9"/>
      <c r="BG1188" s="185"/>
      <c r="BH1188" s="185"/>
    </row>
    <row r="1189" spans="3:60" x14ac:dyDescent="0.45">
      <c r="C1189" s="20"/>
      <c r="I1189" s="9"/>
      <c r="BG1189" s="185"/>
      <c r="BH1189" s="185"/>
    </row>
    <row r="1190" spans="3:60" x14ac:dyDescent="0.45">
      <c r="C1190" s="20"/>
      <c r="I1190" s="9"/>
      <c r="BG1190" s="185"/>
      <c r="BH1190" s="185"/>
    </row>
    <row r="1191" spans="3:60" x14ac:dyDescent="0.45">
      <c r="C1191" s="20"/>
      <c r="I1191" s="9"/>
      <c r="BG1191" s="185"/>
      <c r="BH1191" s="185"/>
    </row>
    <row r="1192" spans="3:60" x14ac:dyDescent="0.45">
      <c r="C1192" s="20"/>
      <c r="I1192" s="9"/>
      <c r="BG1192" s="185"/>
      <c r="BH1192" s="185"/>
    </row>
    <row r="1193" spans="3:60" x14ac:dyDescent="0.45">
      <c r="C1193" s="20"/>
      <c r="I1193" s="9"/>
      <c r="BG1193" s="185"/>
      <c r="BH1193" s="185"/>
    </row>
    <row r="1194" spans="3:60" x14ac:dyDescent="0.45">
      <c r="C1194" s="20"/>
      <c r="I1194" s="9"/>
      <c r="BG1194" s="185"/>
      <c r="BH1194" s="185"/>
    </row>
    <row r="1195" spans="3:60" x14ac:dyDescent="0.45">
      <c r="C1195" s="20"/>
      <c r="I1195" s="9"/>
      <c r="BG1195" s="185"/>
      <c r="BH1195" s="185"/>
    </row>
    <row r="1196" spans="3:60" x14ac:dyDescent="0.45">
      <c r="C1196" s="20"/>
      <c r="I1196" s="9"/>
      <c r="BG1196" s="185"/>
      <c r="BH1196" s="185"/>
    </row>
    <row r="1197" spans="3:60" x14ac:dyDescent="0.45">
      <c r="C1197" s="20"/>
      <c r="I1197" s="9"/>
      <c r="BG1197" s="185"/>
      <c r="BH1197" s="185"/>
    </row>
    <row r="1198" spans="3:60" x14ac:dyDescent="0.45">
      <c r="C1198" s="20"/>
      <c r="I1198" s="9"/>
      <c r="BG1198" s="185"/>
      <c r="BH1198" s="185"/>
    </row>
    <row r="1199" spans="3:60" x14ac:dyDescent="0.45">
      <c r="C1199" s="20"/>
      <c r="I1199" s="9"/>
      <c r="BG1199" s="185"/>
      <c r="BH1199" s="185"/>
    </row>
    <row r="1200" spans="3:60" x14ac:dyDescent="0.45">
      <c r="C1200" s="20"/>
      <c r="I1200" s="9"/>
      <c r="BG1200" s="185"/>
      <c r="BH1200" s="185"/>
    </row>
    <row r="1201" spans="3:60" x14ac:dyDescent="0.45">
      <c r="C1201" s="20"/>
      <c r="I1201" s="9"/>
      <c r="BG1201" s="185"/>
      <c r="BH1201" s="185"/>
    </row>
    <row r="1202" spans="3:60" x14ac:dyDescent="0.45">
      <c r="C1202" s="20"/>
      <c r="I1202" s="9"/>
      <c r="BG1202" s="185"/>
      <c r="BH1202" s="185"/>
    </row>
    <row r="1203" spans="3:60" x14ac:dyDescent="0.45">
      <c r="C1203" s="20"/>
      <c r="I1203" s="9"/>
      <c r="BG1203" s="185"/>
      <c r="BH1203" s="185"/>
    </row>
    <row r="1204" spans="3:60" x14ac:dyDescent="0.45">
      <c r="C1204" s="20"/>
      <c r="I1204" s="9"/>
      <c r="BG1204" s="185"/>
      <c r="BH1204" s="185"/>
    </row>
    <row r="1205" spans="3:60" x14ac:dyDescent="0.45">
      <c r="C1205" s="20"/>
      <c r="I1205" s="9"/>
      <c r="BG1205" s="185"/>
      <c r="BH1205" s="185"/>
    </row>
    <row r="1206" spans="3:60" x14ac:dyDescent="0.45">
      <c r="C1206" s="20"/>
      <c r="I1206" s="9"/>
      <c r="BG1206" s="185"/>
      <c r="BH1206" s="185"/>
    </row>
    <row r="1207" spans="3:60" x14ac:dyDescent="0.45">
      <c r="C1207" s="20"/>
      <c r="I1207" s="9"/>
      <c r="BG1207" s="185"/>
      <c r="BH1207" s="185"/>
    </row>
    <row r="1208" spans="3:60" x14ac:dyDescent="0.45">
      <c r="C1208" s="20"/>
      <c r="I1208" s="9"/>
      <c r="BG1208" s="185"/>
      <c r="BH1208" s="185"/>
    </row>
    <row r="1209" spans="3:60" x14ac:dyDescent="0.45">
      <c r="C1209" s="20"/>
      <c r="I1209" s="9"/>
      <c r="BG1209" s="185"/>
      <c r="BH1209" s="185"/>
    </row>
    <row r="1210" spans="3:60" x14ac:dyDescent="0.45">
      <c r="C1210" s="20"/>
      <c r="I1210" s="9"/>
      <c r="BG1210" s="185"/>
      <c r="BH1210" s="185"/>
    </row>
    <row r="1211" spans="3:60" x14ac:dyDescent="0.45">
      <c r="C1211" s="20"/>
      <c r="I1211" s="9"/>
      <c r="BG1211" s="185"/>
      <c r="BH1211" s="185"/>
    </row>
    <row r="1212" spans="3:60" x14ac:dyDescent="0.45">
      <c r="C1212" s="20"/>
      <c r="I1212" s="9"/>
      <c r="BG1212" s="185"/>
      <c r="BH1212" s="185"/>
    </row>
    <row r="1213" spans="3:60" x14ac:dyDescent="0.45">
      <c r="C1213" s="20"/>
      <c r="I1213" s="9"/>
      <c r="BG1213" s="185"/>
      <c r="BH1213" s="185"/>
    </row>
    <row r="1214" spans="3:60" x14ac:dyDescent="0.45">
      <c r="C1214" s="20"/>
      <c r="I1214" s="9"/>
      <c r="BG1214" s="185"/>
      <c r="BH1214" s="185"/>
    </row>
    <row r="1215" spans="3:60" x14ac:dyDescent="0.45">
      <c r="C1215" s="20"/>
      <c r="I1215" s="9"/>
      <c r="BG1215" s="185"/>
      <c r="BH1215" s="185"/>
    </row>
    <row r="1216" spans="3:60" x14ac:dyDescent="0.45">
      <c r="C1216" s="20"/>
      <c r="I1216" s="9"/>
      <c r="BG1216" s="185"/>
      <c r="BH1216" s="185"/>
    </row>
    <row r="1217" spans="3:60" x14ac:dyDescent="0.45">
      <c r="C1217" s="20"/>
      <c r="I1217" s="9"/>
      <c r="BG1217" s="185"/>
      <c r="BH1217" s="185"/>
    </row>
    <row r="1218" spans="3:60" x14ac:dyDescent="0.45">
      <c r="C1218" s="20"/>
      <c r="I1218" s="9"/>
      <c r="BG1218" s="185"/>
      <c r="BH1218" s="185"/>
    </row>
    <row r="1219" spans="3:60" x14ac:dyDescent="0.45">
      <c r="C1219" s="20"/>
      <c r="BG1219" s="185"/>
      <c r="BH1219" s="185"/>
    </row>
    <row r="1220" spans="3:60" x14ac:dyDescent="0.45">
      <c r="C1220" s="20"/>
      <c r="BG1220" s="185"/>
      <c r="BH1220" s="185"/>
    </row>
    <row r="1221" spans="3:60" x14ac:dyDescent="0.45">
      <c r="C1221" s="20"/>
      <c r="BG1221" s="185"/>
      <c r="BH1221" s="185"/>
    </row>
    <row r="1222" spans="3:60" x14ac:dyDescent="0.45">
      <c r="C1222" s="20"/>
      <c r="BG1222" s="185"/>
      <c r="BH1222" s="185"/>
    </row>
    <row r="1223" spans="3:60" x14ac:dyDescent="0.45">
      <c r="C1223" s="20"/>
      <c r="BG1223" s="185"/>
      <c r="BH1223" s="185"/>
    </row>
    <row r="1224" spans="3:60" x14ac:dyDescent="0.45">
      <c r="C1224" s="20"/>
      <c r="BG1224" s="185"/>
      <c r="BH1224" s="185"/>
    </row>
    <row r="1225" spans="3:60" x14ac:dyDescent="0.45">
      <c r="C1225" s="20"/>
      <c r="BG1225" s="185"/>
      <c r="BH1225" s="185"/>
    </row>
    <row r="1226" spans="3:60" x14ac:dyDescent="0.45">
      <c r="C1226" s="20"/>
      <c r="BG1226" s="185"/>
      <c r="BH1226" s="185"/>
    </row>
    <row r="1227" spans="3:60" x14ac:dyDescent="0.45">
      <c r="C1227" s="20"/>
      <c r="BG1227" s="185"/>
      <c r="BH1227" s="185"/>
    </row>
    <row r="1228" spans="3:60" x14ac:dyDescent="0.45">
      <c r="C1228" s="20"/>
      <c r="BG1228" s="185"/>
      <c r="BH1228" s="185"/>
    </row>
    <row r="1229" spans="3:60" x14ac:dyDescent="0.45">
      <c r="C1229" s="20"/>
      <c r="BG1229" s="185"/>
      <c r="BH1229" s="185"/>
    </row>
    <row r="1230" spans="3:60" x14ac:dyDescent="0.45">
      <c r="C1230" s="20"/>
      <c r="BG1230" s="185"/>
      <c r="BH1230" s="185"/>
    </row>
    <row r="1231" spans="3:60" x14ac:dyDescent="0.45">
      <c r="C1231" s="20"/>
      <c r="BG1231" s="185"/>
      <c r="BH1231" s="185"/>
    </row>
    <row r="1232" spans="3:60" x14ac:dyDescent="0.45">
      <c r="C1232" s="20"/>
      <c r="BG1232" s="185"/>
      <c r="BH1232" s="185"/>
    </row>
    <row r="1233" spans="3:60" x14ac:dyDescent="0.45">
      <c r="C1233" s="20"/>
      <c r="BG1233" s="185"/>
      <c r="BH1233" s="185"/>
    </row>
    <row r="1234" spans="3:60" x14ac:dyDescent="0.45">
      <c r="C1234" s="20"/>
      <c r="BG1234" s="185"/>
      <c r="BH1234" s="185"/>
    </row>
    <row r="1235" spans="3:60" x14ac:dyDescent="0.45">
      <c r="C1235" s="20"/>
      <c r="BG1235" s="185"/>
      <c r="BH1235" s="185"/>
    </row>
    <row r="1236" spans="3:60" x14ac:dyDescent="0.45">
      <c r="C1236" s="20"/>
      <c r="BG1236" s="185"/>
      <c r="BH1236" s="185"/>
    </row>
    <row r="1237" spans="3:60" x14ac:dyDescent="0.45">
      <c r="C1237" s="20"/>
      <c r="BG1237" s="185"/>
      <c r="BH1237" s="185"/>
    </row>
    <row r="1238" spans="3:60" x14ac:dyDescent="0.45">
      <c r="C1238" s="20"/>
      <c r="BG1238" s="185"/>
      <c r="BH1238" s="185"/>
    </row>
    <row r="1239" spans="3:60" x14ac:dyDescent="0.45">
      <c r="C1239" s="20"/>
      <c r="BG1239" s="185"/>
      <c r="BH1239" s="185"/>
    </row>
    <row r="1240" spans="3:60" x14ac:dyDescent="0.45">
      <c r="C1240" s="20"/>
      <c r="BG1240" s="185"/>
      <c r="BH1240" s="185"/>
    </row>
    <row r="1241" spans="3:60" x14ac:dyDescent="0.45">
      <c r="C1241" s="20"/>
      <c r="BG1241" s="185"/>
      <c r="BH1241" s="185"/>
    </row>
    <row r="1242" spans="3:60" x14ac:dyDescent="0.45">
      <c r="C1242" s="20"/>
      <c r="BG1242" s="185"/>
      <c r="BH1242" s="185"/>
    </row>
    <row r="1243" spans="3:60" x14ac:dyDescent="0.45">
      <c r="C1243" s="20"/>
      <c r="BG1243" s="185"/>
      <c r="BH1243" s="185"/>
    </row>
    <row r="1244" spans="3:60" x14ac:dyDescent="0.45">
      <c r="C1244" s="20"/>
      <c r="BG1244" s="185"/>
      <c r="BH1244" s="185"/>
    </row>
    <row r="1245" spans="3:60" x14ac:dyDescent="0.45">
      <c r="C1245" s="20"/>
      <c r="BG1245" s="185"/>
      <c r="BH1245" s="185"/>
    </row>
    <row r="1246" spans="3:60" x14ac:dyDescent="0.45">
      <c r="C1246" s="20"/>
      <c r="BG1246" s="185"/>
      <c r="BH1246" s="185"/>
    </row>
    <row r="1247" spans="3:60" x14ac:dyDescent="0.45">
      <c r="C1247" s="20"/>
      <c r="BG1247" s="185"/>
      <c r="BH1247" s="185"/>
    </row>
    <row r="1248" spans="3:60" x14ac:dyDescent="0.45">
      <c r="C1248" s="20"/>
      <c r="BG1248" s="185"/>
      <c r="BH1248" s="185"/>
    </row>
    <row r="1249" spans="3:60" x14ac:dyDescent="0.45">
      <c r="C1249" s="20"/>
      <c r="BG1249" s="185"/>
      <c r="BH1249" s="185"/>
    </row>
    <row r="1250" spans="3:60" x14ac:dyDescent="0.45">
      <c r="C1250" s="20"/>
      <c r="BG1250" s="185"/>
      <c r="BH1250" s="185"/>
    </row>
    <row r="1251" spans="3:60" x14ac:dyDescent="0.45">
      <c r="C1251" s="20"/>
      <c r="BG1251" s="185"/>
      <c r="BH1251" s="185"/>
    </row>
    <row r="1252" spans="3:60" x14ac:dyDescent="0.45">
      <c r="C1252" s="20"/>
      <c r="BG1252" s="185"/>
      <c r="BH1252" s="185"/>
    </row>
    <row r="1253" spans="3:60" x14ac:dyDescent="0.45">
      <c r="C1253" s="20"/>
      <c r="BG1253" s="185"/>
      <c r="BH1253" s="185"/>
    </row>
    <row r="1254" spans="3:60" x14ac:dyDescent="0.45">
      <c r="C1254" s="20"/>
      <c r="BG1254" s="185"/>
      <c r="BH1254" s="185"/>
    </row>
    <row r="1255" spans="3:60" x14ac:dyDescent="0.45">
      <c r="C1255" s="20"/>
      <c r="BG1255" s="185"/>
      <c r="BH1255" s="185"/>
    </row>
    <row r="1256" spans="3:60" x14ac:dyDescent="0.45">
      <c r="C1256" s="20"/>
      <c r="BG1256" s="185"/>
      <c r="BH1256" s="185"/>
    </row>
    <row r="1257" spans="3:60" x14ac:dyDescent="0.45">
      <c r="C1257" s="20"/>
      <c r="BG1257" s="185"/>
      <c r="BH1257" s="185"/>
    </row>
    <row r="1258" spans="3:60" x14ac:dyDescent="0.45">
      <c r="C1258" s="20"/>
      <c r="BG1258" s="185"/>
      <c r="BH1258" s="185"/>
    </row>
    <row r="1259" spans="3:60" x14ac:dyDescent="0.45">
      <c r="C1259" s="20"/>
      <c r="BG1259" s="185"/>
      <c r="BH1259" s="185"/>
    </row>
    <row r="1260" spans="3:60" x14ac:dyDescent="0.45">
      <c r="C1260" s="20"/>
      <c r="BG1260" s="185"/>
      <c r="BH1260" s="185"/>
    </row>
    <row r="1261" spans="3:60" x14ac:dyDescent="0.45">
      <c r="C1261" s="20"/>
      <c r="BG1261" s="185"/>
      <c r="BH1261" s="185"/>
    </row>
    <row r="1262" spans="3:60" x14ac:dyDescent="0.45">
      <c r="C1262" s="20"/>
      <c r="BG1262" s="185"/>
      <c r="BH1262" s="185"/>
    </row>
    <row r="1263" spans="3:60" x14ac:dyDescent="0.45">
      <c r="C1263" s="20"/>
      <c r="BG1263" s="185"/>
      <c r="BH1263" s="185"/>
    </row>
    <row r="1264" spans="3:60" x14ac:dyDescent="0.45">
      <c r="C1264" s="20"/>
      <c r="BG1264" s="185"/>
      <c r="BH1264" s="185"/>
    </row>
    <row r="1265" spans="3:60" x14ac:dyDescent="0.45">
      <c r="C1265" s="20"/>
      <c r="BG1265" s="185"/>
      <c r="BH1265" s="185"/>
    </row>
    <row r="1266" spans="3:60" x14ac:dyDescent="0.45">
      <c r="C1266" s="20"/>
      <c r="BG1266" s="185"/>
      <c r="BH1266" s="185"/>
    </row>
    <row r="1267" spans="3:60" x14ac:dyDescent="0.45">
      <c r="C1267" s="20"/>
      <c r="BG1267" s="185"/>
      <c r="BH1267" s="185"/>
    </row>
    <row r="1268" spans="3:60" x14ac:dyDescent="0.45">
      <c r="C1268" s="20"/>
      <c r="BG1268" s="185"/>
      <c r="BH1268" s="185"/>
    </row>
    <row r="1269" spans="3:60" x14ac:dyDescent="0.45">
      <c r="C1269" s="20"/>
      <c r="BG1269" s="185"/>
      <c r="BH1269" s="185"/>
    </row>
    <row r="1270" spans="3:60" x14ac:dyDescent="0.45">
      <c r="C1270" s="20"/>
      <c r="BG1270" s="185"/>
      <c r="BH1270" s="185"/>
    </row>
    <row r="1271" spans="3:60" x14ac:dyDescent="0.45">
      <c r="C1271" s="20"/>
      <c r="BG1271" s="185"/>
      <c r="BH1271" s="185"/>
    </row>
    <row r="1272" spans="3:60" x14ac:dyDescent="0.45">
      <c r="C1272" s="20"/>
      <c r="BG1272" s="185"/>
      <c r="BH1272" s="185"/>
    </row>
    <row r="1273" spans="3:60" x14ac:dyDescent="0.45">
      <c r="C1273" s="20"/>
      <c r="BG1273" s="185"/>
      <c r="BH1273" s="185"/>
    </row>
    <row r="1274" spans="3:60" x14ac:dyDescent="0.45">
      <c r="C1274" s="20"/>
      <c r="BG1274" s="185"/>
      <c r="BH1274" s="185"/>
    </row>
    <row r="1275" spans="3:60" x14ac:dyDescent="0.45">
      <c r="C1275" s="20"/>
      <c r="BG1275" s="185"/>
      <c r="BH1275" s="185"/>
    </row>
    <row r="1276" spans="3:60" x14ac:dyDescent="0.45">
      <c r="C1276" s="20"/>
      <c r="BG1276" s="185"/>
      <c r="BH1276" s="185"/>
    </row>
    <row r="1277" spans="3:60" x14ac:dyDescent="0.45">
      <c r="C1277" s="20"/>
      <c r="BG1277" s="185"/>
      <c r="BH1277" s="185"/>
    </row>
    <row r="1278" spans="3:60" x14ac:dyDescent="0.45">
      <c r="C1278" s="20"/>
      <c r="BG1278" s="185"/>
      <c r="BH1278" s="185"/>
    </row>
    <row r="1279" spans="3:60" x14ac:dyDescent="0.45">
      <c r="C1279" s="20"/>
      <c r="BG1279" s="185"/>
      <c r="BH1279" s="185"/>
    </row>
    <row r="1280" spans="3:60" x14ac:dyDescent="0.45">
      <c r="C1280" s="20"/>
      <c r="BG1280" s="185"/>
      <c r="BH1280" s="185"/>
    </row>
    <row r="1281" spans="3:60" x14ac:dyDescent="0.45">
      <c r="C1281" s="20"/>
      <c r="BG1281" s="185"/>
      <c r="BH1281" s="185"/>
    </row>
    <row r="1282" spans="3:60" x14ac:dyDescent="0.45">
      <c r="C1282" s="20"/>
      <c r="BG1282" s="185"/>
      <c r="BH1282" s="185"/>
    </row>
    <row r="1283" spans="3:60" x14ac:dyDescent="0.45">
      <c r="C1283" s="20"/>
      <c r="BG1283" s="185"/>
      <c r="BH1283" s="185"/>
    </row>
    <row r="1284" spans="3:60" x14ac:dyDescent="0.45">
      <c r="C1284" s="20"/>
      <c r="BG1284" s="185"/>
      <c r="BH1284" s="185"/>
    </row>
    <row r="1285" spans="3:60" x14ac:dyDescent="0.45">
      <c r="C1285" s="20"/>
      <c r="BG1285" s="185"/>
      <c r="BH1285" s="185"/>
    </row>
    <row r="1286" spans="3:60" x14ac:dyDescent="0.45">
      <c r="C1286" s="20"/>
      <c r="BG1286" s="185"/>
      <c r="BH1286" s="185"/>
    </row>
    <row r="1287" spans="3:60" x14ac:dyDescent="0.45">
      <c r="C1287" s="20"/>
      <c r="BG1287" s="185"/>
      <c r="BH1287" s="185"/>
    </row>
    <row r="1288" spans="3:60" x14ac:dyDescent="0.45">
      <c r="C1288" s="20"/>
      <c r="BG1288" s="185"/>
      <c r="BH1288" s="185"/>
    </row>
    <row r="1289" spans="3:60" x14ac:dyDescent="0.45">
      <c r="C1289" s="20"/>
      <c r="BG1289" s="185"/>
      <c r="BH1289" s="185"/>
    </row>
    <row r="1290" spans="3:60" x14ac:dyDescent="0.45">
      <c r="C1290" s="20"/>
      <c r="BG1290" s="185"/>
      <c r="BH1290" s="185"/>
    </row>
    <row r="1291" spans="3:60" x14ac:dyDescent="0.45">
      <c r="C1291" s="20"/>
      <c r="BG1291" s="185"/>
      <c r="BH1291" s="185"/>
    </row>
    <row r="1292" spans="3:60" x14ac:dyDescent="0.45">
      <c r="C1292" s="20"/>
      <c r="BG1292" s="185"/>
      <c r="BH1292" s="185"/>
    </row>
    <row r="1293" spans="3:60" x14ac:dyDescent="0.45">
      <c r="C1293" s="20"/>
      <c r="BG1293" s="185"/>
      <c r="BH1293" s="185"/>
    </row>
    <row r="1294" spans="3:60" x14ac:dyDescent="0.45">
      <c r="C1294" s="20"/>
      <c r="BG1294" s="185"/>
      <c r="BH1294" s="185"/>
    </row>
    <row r="1295" spans="3:60" x14ac:dyDescent="0.45">
      <c r="C1295" s="20"/>
      <c r="BG1295" s="185"/>
      <c r="BH1295" s="185"/>
    </row>
    <row r="1296" spans="3:60" x14ac:dyDescent="0.45">
      <c r="C1296" s="20"/>
      <c r="BG1296" s="185"/>
      <c r="BH1296" s="185"/>
    </row>
    <row r="1297" spans="3:60" x14ac:dyDescent="0.45">
      <c r="C1297" s="20"/>
      <c r="BG1297" s="185"/>
      <c r="BH1297" s="185"/>
    </row>
    <row r="1298" spans="3:60" x14ac:dyDescent="0.45">
      <c r="C1298" s="20"/>
      <c r="BG1298" s="185"/>
      <c r="BH1298" s="185"/>
    </row>
    <row r="1299" spans="3:60" x14ac:dyDescent="0.45">
      <c r="C1299" s="20"/>
      <c r="BG1299" s="185"/>
      <c r="BH1299" s="185"/>
    </row>
    <row r="1300" spans="3:60" x14ac:dyDescent="0.45">
      <c r="C1300" s="20"/>
      <c r="BG1300" s="185"/>
      <c r="BH1300" s="185"/>
    </row>
    <row r="1301" spans="3:60" x14ac:dyDescent="0.45">
      <c r="C1301" s="20"/>
      <c r="BG1301" s="185"/>
      <c r="BH1301" s="185"/>
    </row>
    <row r="1302" spans="3:60" x14ac:dyDescent="0.45">
      <c r="C1302" s="20"/>
      <c r="BG1302" s="185"/>
      <c r="BH1302" s="185"/>
    </row>
    <row r="1303" spans="3:60" x14ac:dyDescent="0.45">
      <c r="C1303" s="20"/>
      <c r="BG1303" s="185"/>
      <c r="BH1303" s="185"/>
    </row>
    <row r="1304" spans="3:60" x14ac:dyDescent="0.45">
      <c r="C1304" s="20"/>
      <c r="BG1304" s="185"/>
      <c r="BH1304" s="185"/>
    </row>
    <row r="1305" spans="3:60" x14ac:dyDescent="0.45">
      <c r="C1305" s="20"/>
      <c r="BG1305" s="185"/>
      <c r="BH1305" s="185"/>
    </row>
    <row r="1306" spans="3:60" x14ac:dyDescent="0.45">
      <c r="C1306" s="20"/>
      <c r="BG1306" s="185"/>
      <c r="BH1306" s="185"/>
    </row>
    <row r="1307" spans="3:60" x14ac:dyDescent="0.45">
      <c r="C1307" s="20"/>
      <c r="BG1307" s="185"/>
      <c r="BH1307" s="185"/>
    </row>
    <row r="1308" spans="3:60" x14ac:dyDescent="0.45">
      <c r="C1308" s="20"/>
      <c r="BG1308" s="185"/>
      <c r="BH1308" s="185"/>
    </row>
    <row r="1309" spans="3:60" x14ac:dyDescent="0.45">
      <c r="C1309" s="20"/>
      <c r="BG1309" s="185"/>
      <c r="BH1309" s="185"/>
    </row>
    <row r="1310" spans="3:60" x14ac:dyDescent="0.45">
      <c r="C1310" s="20"/>
      <c r="BG1310" s="185"/>
      <c r="BH1310" s="185"/>
    </row>
    <row r="1311" spans="3:60" x14ac:dyDescent="0.45">
      <c r="BG1311" s="185"/>
      <c r="BH1311" s="185"/>
    </row>
    <row r="1312" spans="3:60" x14ac:dyDescent="0.45">
      <c r="BG1312" s="185"/>
      <c r="BH1312" s="185"/>
    </row>
    <row r="1313" spans="59:60" x14ac:dyDescent="0.45">
      <c r="BG1313" s="185"/>
      <c r="BH1313" s="185"/>
    </row>
    <row r="1314" spans="59:60" x14ac:dyDescent="0.45">
      <c r="BG1314" s="185"/>
      <c r="BH1314" s="185"/>
    </row>
    <row r="1315" spans="59:60" x14ac:dyDescent="0.45">
      <c r="BG1315" s="185"/>
      <c r="BH1315" s="185"/>
    </row>
    <row r="1316" spans="59:60" x14ac:dyDescent="0.45">
      <c r="BG1316" s="185"/>
      <c r="BH1316" s="185"/>
    </row>
    <row r="1317" spans="59:60" x14ac:dyDescent="0.45">
      <c r="BG1317" s="185"/>
      <c r="BH1317" s="185"/>
    </row>
    <row r="1318" spans="59:60" x14ac:dyDescent="0.45">
      <c r="BG1318" s="185"/>
      <c r="BH1318" s="185"/>
    </row>
    <row r="1319" spans="59:60" x14ac:dyDescent="0.45">
      <c r="BG1319" s="185"/>
      <c r="BH1319" s="185"/>
    </row>
    <row r="1320" spans="59:60" x14ac:dyDescent="0.45">
      <c r="BG1320" s="185"/>
      <c r="BH1320" s="185"/>
    </row>
    <row r="1321" spans="59:60" x14ac:dyDescent="0.45">
      <c r="BG1321" s="185"/>
      <c r="BH1321" s="185"/>
    </row>
    <row r="1322" spans="59:60" x14ac:dyDescent="0.45">
      <c r="BG1322" s="185"/>
      <c r="BH1322" s="185"/>
    </row>
    <row r="1323" spans="59:60" x14ac:dyDescent="0.45">
      <c r="BG1323" s="185"/>
      <c r="BH1323" s="185"/>
    </row>
    <row r="1324" spans="59:60" x14ac:dyDescent="0.45">
      <c r="BG1324" s="185"/>
      <c r="BH1324" s="185"/>
    </row>
    <row r="1325" spans="59:60" x14ac:dyDescent="0.45">
      <c r="BG1325" s="185"/>
      <c r="BH1325" s="185"/>
    </row>
    <row r="1326" spans="59:60" x14ac:dyDescent="0.45">
      <c r="BG1326" s="185"/>
      <c r="BH1326" s="185"/>
    </row>
    <row r="1327" spans="59:60" x14ac:dyDescent="0.45">
      <c r="BG1327" s="185"/>
      <c r="BH1327" s="185"/>
    </row>
    <row r="1328" spans="59:60" x14ac:dyDescent="0.45">
      <c r="BG1328" s="185"/>
      <c r="BH1328" s="185"/>
    </row>
    <row r="1329" spans="59:60" x14ac:dyDescent="0.45">
      <c r="BG1329" s="185"/>
      <c r="BH1329" s="185"/>
    </row>
    <row r="1330" spans="59:60" x14ac:dyDescent="0.45">
      <c r="BG1330" s="185"/>
      <c r="BH1330" s="185"/>
    </row>
    <row r="1331" spans="59:60" x14ac:dyDescent="0.45">
      <c r="BG1331" s="185"/>
      <c r="BH1331" s="185"/>
    </row>
    <row r="1332" spans="59:60" x14ac:dyDescent="0.45">
      <c r="BG1332" s="185"/>
      <c r="BH1332" s="185"/>
    </row>
    <row r="1333" spans="59:60" x14ac:dyDescent="0.45">
      <c r="BG1333" s="185"/>
      <c r="BH1333" s="185"/>
    </row>
    <row r="1334" spans="59:60" x14ac:dyDescent="0.45">
      <c r="BG1334" s="185"/>
      <c r="BH1334" s="185"/>
    </row>
    <row r="1335" spans="59:60" x14ac:dyDescent="0.45">
      <c r="BG1335" s="185"/>
      <c r="BH1335" s="185"/>
    </row>
    <row r="1336" spans="59:60" x14ac:dyDescent="0.45">
      <c r="BG1336" s="185"/>
      <c r="BH1336" s="185"/>
    </row>
    <row r="1337" spans="59:60" x14ac:dyDescent="0.45">
      <c r="BG1337" s="185"/>
      <c r="BH1337" s="185"/>
    </row>
    <row r="1338" spans="59:60" x14ac:dyDescent="0.45">
      <c r="BG1338" s="185"/>
      <c r="BH1338" s="185"/>
    </row>
    <row r="1339" spans="59:60" x14ac:dyDescent="0.45">
      <c r="BG1339" s="185"/>
      <c r="BH1339" s="185"/>
    </row>
    <row r="1340" spans="59:60" x14ac:dyDescent="0.45">
      <c r="BG1340" s="185"/>
      <c r="BH1340" s="185"/>
    </row>
    <row r="1341" spans="59:60" x14ac:dyDescent="0.45">
      <c r="BG1341" s="185"/>
      <c r="BH1341" s="185"/>
    </row>
    <row r="1342" spans="59:60" x14ac:dyDescent="0.45">
      <c r="BG1342" s="185"/>
      <c r="BH1342" s="185"/>
    </row>
    <row r="1343" spans="59:60" x14ac:dyDescent="0.45">
      <c r="BG1343" s="185"/>
      <c r="BH1343" s="185"/>
    </row>
    <row r="1344" spans="59:60" x14ac:dyDescent="0.45">
      <c r="BG1344" s="185"/>
      <c r="BH1344" s="185"/>
    </row>
    <row r="1345" spans="59:60" x14ac:dyDescent="0.45">
      <c r="BG1345" s="185"/>
      <c r="BH1345" s="185"/>
    </row>
    <row r="1346" spans="59:60" x14ac:dyDescent="0.45">
      <c r="BG1346" s="185"/>
      <c r="BH1346" s="185"/>
    </row>
    <row r="1347" spans="59:60" x14ac:dyDescent="0.45">
      <c r="BG1347" s="185"/>
      <c r="BH1347" s="185"/>
    </row>
    <row r="1348" spans="59:60" x14ac:dyDescent="0.45">
      <c r="BG1348" s="185"/>
      <c r="BH1348" s="185"/>
    </row>
    <row r="1349" spans="59:60" x14ac:dyDescent="0.45">
      <c r="BG1349" s="185"/>
      <c r="BH1349" s="185"/>
    </row>
    <row r="1350" spans="59:60" x14ac:dyDescent="0.45">
      <c r="BG1350" s="185"/>
      <c r="BH1350" s="185"/>
    </row>
    <row r="1351" spans="59:60" x14ac:dyDescent="0.45">
      <c r="BG1351" s="185"/>
      <c r="BH1351" s="185"/>
    </row>
    <row r="1352" spans="59:60" x14ac:dyDescent="0.45">
      <c r="BG1352" s="185"/>
      <c r="BH1352" s="185"/>
    </row>
    <row r="1353" spans="59:60" x14ac:dyDescent="0.45">
      <c r="BG1353" s="185"/>
      <c r="BH1353" s="185"/>
    </row>
    <row r="1354" spans="59:60" x14ac:dyDescent="0.45">
      <c r="BG1354" s="185"/>
      <c r="BH1354" s="185"/>
    </row>
    <row r="1355" spans="59:60" x14ac:dyDescent="0.45">
      <c r="BG1355" s="185"/>
      <c r="BH1355" s="185"/>
    </row>
    <row r="1356" spans="59:60" x14ac:dyDescent="0.45">
      <c r="BG1356" s="185"/>
      <c r="BH1356" s="185"/>
    </row>
    <row r="1357" spans="59:60" x14ac:dyDescent="0.45">
      <c r="BG1357" s="185"/>
      <c r="BH1357" s="185"/>
    </row>
    <row r="1358" spans="59:60" x14ac:dyDescent="0.45">
      <c r="BG1358" s="185"/>
      <c r="BH1358" s="185"/>
    </row>
    <row r="1359" spans="59:60" x14ac:dyDescent="0.45">
      <c r="BG1359" s="185"/>
      <c r="BH1359" s="185"/>
    </row>
    <row r="1360" spans="59:60" x14ac:dyDescent="0.45">
      <c r="BG1360" s="185"/>
      <c r="BH1360" s="185"/>
    </row>
    <row r="1361" spans="59:60" x14ac:dyDescent="0.45">
      <c r="BG1361" s="185"/>
      <c r="BH1361" s="185"/>
    </row>
    <row r="1362" spans="59:60" x14ac:dyDescent="0.45">
      <c r="BG1362" s="185"/>
      <c r="BH1362" s="185"/>
    </row>
    <row r="1363" spans="59:60" x14ac:dyDescent="0.45">
      <c r="BG1363" s="185"/>
      <c r="BH1363" s="185"/>
    </row>
    <row r="1364" spans="59:60" x14ac:dyDescent="0.45">
      <c r="BG1364" s="185"/>
      <c r="BH1364" s="185"/>
    </row>
    <row r="1365" spans="59:60" x14ac:dyDescent="0.45">
      <c r="BG1365" s="185"/>
      <c r="BH1365" s="185"/>
    </row>
    <row r="1366" spans="59:60" x14ac:dyDescent="0.45">
      <c r="BG1366" s="185"/>
      <c r="BH1366" s="185"/>
    </row>
    <row r="1367" spans="59:60" x14ac:dyDescent="0.45">
      <c r="BG1367" s="185"/>
      <c r="BH1367" s="185"/>
    </row>
    <row r="1368" spans="59:60" x14ac:dyDescent="0.45">
      <c r="BG1368" s="185"/>
      <c r="BH1368" s="185"/>
    </row>
    <row r="1369" spans="59:60" x14ac:dyDescent="0.45">
      <c r="BG1369" s="185"/>
      <c r="BH1369" s="185"/>
    </row>
    <row r="1370" spans="59:60" x14ac:dyDescent="0.45">
      <c r="BG1370" s="185"/>
      <c r="BH1370" s="185"/>
    </row>
    <row r="1371" spans="59:60" x14ac:dyDescent="0.45">
      <c r="BG1371" s="185"/>
      <c r="BH1371" s="185"/>
    </row>
    <row r="1372" spans="59:60" x14ac:dyDescent="0.45">
      <c r="BG1372" s="185"/>
      <c r="BH1372" s="185"/>
    </row>
    <row r="1373" spans="59:60" x14ac:dyDescent="0.45">
      <c r="BG1373" s="185"/>
      <c r="BH1373" s="185"/>
    </row>
    <row r="1374" spans="59:60" x14ac:dyDescent="0.45">
      <c r="BG1374" s="185"/>
      <c r="BH1374" s="185"/>
    </row>
    <row r="1375" spans="59:60" x14ac:dyDescent="0.45">
      <c r="BG1375" s="185"/>
      <c r="BH1375" s="185"/>
    </row>
    <row r="1376" spans="59:60" x14ac:dyDescent="0.45">
      <c r="BG1376" s="185"/>
      <c r="BH1376" s="185"/>
    </row>
    <row r="1377" spans="59:60" x14ac:dyDescent="0.45">
      <c r="BG1377" s="185"/>
      <c r="BH1377" s="185"/>
    </row>
    <row r="1378" spans="59:60" x14ac:dyDescent="0.45">
      <c r="BG1378" s="185"/>
      <c r="BH1378" s="185"/>
    </row>
    <row r="1379" spans="59:60" x14ac:dyDescent="0.45">
      <c r="BG1379" s="185"/>
      <c r="BH1379" s="185"/>
    </row>
    <row r="1380" spans="59:60" x14ac:dyDescent="0.45">
      <c r="BG1380" s="185"/>
      <c r="BH1380" s="185"/>
    </row>
    <row r="1381" spans="59:60" x14ac:dyDescent="0.45">
      <c r="BG1381" s="185"/>
      <c r="BH1381" s="185"/>
    </row>
    <row r="1382" spans="59:60" x14ac:dyDescent="0.45">
      <c r="BG1382" s="185"/>
      <c r="BH1382" s="185"/>
    </row>
    <row r="1383" spans="59:60" x14ac:dyDescent="0.45">
      <c r="BG1383" s="185"/>
      <c r="BH1383" s="185"/>
    </row>
    <row r="1384" spans="59:60" x14ac:dyDescent="0.45">
      <c r="BG1384" s="185"/>
      <c r="BH1384" s="185"/>
    </row>
    <row r="1385" spans="59:60" x14ac:dyDescent="0.45">
      <c r="BG1385" s="185"/>
      <c r="BH1385" s="185"/>
    </row>
    <row r="1386" spans="59:60" x14ac:dyDescent="0.45">
      <c r="BG1386" s="185"/>
      <c r="BH1386" s="185"/>
    </row>
    <row r="1387" spans="59:60" x14ac:dyDescent="0.45">
      <c r="BG1387" s="185"/>
      <c r="BH1387" s="185"/>
    </row>
    <row r="1388" spans="59:60" x14ac:dyDescent="0.45">
      <c r="BG1388" s="185"/>
      <c r="BH1388" s="185"/>
    </row>
    <row r="1389" spans="59:60" x14ac:dyDescent="0.45">
      <c r="BG1389" s="185"/>
      <c r="BH1389" s="185"/>
    </row>
    <row r="1390" spans="59:60" x14ac:dyDescent="0.45">
      <c r="BG1390" s="185"/>
      <c r="BH1390" s="185"/>
    </row>
    <row r="1391" spans="59:60" x14ac:dyDescent="0.45">
      <c r="BG1391" s="185"/>
      <c r="BH1391" s="185"/>
    </row>
    <row r="1392" spans="59:60" x14ac:dyDescent="0.45">
      <c r="BG1392" s="185"/>
      <c r="BH1392" s="185"/>
    </row>
    <row r="1393" spans="59:60" x14ac:dyDescent="0.45">
      <c r="BG1393" s="185"/>
      <c r="BH1393" s="185"/>
    </row>
    <row r="1394" spans="59:60" x14ac:dyDescent="0.45">
      <c r="BG1394" s="185"/>
      <c r="BH1394" s="185"/>
    </row>
    <row r="1395" spans="59:60" x14ac:dyDescent="0.45">
      <c r="BG1395" s="185"/>
      <c r="BH1395" s="185"/>
    </row>
    <row r="1396" spans="59:60" x14ac:dyDescent="0.45">
      <c r="BG1396" s="185"/>
      <c r="BH1396" s="185"/>
    </row>
    <row r="1397" spans="59:60" x14ac:dyDescent="0.45">
      <c r="BG1397" s="185"/>
      <c r="BH1397" s="185"/>
    </row>
    <row r="1398" spans="59:60" x14ac:dyDescent="0.45">
      <c r="BG1398" s="185"/>
      <c r="BH1398" s="185"/>
    </row>
    <row r="1399" spans="59:60" x14ac:dyDescent="0.45">
      <c r="BG1399" s="185"/>
      <c r="BH1399" s="185"/>
    </row>
    <row r="1400" spans="59:60" x14ac:dyDescent="0.45">
      <c r="BG1400" s="185"/>
      <c r="BH1400" s="185"/>
    </row>
    <row r="1401" spans="59:60" x14ac:dyDescent="0.45">
      <c r="BG1401" s="185"/>
      <c r="BH1401" s="185"/>
    </row>
    <row r="1402" spans="59:60" x14ac:dyDescent="0.45">
      <c r="BG1402" s="185"/>
      <c r="BH1402" s="185"/>
    </row>
    <row r="1403" spans="59:60" x14ac:dyDescent="0.45">
      <c r="BG1403" s="185"/>
      <c r="BH1403" s="185"/>
    </row>
    <row r="1404" spans="59:60" x14ac:dyDescent="0.45">
      <c r="BG1404" s="185"/>
      <c r="BH1404" s="185"/>
    </row>
    <row r="1405" spans="59:60" x14ac:dyDescent="0.45">
      <c r="BG1405" s="185"/>
      <c r="BH1405" s="185"/>
    </row>
    <row r="1406" spans="59:60" x14ac:dyDescent="0.45">
      <c r="BG1406" s="185"/>
      <c r="BH1406" s="185"/>
    </row>
    <row r="1407" spans="59:60" x14ac:dyDescent="0.45">
      <c r="BG1407" s="185"/>
      <c r="BH1407" s="185"/>
    </row>
    <row r="1408" spans="59:60" x14ac:dyDescent="0.45">
      <c r="BG1408" s="185"/>
      <c r="BH1408" s="185"/>
    </row>
    <row r="1409" spans="59:60" x14ac:dyDescent="0.45">
      <c r="BG1409" s="185"/>
      <c r="BH1409" s="185"/>
    </row>
    <row r="1410" spans="59:60" x14ac:dyDescent="0.45">
      <c r="BG1410" s="185"/>
      <c r="BH1410" s="185"/>
    </row>
    <row r="1411" spans="59:60" x14ac:dyDescent="0.45">
      <c r="BG1411" s="185"/>
      <c r="BH1411" s="185"/>
    </row>
    <row r="1412" spans="59:60" x14ac:dyDescent="0.45">
      <c r="BG1412" s="185"/>
      <c r="BH1412" s="185"/>
    </row>
    <row r="1413" spans="59:60" x14ac:dyDescent="0.45">
      <c r="BG1413" s="185"/>
      <c r="BH1413" s="185"/>
    </row>
    <row r="1414" spans="59:60" x14ac:dyDescent="0.45">
      <c r="BG1414" s="185"/>
      <c r="BH1414" s="185"/>
    </row>
    <row r="1415" spans="59:60" x14ac:dyDescent="0.45">
      <c r="BG1415" s="185"/>
      <c r="BH1415" s="185"/>
    </row>
    <row r="1416" spans="59:60" x14ac:dyDescent="0.45">
      <c r="BG1416" s="185"/>
      <c r="BH1416" s="185"/>
    </row>
    <row r="1417" spans="59:60" x14ac:dyDescent="0.45">
      <c r="BG1417" s="185"/>
      <c r="BH1417" s="185"/>
    </row>
    <row r="1418" spans="59:60" x14ac:dyDescent="0.45">
      <c r="BG1418" s="185"/>
      <c r="BH1418" s="185"/>
    </row>
    <row r="1419" spans="59:60" x14ac:dyDescent="0.45">
      <c r="BG1419" s="185"/>
      <c r="BH1419" s="185"/>
    </row>
    <row r="1420" spans="59:60" x14ac:dyDescent="0.45">
      <c r="BG1420" s="185"/>
      <c r="BH1420" s="185"/>
    </row>
    <row r="1421" spans="59:60" x14ac:dyDescent="0.45">
      <c r="BG1421" s="185"/>
      <c r="BH1421" s="185"/>
    </row>
    <row r="1422" spans="59:60" x14ac:dyDescent="0.45">
      <c r="BG1422" s="185"/>
      <c r="BH1422" s="185"/>
    </row>
    <row r="1423" spans="59:60" x14ac:dyDescent="0.45">
      <c r="BG1423" s="185"/>
      <c r="BH1423" s="185"/>
    </row>
    <row r="1424" spans="59:60" x14ac:dyDescent="0.45">
      <c r="BG1424" s="185"/>
      <c r="BH1424" s="185"/>
    </row>
    <row r="1425" spans="59:60" x14ac:dyDescent="0.45">
      <c r="BG1425" s="185"/>
      <c r="BH1425" s="185"/>
    </row>
    <row r="1426" spans="59:60" x14ac:dyDescent="0.45">
      <c r="BG1426" s="185"/>
      <c r="BH1426" s="185"/>
    </row>
    <row r="1427" spans="59:60" x14ac:dyDescent="0.45">
      <c r="BG1427" s="185"/>
      <c r="BH1427" s="185"/>
    </row>
    <row r="1428" spans="59:60" x14ac:dyDescent="0.45">
      <c r="BG1428" s="185"/>
      <c r="BH1428" s="185"/>
    </row>
    <row r="1429" spans="59:60" x14ac:dyDescent="0.45">
      <c r="BG1429" s="185"/>
      <c r="BH1429" s="185"/>
    </row>
    <row r="1430" spans="59:60" x14ac:dyDescent="0.45">
      <c r="BG1430" s="185"/>
      <c r="BH1430" s="185"/>
    </row>
    <row r="1431" spans="59:60" x14ac:dyDescent="0.45">
      <c r="BG1431" s="185"/>
      <c r="BH1431" s="185"/>
    </row>
    <row r="1432" spans="59:60" x14ac:dyDescent="0.45">
      <c r="BG1432" s="185"/>
      <c r="BH1432" s="185"/>
    </row>
    <row r="1433" spans="59:60" x14ac:dyDescent="0.45">
      <c r="BG1433" s="185"/>
      <c r="BH1433" s="185"/>
    </row>
    <row r="1434" spans="59:60" x14ac:dyDescent="0.45">
      <c r="BG1434" s="185"/>
      <c r="BH1434" s="185"/>
    </row>
    <row r="1435" spans="59:60" x14ac:dyDescent="0.45">
      <c r="BG1435" s="185"/>
      <c r="BH1435" s="185"/>
    </row>
    <row r="1436" spans="59:60" x14ac:dyDescent="0.45">
      <c r="BG1436" s="185"/>
      <c r="BH1436" s="185"/>
    </row>
    <row r="1437" spans="59:60" x14ac:dyDescent="0.45">
      <c r="BG1437" s="185"/>
      <c r="BH1437" s="185"/>
    </row>
    <row r="1438" spans="59:60" x14ac:dyDescent="0.45">
      <c r="BG1438" s="185"/>
      <c r="BH1438" s="185"/>
    </row>
    <row r="1439" spans="59:60" x14ac:dyDescent="0.45">
      <c r="BG1439" s="185"/>
      <c r="BH1439" s="185"/>
    </row>
    <row r="1440" spans="59:60" x14ac:dyDescent="0.45">
      <c r="BG1440" s="185"/>
      <c r="BH1440" s="185"/>
    </row>
    <row r="1441" spans="59:60" x14ac:dyDescent="0.45">
      <c r="BG1441" s="185"/>
      <c r="BH1441" s="185"/>
    </row>
    <row r="1442" spans="59:60" x14ac:dyDescent="0.45">
      <c r="BG1442" s="185"/>
      <c r="BH1442" s="185"/>
    </row>
    <row r="1443" spans="59:60" x14ac:dyDescent="0.45">
      <c r="BG1443" s="185"/>
      <c r="BH1443" s="185"/>
    </row>
    <row r="1444" spans="59:60" x14ac:dyDescent="0.45">
      <c r="BG1444" s="185"/>
      <c r="BH1444" s="185"/>
    </row>
    <row r="1445" spans="59:60" x14ac:dyDescent="0.45">
      <c r="BG1445" s="185"/>
      <c r="BH1445" s="185"/>
    </row>
    <row r="1446" spans="59:60" x14ac:dyDescent="0.45">
      <c r="BG1446" s="185"/>
      <c r="BH1446" s="185"/>
    </row>
    <row r="1447" spans="59:60" x14ac:dyDescent="0.45">
      <c r="BG1447" s="185"/>
      <c r="BH1447" s="185"/>
    </row>
    <row r="1448" spans="59:60" x14ac:dyDescent="0.45">
      <c r="BG1448" s="185"/>
      <c r="BH1448" s="185"/>
    </row>
    <row r="1449" spans="59:60" x14ac:dyDescent="0.45">
      <c r="BG1449" s="185"/>
      <c r="BH1449" s="185"/>
    </row>
    <row r="1450" spans="59:60" x14ac:dyDescent="0.45">
      <c r="BG1450" s="185"/>
      <c r="BH1450" s="185"/>
    </row>
    <row r="1451" spans="59:60" x14ac:dyDescent="0.45">
      <c r="BG1451" s="185"/>
      <c r="BH1451" s="185"/>
    </row>
    <row r="1452" spans="59:60" x14ac:dyDescent="0.45">
      <c r="BG1452" s="185"/>
      <c r="BH1452" s="185"/>
    </row>
    <row r="1453" spans="59:60" x14ac:dyDescent="0.45">
      <c r="BG1453" s="185"/>
      <c r="BH1453" s="185"/>
    </row>
    <row r="1454" spans="59:60" x14ac:dyDescent="0.45">
      <c r="BG1454" s="185"/>
      <c r="BH1454" s="185"/>
    </row>
    <row r="1455" spans="59:60" x14ac:dyDescent="0.45">
      <c r="BG1455" s="185"/>
      <c r="BH1455" s="185"/>
    </row>
    <row r="1456" spans="59:60" x14ac:dyDescent="0.45">
      <c r="BG1456" s="185"/>
      <c r="BH1456" s="185"/>
    </row>
    <row r="1457" spans="59:60" x14ac:dyDescent="0.45">
      <c r="BG1457" s="185"/>
      <c r="BH1457" s="185"/>
    </row>
    <row r="1458" spans="59:60" x14ac:dyDescent="0.45">
      <c r="BG1458" s="185"/>
      <c r="BH1458" s="185"/>
    </row>
    <row r="1459" spans="59:60" x14ac:dyDescent="0.45">
      <c r="BG1459" s="185"/>
      <c r="BH1459" s="185"/>
    </row>
    <row r="1460" spans="59:60" x14ac:dyDescent="0.45">
      <c r="BG1460" s="185"/>
      <c r="BH1460" s="185"/>
    </row>
    <row r="1461" spans="59:60" x14ac:dyDescent="0.45">
      <c r="BG1461" s="185"/>
      <c r="BH1461" s="185"/>
    </row>
    <row r="1462" spans="59:60" x14ac:dyDescent="0.45">
      <c r="BG1462" s="185"/>
      <c r="BH1462" s="185"/>
    </row>
    <row r="1463" spans="59:60" x14ac:dyDescent="0.45">
      <c r="BG1463" s="185"/>
      <c r="BH1463" s="185"/>
    </row>
    <row r="1464" spans="59:60" x14ac:dyDescent="0.45">
      <c r="BG1464" s="185"/>
      <c r="BH1464" s="185"/>
    </row>
    <row r="1465" spans="59:60" x14ac:dyDescent="0.45">
      <c r="BG1465" s="185"/>
      <c r="BH1465" s="185"/>
    </row>
    <row r="1466" spans="59:60" x14ac:dyDescent="0.45">
      <c r="BG1466" s="185"/>
      <c r="BH1466" s="185"/>
    </row>
    <row r="1467" spans="59:60" x14ac:dyDescent="0.45">
      <c r="BG1467" s="185"/>
      <c r="BH1467" s="185"/>
    </row>
    <row r="1468" spans="59:60" x14ac:dyDescent="0.45">
      <c r="BG1468" s="185"/>
      <c r="BH1468" s="185"/>
    </row>
    <row r="1469" spans="59:60" x14ac:dyDescent="0.45">
      <c r="BG1469" s="185"/>
      <c r="BH1469" s="185"/>
    </row>
    <row r="1470" spans="59:60" x14ac:dyDescent="0.45">
      <c r="BG1470" s="185"/>
      <c r="BH1470" s="185"/>
    </row>
    <row r="1471" spans="59:60" x14ac:dyDescent="0.45">
      <c r="BG1471" s="185"/>
      <c r="BH1471" s="185"/>
    </row>
    <row r="1472" spans="59:60" x14ac:dyDescent="0.45">
      <c r="BG1472" s="185"/>
      <c r="BH1472" s="185"/>
    </row>
    <row r="1473" spans="59:60" x14ac:dyDescent="0.45">
      <c r="BG1473" s="185"/>
      <c r="BH1473" s="185"/>
    </row>
    <row r="1474" spans="59:60" x14ac:dyDescent="0.45">
      <c r="BG1474" s="185"/>
      <c r="BH1474" s="185"/>
    </row>
    <row r="1475" spans="59:60" x14ac:dyDescent="0.45">
      <c r="BG1475" s="185"/>
      <c r="BH1475" s="185"/>
    </row>
    <row r="1476" spans="59:60" x14ac:dyDescent="0.45">
      <c r="BG1476" s="185"/>
      <c r="BH1476" s="185"/>
    </row>
    <row r="1477" spans="59:60" x14ac:dyDescent="0.45">
      <c r="BG1477" s="185"/>
      <c r="BH1477" s="185"/>
    </row>
    <row r="1478" spans="59:60" x14ac:dyDescent="0.45">
      <c r="BG1478" s="185"/>
      <c r="BH1478" s="185"/>
    </row>
    <row r="1479" spans="59:60" x14ac:dyDescent="0.45">
      <c r="BG1479" s="185"/>
      <c r="BH1479" s="185"/>
    </row>
    <row r="1480" spans="59:60" x14ac:dyDescent="0.45">
      <c r="BG1480" s="185"/>
      <c r="BH1480" s="185"/>
    </row>
    <row r="1481" spans="59:60" x14ac:dyDescent="0.45">
      <c r="BG1481" s="185"/>
      <c r="BH1481" s="185"/>
    </row>
    <row r="1482" spans="59:60" x14ac:dyDescent="0.45">
      <c r="BG1482" s="185"/>
      <c r="BH1482" s="185"/>
    </row>
    <row r="1483" spans="59:60" x14ac:dyDescent="0.45">
      <c r="BG1483" s="185"/>
      <c r="BH1483" s="185"/>
    </row>
    <row r="1484" spans="59:60" x14ac:dyDescent="0.45">
      <c r="BG1484" s="185"/>
      <c r="BH1484" s="185"/>
    </row>
    <row r="1485" spans="59:60" x14ac:dyDescent="0.45">
      <c r="BG1485" s="185"/>
      <c r="BH1485" s="185"/>
    </row>
    <row r="1486" spans="59:60" x14ac:dyDescent="0.45">
      <c r="BG1486" s="185"/>
      <c r="BH1486" s="185"/>
    </row>
    <row r="1487" spans="59:60" x14ac:dyDescent="0.45">
      <c r="BG1487" s="185"/>
      <c r="BH1487" s="185"/>
    </row>
    <row r="1488" spans="59:60" x14ac:dyDescent="0.45">
      <c r="BG1488" s="185"/>
      <c r="BH1488" s="185"/>
    </row>
    <row r="1489" spans="59:60" x14ac:dyDescent="0.45">
      <c r="BG1489" s="185"/>
      <c r="BH1489" s="185"/>
    </row>
    <row r="1490" spans="59:60" x14ac:dyDescent="0.45">
      <c r="BG1490" s="185"/>
      <c r="BH1490" s="185"/>
    </row>
    <row r="1491" spans="59:60" x14ac:dyDescent="0.45">
      <c r="BG1491" s="185"/>
      <c r="BH1491" s="185"/>
    </row>
    <row r="1492" spans="59:60" x14ac:dyDescent="0.45">
      <c r="BG1492" s="185"/>
      <c r="BH1492" s="185"/>
    </row>
    <row r="1493" spans="59:60" x14ac:dyDescent="0.45">
      <c r="BG1493" s="185"/>
      <c r="BH1493" s="185"/>
    </row>
    <row r="1494" spans="59:60" x14ac:dyDescent="0.45">
      <c r="BG1494" s="185"/>
      <c r="BH1494" s="185"/>
    </row>
    <row r="1495" spans="59:60" x14ac:dyDescent="0.45">
      <c r="BG1495" s="185"/>
      <c r="BH1495" s="185"/>
    </row>
    <row r="1496" spans="59:60" x14ac:dyDescent="0.45">
      <c r="BG1496" s="185"/>
      <c r="BH1496" s="185"/>
    </row>
    <row r="1497" spans="59:60" x14ac:dyDescent="0.45">
      <c r="BG1497" s="185"/>
      <c r="BH1497" s="185"/>
    </row>
    <row r="1498" spans="59:60" x14ac:dyDescent="0.45">
      <c r="BG1498" s="185"/>
      <c r="BH1498" s="185"/>
    </row>
    <row r="1499" spans="59:60" x14ac:dyDescent="0.45">
      <c r="BG1499" s="185"/>
      <c r="BH1499" s="185"/>
    </row>
    <row r="1500" spans="59:60" x14ac:dyDescent="0.45">
      <c r="BG1500" s="185"/>
      <c r="BH1500" s="185"/>
    </row>
    <row r="1501" spans="59:60" x14ac:dyDescent="0.45">
      <c r="BG1501" s="185"/>
      <c r="BH1501" s="185"/>
    </row>
    <row r="1502" spans="59:60" x14ac:dyDescent="0.45">
      <c r="BG1502" s="185"/>
      <c r="BH1502" s="185"/>
    </row>
    <row r="1503" spans="59:60" x14ac:dyDescent="0.45">
      <c r="BG1503" s="185"/>
      <c r="BH1503" s="185"/>
    </row>
    <row r="1504" spans="59:60" x14ac:dyDescent="0.45">
      <c r="BG1504" s="185"/>
      <c r="BH1504" s="185"/>
    </row>
    <row r="1505" spans="59:60" x14ac:dyDescent="0.45">
      <c r="BG1505" s="185"/>
      <c r="BH1505" s="185"/>
    </row>
    <row r="1506" spans="59:60" x14ac:dyDescent="0.45">
      <c r="BG1506" s="185"/>
      <c r="BH1506" s="185"/>
    </row>
    <row r="1507" spans="59:60" x14ac:dyDescent="0.45">
      <c r="BG1507" s="185"/>
      <c r="BH1507" s="185"/>
    </row>
    <row r="1508" spans="59:60" x14ac:dyDescent="0.45">
      <c r="BG1508" s="185"/>
      <c r="BH1508" s="185"/>
    </row>
    <row r="1509" spans="59:60" x14ac:dyDescent="0.45">
      <c r="BG1509" s="185"/>
      <c r="BH1509" s="185"/>
    </row>
    <row r="1510" spans="59:60" x14ac:dyDescent="0.45">
      <c r="BG1510" s="185"/>
      <c r="BH1510" s="185"/>
    </row>
    <row r="1511" spans="59:60" x14ac:dyDescent="0.45">
      <c r="BG1511" s="185"/>
      <c r="BH1511" s="185"/>
    </row>
    <row r="1512" spans="59:60" x14ac:dyDescent="0.45">
      <c r="BG1512" s="185"/>
      <c r="BH1512" s="185"/>
    </row>
    <row r="1513" spans="59:60" x14ac:dyDescent="0.45">
      <c r="BG1513" s="185"/>
      <c r="BH1513" s="185"/>
    </row>
    <row r="1514" spans="59:60" x14ac:dyDescent="0.45">
      <c r="BG1514" s="185"/>
      <c r="BH1514" s="185"/>
    </row>
    <row r="1515" spans="59:60" x14ac:dyDescent="0.45">
      <c r="BG1515" s="185"/>
      <c r="BH1515" s="185"/>
    </row>
    <row r="1516" spans="59:60" x14ac:dyDescent="0.45">
      <c r="BG1516" s="185"/>
      <c r="BH1516" s="185"/>
    </row>
    <row r="1517" spans="59:60" x14ac:dyDescent="0.45">
      <c r="BG1517" s="185"/>
      <c r="BH1517" s="185"/>
    </row>
    <row r="1518" spans="59:60" x14ac:dyDescent="0.45">
      <c r="BG1518" s="185"/>
      <c r="BH1518" s="185"/>
    </row>
    <row r="1519" spans="59:60" x14ac:dyDescent="0.45">
      <c r="BG1519" s="185"/>
      <c r="BH1519" s="185"/>
    </row>
    <row r="1520" spans="59:60" x14ac:dyDescent="0.45">
      <c r="BG1520" s="185"/>
      <c r="BH1520" s="185"/>
    </row>
    <row r="1521" spans="59:60" x14ac:dyDescent="0.45">
      <c r="BG1521" s="185"/>
      <c r="BH1521" s="185"/>
    </row>
    <row r="1522" spans="59:60" x14ac:dyDescent="0.45">
      <c r="BG1522" s="185"/>
      <c r="BH1522" s="185"/>
    </row>
    <row r="1523" spans="59:60" x14ac:dyDescent="0.45">
      <c r="BG1523" s="185"/>
      <c r="BH1523" s="185"/>
    </row>
    <row r="1524" spans="59:60" x14ac:dyDescent="0.45">
      <c r="BG1524" s="185"/>
      <c r="BH1524" s="185"/>
    </row>
    <row r="1525" spans="59:60" x14ac:dyDescent="0.45">
      <c r="BG1525" s="185"/>
      <c r="BH1525" s="185"/>
    </row>
    <row r="1526" spans="59:60" x14ac:dyDescent="0.45">
      <c r="BG1526" s="185"/>
      <c r="BH1526" s="185"/>
    </row>
    <row r="1527" spans="59:60" x14ac:dyDescent="0.45">
      <c r="BG1527" s="185"/>
      <c r="BH1527" s="185"/>
    </row>
    <row r="1528" spans="59:60" x14ac:dyDescent="0.45">
      <c r="BG1528" s="185"/>
      <c r="BH1528" s="185"/>
    </row>
    <row r="1529" spans="59:60" x14ac:dyDescent="0.45">
      <c r="BG1529" s="185"/>
      <c r="BH1529" s="185"/>
    </row>
    <row r="1530" spans="59:60" x14ac:dyDescent="0.45">
      <c r="BG1530" s="185"/>
      <c r="BH1530" s="185"/>
    </row>
    <row r="1531" spans="59:60" x14ac:dyDescent="0.45">
      <c r="BG1531" s="185"/>
      <c r="BH1531" s="185"/>
    </row>
    <row r="1532" spans="59:60" x14ac:dyDescent="0.45">
      <c r="BG1532" s="185"/>
      <c r="BH1532" s="185"/>
    </row>
    <row r="1533" spans="59:60" x14ac:dyDescent="0.45">
      <c r="BG1533" s="185"/>
      <c r="BH1533" s="185"/>
    </row>
    <row r="1534" spans="59:60" x14ac:dyDescent="0.45">
      <c r="BG1534" s="185"/>
      <c r="BH1534" s="185"/>
    </row>
    <row r="1535" spans="59:60" x14ac:dyDescent="0.45">
      <c r="BG1535" s="185"/>
      <c r="BH1535" s="185"/>
    </row>
    <row r="1536" spans="59:60" x14ac:dyDescent="0.45">
      <c r="BG1536" s="185"/>
      <c r="BH1536" s="185"/>
    </row>
    <row r="1537" spans="59:60" x14ac:dyDescent="0.45">
      <c r="BG1537" s="185"/>
      <c r="BH1537" s="185"/>
    </row>
    <row r="1538" spans="59:60" x14ac:dyDescent="0.45">
      <c r="BG1538" s="185"/>
      <c r="BH1538" s="185"/>
    </row>
    <row r="1539" spans="59:60" x14ac:dyDescent="0.45">
      <c r="BG1539" s="185"/>
      <c r="BH1539" s="185"/>
    </row>
    <row r="1540" spans="59:60" x14ac:dyDescent="0.45">
      <c r="BG1540" s="185"/>
      <c r="BH1540" s="185"/>
    </row>
    <row r="1541" spans="59:60" x14ac:dyDescent="0.45">
      <c r="BG1541" s="185"/>
      <c r="BH1541" s="185"/>
    </row>
    <row r="1542" spans="59:60" x14ac:dyDescent="0.45">
      <c r="BG1542" s="185"/>
      <c r="BH1542" s="185"/>
    </row>
    <row r="1543" spans="59:60" x14ac:dyDescent="0.45">
      <c r="BG1543" s="185"/>
      <c r="BH1543" s="185"/>
    </row>
    <row r="1544" spans="59:60" x14ac:dyDescent="0.45">
      <c r="BG1544" s="185"/>
      <c r="BH1544" s="185"/>
    </row>
    <row r="1545" spans="59:60" x14ac:dyDescent="0.45">
      <c r="BG1545" s="185"/>
      <c r="BH1545" s="185"/>
    </row>
    <row r="1546" spans="59:60" x14ac:dyDescent="0.45">
      <c r="BG1546" s="185"/>
      <c r="BH1546" s="185"/>
    </row>
    <row r="1547" spans="59:60" x14ac:dyDescent="0.45">
      <c r="BG1547" s="185"/>
      <c r="BH1547" s="185"/>
    </row>
    <row r="1548" spans="59:60" x14ac:dyDescent="0.45">
      <c r="BG1548" s="185"/>
      <c r="BH1548" s="185"/>
    </row>
    <row r="1549" spans="59:60" x14ac:dyDescent="0.45">
      <c r="BG1549" s="185"/>
      <c r="BH1549" s="185"/>
    </row>
    <row r="1550" spans="59:60" x14ac:dyDescent="0.45">
      <c r="BG1550" s="185"/>
      <c r="BH1550" s="185"/>
    </row>
    <row r="1551" spans="59:60" x14ac:dyDescent="0.45">
      <c r="BG1551" s="185"/>
      <c r="BH1551" s="185"/>
    </row>
    <row r="1552" spans="59:60" x14ac:dyDescent="0.45">
      <c r="BG1552" s="185"/>
      <c r="BH1552" s="185"/>
    </row>
    <row r="1553" spans="59:60" x14ac:dyDescent="0.45">
      <c r="BG1553" s="185"/>
      <c r="BH1553" s="185"/>
    </row>
    <row r="1554" spans="59:60" x14ac:dyDescent="0.45">
      <c r="BG1554" s="185"/>
      <c r="BH1554" s="185"/>
    </row>
    <row r="1555" spans="59:60" x14ac:dyDescent="0.45">
      <c r="BG1555" s="185"/>
      <c r="BH1555" s="185"/>
    </row>
    <row r="1556" spans="59:60" x14ac:dyDescent="0.45">
      <c r="BG1556" s="185"/>
      <c r="BH1556" s="185"/>
    </row>
    <row r="1557" spans="59:60" x14ac:dyDescent="0.45">
      <c r="BG1557" s="185"/>
      <c r="BH1557" s="185"/>
    </row>
    <row r="1558" spans="59:60" x14ac:dyDescent="0.45">
      <c r="BG1558" s="185"/>
      <c r="BH1558" s="185"/>
    </row>
    <row r="1559" spans="59:60" x14ac:dyDescent="0.45">
      <c r="BG1559" s="185"/>
      <c r="BH1559" s="185"/>
    </row>
    <row r="1560" spans="59:60" x14ac:dyDescent="0.45">
      <c r="BG1560" s="185"/>
      <c r="BH1560" s="185"/>
    </row>
    <row r="1561" spans="59:60" x14ac:dyDescent="0.45">
      <c r="BG1561" s="185"/>
      <c r="BH1561" s="185"/>
    </row>
    <row r="1562" spans="59:60" x14ac:dyDescent="0.45">
      <c r="BG1562" s="185"/>
      <c r="BH1562" s="185"/>
    </row>
    <row r="1563" spans="59:60" x14ac:dyDescent="0.45">
      <c r="BG1563" s="185"/>
      <c r="BH1563" s="185"/>
    </row>
    <row r="1564" spans="59:60" x14ac:dyDescent="0.45">
      <c r="BG1564" s="185"/>
      <c r="BH1564" s="185"/>
    </row>
    <row r="1565" spans="59:60" x14ac:dyDescent="0.45">
      <c r="BG1565" s="185"/>
      <c r="BH1565" s="185"/>
    </row>
    <row r="1566" spans="59:60" x14ac:dyDescent="0.45">
      <c r="BG1566" s="185"/>
      <c r="BH1566" s="185"/>
    </row>
    <row r="1567" spans="59:60" x14ac:dyDescent="0.45">
      <c r="BG1567" s="185"/>
      <c r="BH1567" s="185"/>
    </row>
    <row r="1568" spans="59:60" x14ac:dyDescent="0.45">
      <c r="BG1568" s="185"/>
      <c r="BH1568" s="185"/>
    </row>
    <row r="1569" spans="59:60" x14ac:dyDescent="0.45">
      <c r="BG1569" s="185"/>
      <c r="BH1569" s="185"/>
    </row>
    <row r="1570" spans="59:60" x14ac:dyDescent="0.45">
      <c r="BG1570" s="185"/>
      <c r="BH1570" s="185"/>
    </row>
    <row r="1571" spans="59:60" x14ac:dyDescent="0.45">
      <c r="BG1571" s="185"/>
      <c r="BH1571" s="185"/>
    </row>
    <row r="1572" spans="59:60" x14ac:dyDescent="0.45">
      <c r="BG1572" s="185"/>
      <c r="BH1572" s="185"/>
    </row>
    <row r="1573" spans="59:60" x14ac:dyDescent="0.45">
      <c r="BG1573" s="185"/>
      <c r="BH1573" s="185"/>
    </row>
    <row r="1574" spans="59:60" x14ac:dyDescent="0.45">
      <c r="BG1574" s="185"/>
      <c r="BH1574" s="185"/>
    </row>
    <row r="1575" spans="59:60" x14ac:dyDescent="0.45">
      <c r="BG1575" s="185"/>
      <c r="BH1575" s="185"/>
    </row>
    <row r="1576" spans="59:60" x14ac:dyDescent="0.45">
      <c r="BG1576" s="185"/>
      <c r="BH1576" s="185"/>
    </row>
    <row r="1577" spans="59:60" x14ac:dyDescent="0.45">
      <c r="BG1577" s="185"/>
      <c r="BH1577" s="185"/>
    </row>
    <row r="1578" spans="59:60" x14ac:dyDescent="0.45">
      <c r="BG1578" s="185"/>
      <c r="BH1578" s="185"/>
    </row>
    <row r="1579" spans="59:60" x14ac:dyDescent="0.45">
      <c r="BG1579" s="185"/>
      <c r="BH1579" s="185"/>
    </row>
    <row r="1580" spans="59:60" x14ac:dyDescent="0.45">
      <c r="BG1580" s="185"/>
      <c r="BH1580" s="185"/>
    </row>
    <row r="1581" spans="59:60" x14ac:dyDescent="0.45">
      <c r="BG1581" s="185"/>
      <c r="BH1581" s="185"/>
    </row>
    <row r="1582" spans="59:60" x14ac:dyDescent="0.45">
      <c r="BG1582" s="185"/>
      <c r="BH1582" s="185"/>
    </row>
    <row r="1583" spans="59:60" x14ac:dyDescent="0.45">
      <c r="BG1583" s="185"/>
      <c r="BH1583" s="185"/>
    </row>
    <row r="1584" spans="59:60" x14ac:dyDescent="0.45">
      <c r="BG1584" s="185"/>
      <c r="BH1584" s="185"/>
    </row>
    <row r="1585" spans="59:60" x14ac:dyDescent="0.45">
      <c r="BG1585" s="185"/>
      <c r="BH1585" s="185"/>
    </row>
    <row r="1586" spans="59:60" x14ac:dyDescent="0.45">
      <c r="BG1586" s="185"/>
      <c r="BH1586" s="185"/>
    </row>
    <row r="1587" spans="59:60" x14ac:dyDescent="0.45">
      <c r="BG1587" s="185"/>
      <c r="BH1587" s="185"/>
    </row>
    <row r="1588" spans="59:60" x14ac:dyDescent="0.45">
      <c r="BG1588" s="185"/>
      <c r="BH1588" s="185"/>
    </row>
    <row r="1589" spans="59:60" x14ac:dyDescent="0.45">
      <c r="BG1589" s="185"/>
      <c r="BH1589" s="185"/>
    </row>
    <row r="1590" spans="59:60" x14ac:dyDescent="0.45">
      <c r="BG1590" s="185"/>
      <c r="BH1590" s="185"/>
    </row>
    <row r="1591" spans="59:60" x14ac:dyDescent="0.45">
      <c r="BG1591" s="185"/>
      <c r="BH1591" s="185"/>
    </row>
    <row r="1592" spans="59:60" x14ac:dyDescent="0.45">
      <c r="BG1592" s="185"/>
      <c r="BH1592" s="185"/>
    </row>
    <row r="1593" spans="59:60" x14ac:dyDescent="0.45">
      <c r="BG1593" s="185"/>
      <c r="BH1593" s="185"/>
    </row>
    <row r="1594" spans="59:60" x14ac:dyDescent="0.45">
      <c r="BG1594" s="185"/>
      <c r="BH1594" s="185"/>
    </row>
    <row r="1595" spans="59:60" x14ac:dyDescent="0.45">
      <c r="BG1595" s="185"/>
      <c r="BH1595" s="185"/>
    </row>
    <row r="1596" spans="59:60" x14ac:dyDescent="0.45">
      <c r="BG1596" s="185"/>
      <c r="BH1596" s="185"/>
    </row>
    <row r="1597" spans="59:60" x14ac:dyDescent="0.45">
      <c r="BG1597" s="185"/>
      <c r="BH1597" s="185"/>
    </row>
    <row r="1598" spans="59:60" x14ac:dyDescent="0.45">
      <c r="BG1598" s="185"/>
      <c r="BH1598" s="185"/>
    </row>
    <row r="1599" spans="59:60" x14ac:dyDescent="0.45">
      <c r="BG1599" s="185"/>
      <c r="BH1599" s="185"/>
    </row>
    <row r="1600" spans="59:60" x14ac:dyDescent="0.45">
      <c r="BG1600" s="185"/>
      <c r="BH1600" s="185"/>
    </row>
    <row r="1601" spans="59:60" x14ac:dyDescent="0.45">
      <c r="BG1601" s="185"/>
      <c r="BH1601" s="185"/>
    </row>
    <row r="1602" spans="59:60" x14ac:dyDescent="0.45">
      <c r="BG1602" s="185"/>
      <c r="BH1602" s="185"/>
    </row>
    <row r="1603" spans="59:60" x14ac:dyDescent="0.45">
      <c r="BG1603" s="185"/>
      <c r="BH1603" s="185"/>
    </row>
    <row r="1604" spans="59:60" x14ac:dyDescent="0.45">
      <c r="BG1604" s="185"/>
      <c r="BH1604" s="185"/>
    </row>
    <row r="1605" spans="59:60" x14ac:dyDescent="0.45">
      <c r="BG1605" s="185"/>
      <c r="BH1605" s="185"/>
    </row>
    <row r="1606" spans="59:60" x14ac:dyDescent="0.45">
      <c r="BG1606" s="185"/>
      <c r="BH1606" s="185"/>
    </row>
    <row r="1607" spans="59:60" x14ac:dyDescent="0.45">
      <c r="BG1607" s="185"/>
      <c r="BH1607" s="185"/>
    </row>
    <row r="1608" spans="59:60" x14ac:dyDescent="0.45">
      <c r="BG1608" s="185"/>
      <c r="BH1608" s="185"/>
    </row>
    <row r="1609" spans="59:60" x14ac:dyDescent="0.45">
      <c r="BG1609" s="185"/>
      <c r="BH1609" s="185"/>
    </row>
    <row r="1610" spans="59:60" x14ac:dyDescent="0.45">
      <c r="BG1610" s="185"/>
      <c r="BH1610" s="185"/>
    </row>
    <row r="1611" spans="59:60" x14ac:dyDescent="0.45">
      <c r="BG1611" s="185"/>
      <c r="BH1611" s="185"/>
    </row>
    <row r="1612" spans="59:60" x14ac:dyDescent="0.45">
      <c r="BG1612" s="185"/>
      <c r="BH1612" s="185"/>
    </row>
    <row r="1613" spans="59:60" x14ac:dyDescent="0.45">
      <c r="BG1613" s="185"/>
      <c r="BH1613" s="185"/>
    </row>
    <row r="1614" spans="59:60" x14ac:dyDescent="0.45">
      <c r="BG1614" s="185"/>
      <c r="BH1614" s="185"/>
    </row>
    <row r="1615" spans="59:60" x14ac:dyDescent="0.45">
      <c r="BG1615" s="185"/>
      <c r="BH1615" s="185"/>
    </row>
    <row r="1616" spans="59:60" x14ac:dyDescent="0.45">
      <c r="BG1616" s="185"/>
      <c r="BH1616" s="185"/>
    </row>
    <row r="1617" spans="59:60" x14ac:dyDescent="0.45">
      <c r="BG1617" s="185"/>
      <c r="BH1617" s="185"/>
    </row>
    <row r="1618" spans="59:60" x14ac:dyDescent="0.45">
      <c r="BG1618" s="185"/>
      <c r="BH1618" s="185"/>
    </row>
    <row r="1619" spans="59:60" x14ac:dyDescent="0.45">
      <c r="BG1619" s="185"/>
      <c r="BH1619" s="185"/>
    </row>
    <row r="1620" spans="59:60" x14ac:dyDescent="0.45">
      <c r="BG1620" s="185"/>
      <c r="BH1620" s="185"/>
    </row>
    <row r="1621" spans="59:60" x14ac:dyDescent="0.45">
      <c r="BG1621" s="185"/>
      <c r="BH1621" s="185"/>
    </row>
    <row r="1622" spans="59:60" x14ac:dyDescent="0.45">
      <c r="BG1622" s="185"/>
      <c r="BH1622" s="185"/>
    </row>
    <row r="1623" spans="59:60" x14ac:dyDescent="0.45">
      <c r="BG1623" s="185"/>
      <c r="BH1623" s="185"/>
    </row>
    <row r="1624" spans="59:60" x14ac:dyDescent="0.45">
      <c r="BG1624" s="185"/>
      <c r="BH1624" s="185"/>
    </row>
    <row r="1625" spans="59:60" x14ac:dyDescent="0.45">
      <c r="BG1625" s="185"/>
      <c r="BH1625" s="185"/>
    </row>
    <row r="1626" spans="59:60" x14ac:dyDescent="0.45">
      <c r="BG1626" s="185"/>
      <c r="BH1626" s="185"/>
    </row>
    <row r="1627" spans="59:60" x14ac:dyDescent="0.45">
      <c r="BG1627" s="185"/>
      <c r="BH1627" s="185"/>
    </row>
    <row r="1628" spans="59:60" x14ac:dyDescent="0.45">
      <c r="BG1628" s="185"/>
      <c r="BH1628" s="185"/>
    </row>
    <row r="1629" spans="59:60" x14ac:dyDescent="0.45">
      <c r="BG1629" s="185"/>
      <c r="BH1629" s="185"/>
    </row>
    <row r="1630" spans="59:60" x14ac:dyDescent="0.45">
      <c r="BG1630" s="185"/>
      <c r="BH1630" s="185"/>
    </row>
    <row r="1631" spans="59:60" x14ac:dyDescent="0.45">
      <c r="BG1631" s="185"/>
      <c r="BH1631" s="185"/>
    </row>
    <row r="1632" spans="59:60" x14ac:dyDescent="0.45">
      <c r="BG1632" s="185"/>
      <c r="BH1632" s="185"/>
    </row>
    <row r="1633" spans="59:60" x14ac:dyDescent="0.45">
      <c r="BG1633" s="185"/>
      <c r="BH1633" s="185"/>
    </row>
    <row r="1634" spans="59:60" x14ac:dyDescent="0.45">
      <c r="BG1634" s="185"/>
      <c r="BH1634" s="185"/>
    </row>
    <row r="1635" spans="59:60" x14ac:dyDescent="0.45">
      <c r="BG1635" s="185"/>
      <c r="BH1635" s="185"/>
    </row>
    <row r="1636" spans="59:60" x14ac:dyDescent="0.45">
      <c r="BG1636" s="185"/>
      <c r="BH1636" s="185"/>
    </row>
    <row r="1637" spans="59:60" x14ac:dyDescent="0.45">
      <c r="BG1637" s="185"/>
      <c r="BH1637" s="185"/>
    </row>
    <row r="1638" spans="59:60" x14ac:dyDescent="0.45">
      <c r="BG1638" s="185"/>
      <c r="BH1638" s="185"/>
    </row>
    <row r="1639" spans="59:60" x14ac:dyDescent="0.45">
      <c r="BG1639" s="185"/>
      <c r="BH1639" s="185"/>
    </row>
    <row r="1640" spans="59:60" x14ac:dyDescent="0.45">
      <c r="BG1640" s="185"/>
      <c r="BH1640" s="185"/>
    </row>
    <row r="1641" spans="59:60" x14ac:dyDescent="0.45">
      <c r="BG1641" s="185"/>
      <c r="BH1641" s="185"/>
    </row>
    <row r="1642" spans="59:60" x14ac:dyDescent="0.45">
      <c r="BG1642" s="185"/>
      <c r="BH1642" s="185"/>
    </row>
    <row r="1643" spans="59:60" x14ac:dyDescent="0.45">
      <c r="BG1643" s="185"/>
      <c r="BH1643" s="185"/>
    </row>
    <row r="1644" spans="59:60" x14ac:dyDescent="0.45">
      <c r="BG1644" s="185"/>
      <c r="BH1644" s="185"/>
    </row>
    <row r="1645" spans="59:60" x14ac:dyDescent="0.45">
      <c r="BG1645" s="185"/>
      <c r="BH1645" s="185"/>
    </row>
    <row r="1646" spans="59:60" x14ac:dyDescent="0.45">
      <c r="BG1646" s="185"/>
      <c r="BH1646" s="185"/>
    </row>
    <row r="1647" spans="59:60" x14ac:dyDescent="0.45">
      <c r="BG1647" s="185"/>
      <c r="BH1647" s="185"/>
    </row>
    <row r="1648" spans="59:60" x14ac:dyDescent="0.45">
      <c r="BG1648" s="185"/>
      <c r="BH1648" s="185"/>
    </row>
    <row r="1649" spans="59:60" x14ac:dyDescent="0.45">
      <c r="BG1649" s="185"/>
      <c r="BH1649" s="185"/>
    </row>
    <row r="1650" spans="59:60" x14ac:dyDescent="0.45">
      <c r="BG1650" s="185"/>
      <c r="BH1650" s="185"/>
    </row>
    <row r="1651" spans="59:60" x14ac:dyDescent="0.45">
      <c r="BG1651" s="185"/>
      <c r="BH1651" s="185"/>
    </row>
    <row r="1652" spans="59:60" x14ac:dyDescent="0.45">
      <c r="BG1652" s="185"/>
      <c r="BH1652" s="185"/>
    </row>
    <row r="1653" spans="59:60" x14ac:dyDescent="0.45">
      <c r="BG1653" s="185"/>
      <c r="BH1653" s="185"/>
    </row>
    <row r="1654" spans="59:60" x14ac:dyDescent="0.45">
      <c r="BG1654" s="185"/>
      <c r="BH1654" s="185"/>
    </row>
    <row r="1655" spans="59:60" x14ac:dyDescent="0.45">
      <c r="BG1655" s="185"/>
      <c r="BH1655" s="185"/>
    </row>
    <row r="1656" spans="59:60" x14ac:dyDescent="0.45">
      <c r="BG1656" s="185"/>
      <c r="BH1656" s="185"/>
    </row>
    <row r="1657" spans="59:60" x14ac:dyDescent="0.45">
      <c r="BG1657" s="185"/>
      <c r="BH1657" s="185"/>
    </row>
    <row r="1658" spans="59:60" x14ac:dyDescent="0.45">
      <c r="BG1658" s="185"/>
      <c r="BH1658" s="185"/>
    </row>
    <row r="1659" spans="59:60" x14ac:dyDescent="0.45">
      <c r="BG1659" s="185"/>
      <c r="BH1659" s="185"/>
    </row>
    <row r="1660" spans="59:60" x14ac:dyDescent="0.45">
      <c r="BG1660" s="185"/>
      <c r="BH1660" s="185"/>
    </row>
    <row r="1661" spans="59:60" x14ac:dyDescent="0.45">
      <c r="BG1661" s="185"/>
      <c r="BH1661" s="185"/>
    </row>
    <row r="1662" spans="59:60" x14ac:dyDescent="0.45">
      <c r="BG1662" s="185"/>
      <c r="BH1662" s="185"/>
    </row>
    <row r="1663" spans="59:60" x14ac:dyDescent="0.45">
      <c r="BG1663" s="185"/>
      <c r="BH1663" s="185"/>
    </row>
    <row r="1664" spans="59:60" x14ac:dyDescent="0.45">
      <c r="BG1664" s="185"/>
      <c r="BH1664" s="185"/>
    </row>
    <row r="1665" spans="59:60" x14ac:dyDescent="0.45">
      <c r="BG1665" s="185"/>
      <c r="BH1665" s="185"/>
    </row>
    <row r="1666" spans="59:60" x14ac:dyDescent="0.45">
      <c r="BG1666" s="185"/>
      <c r="BH1666" s="185"/>
    </row>
    <row r="1667" spans="59:60" x14ac:dyDescent="0.45">
      <c r="BG1667" s="185"/>
      <c r="BH1667" s="185"/>
    </row>
    <row r="1668" spans="59:60" x14ac:dyDescent="0.45">
      <c r="BG1668" s="185"/>
      <c r="BH1668" s="185"/>
    </row>
    <row r="1669" spans="59:60" x14ac:dyDescent="0.45">
      <c r="BG1669" s="185"/>
      <c r="BH1669" s="185"/>
    </row>
    <row r="1670" spans="59:60" x14ac:dyDescent="0.45">
      <c r="BG1670" s="185"/>
      <c r="BH1670" s="185"/>
    </row>
    <row r="1671" spans="59:60" x14ac:dyDescent="0.45">
      <c r="BG1671" s="185"/>
      <c r="BH1671" s="185"/>
    </row>
    <row r="1672" spans="59:60" x14ac:dyDescent="0.45">
      <c r="BG1672" s="185"/>
      <c r="BH1672" s="185"/>
    </row>
    <row r="1673" spans="59:60" x14ac:dyDescent="0.45">
      <c r="BG1673" s="185"/>
      <c r="BH1673" s="185"/>
    </row>
    <row r="1674" spans="59:60" x14ac:dyDescent="0.45">
      <c r="BG1674" s="185"/>
      <c r="BH1674" s="185"/>
    </row>
    <row r="1675" spans="59:60" x14ac:dyDescent="0.45">
      <c r="BG1675" s="185"/>
      <c r="BH1675" s="185"/>
    </row>
    <row r="1676" spans="59:60" x14ac:dyDescent="0.45">
      <c r="BG1676" s="185"/>
      <c r="BH1676" s="185"/>
    </row>
    <row r="1677" spans="59:60" x14ac:dyDescent="0.45">
      <c r="BG1677" s="185"/>
      <c r="BH1677" s="185"/>
    </row>
    <row r="1678" spans="59:60" x14ac:dyDescent="0.45">
      <c r="BG1678" s="185"/>
      <c r="BH1678" s="185"/>
    </row>
    <row r="1679" spans="59:60" x14ac:dyDescent="0.45">
      <c r="BG1679" s="185"/>
      <c r="BH1679" s="185"/>
    </row>
    <row r="1680" spans="59:60" x14ac:dyDescent="0.45">
      <c r="BG1680" s="185"/>
      <c r="BH1680" s="185"/>
    </row>
    <row r="1681" spans="59:60" x14ac:dyDescent="0.45">
      <c r="BG1681" s="185"/>
      <c r="BH1681" s="185"/>
    </row>
    <row r="1682" spans="59:60" x14ac:dyDescent="0.45">
      <c r="BG1682" s="185"/>
      <c r="BH1682" s="185"/>
    </row>
    <row r="1683" spans="59:60" x14ac:dyDescent="0.45">
      <c r="BG1683" s="185"/>
      <c r="BH1683" s="185"/>
    </row>
    <row r="1684" spans="59:60" x14ac:dyDescent="0.45">
      <c r="BG1684" s="185"/>
      <c r="BH1684" s="185"/>
    </row>
    <row r="1685" spans="59:60" x14ac:dyDescent="0.45">
      <c r="BG1685" s="185"/>
      <c r="BH1685" s="185"/>
    </row>
    <row r="1686" spans="59:60" x14ac:dyDescent="0.45">
      <c r="BG1686" s="185"/>
      <c r="BH1686" s="185"/>
    </row>
    <row r="1687" spans="59:60" x14ac:dyDescent="0.45">
      <c r="BG1687" s="185"/>
      <c r="BH1687" s="185"/>
    </row>
    <row r="1688" spans="59:60" x14ac:dyDescent="0.45">
      <c r="BG1688" s="185"/>
      <c r="BH1688" s="185"/>
    </row>
    <row r="1689" spans="59:60" x14ac:dyDescent="0.45">
      <c r="BG1689" s="185"/>
      <c r="BH1689" s="185"/>
    </row>
    <row r="1690" spans="59:60" x14ac:dyDescent="0.45">
      <c r="BG1690" s="185"/>
      <c r="BH1690" s="185"/>
    </row>
    <row r="1691" spans="59:60" x14ac:dyDescent="0.45">
      <c r="BG1691" s="185"/>
      <c r="BH1691" s="185"/>
    </row>
    <row r="1692" spans="59:60" x14ac:dyDescent="0.45">
      <c r="BG1692" s="185"/>
      <c r="BH1692" s="185"/>
    </row>
    <row r="1693" spans="59:60" x14ac:dyDescent="0.45">
      <c r="BG1693" s="185"/>
      <c r="BH1693" s="185"/>
    </row>
    <row r="1694" spans="59:60" x14ac:dyDescent="0.45">
      <c r="BG1694" s="185"/>
      <c r="BH1694" s="185"/>
    </row>
    <row r="1695" spans="59:60" x14ac:dyDescent="0.45">
      <c r="BG1695" s="185"/>
      <c r="BH1695" s="185"/>
    </row>
    <row r="1696" spans="59:60" x14ac:dyDescent="0.45">
      <c r="BG1696" s="185"/>
      <c r="BH1696" s="185"/>
    </row>
    <row r="1697" spans="59:60" x14ac:dyDescent="0.45">
      <c r="BG1697" s="185"/>
      <c r="BH1697" s="185"/>
    </row>
    <row r="1698" spans="59:60" x14ac:dyDescent="0.45">
      <c r="BG1698" s="185"/>
      <c r="BH1698" s="185"/>
    </row>
    <row r="1699" spans="59:60" x14ac:dyDescent="0.45">
      <c r="BG1699" s="185"/>
      <c r="BH1699" s="185"/>
    </row>
    <row r="1700" spans="59:60" x14ac:dyDescent="0.45">
      <c r="BG1700" s="185"/>
      <c r="BH1700" s="185"/>
    </row>
    <row r="1701" spans="59:60" x14ac:dyDescent="0.45">
      <c r="BG1701" s="185"/>
      <c r="BH1701" s="185"/>
    </row>
    <row r="1702" spans="59:60" x14ac:dyDescent="0.45">
      <c r="BG1702" s="185"/>
      <c r="BH1702" s="185"/>
    </row>
    <row r="1703" spans="59:60" x14ac:dyDescent="0.45">
      <c r="BG1703" s="185"/>
      <c r="BH1703" s="185"/>
    </row>
    <row r="1704" spans="59:60" x14ac:dyDescent="0.45">
      <c r="BG1704" s="185"/>
      <c r="BH1704" s="185"/>
    </row>
    <row r="1705" spans="59:60" x14ac:dyDescent="0.45">
      <c r="BG1705" s="185"/>
      <c r="BH1705" s="185"/>
    </row>
    <row r="1706" spans="59:60" x14ac:dyDescent="0.45">
      <c r="BG1706" s="185"/>
      <c r="BH1706" s="185"/>
    </row>
    <row r="1707" spans="59:60" x14ac:dyDescent="0.45">
      <c r="BG1707" s="185"/>
      <c r="BH1707" s="185"/>
    </row>
    <row r="1708" spans="59:60" x14ac:dyDescent="0.45">
      <c r="BG1708" s="185"/>
      <c r="BH1708" s="185"/>
    </row>
    <row r="1709" spans="59:60" x14ac:dyDescent="0.45">
      <c r="BG1709" s="185"/>
      <c r="BH1709" s="185"/>
    </row>
    <row r="1710" spans="59:60" x14ac:dyDescent="0.45">
      <c r="BG1710" s="185"/>
      <c r="BH1710" s="185"/>
    </row>
    <row r="1711" spans="59:60" x14ac:dyDescent="0.45">
      <c r="BG1711" s="185"/>
      <c r="BH1711" s="185"/>
    </row>
    <row r="1712" spans="59:60" x14ac:dyDescent="0.45">
      <c r="BG1712" s="185"/>
      <c r="BH1712" s="185"/>
    </row>
    <row r="1713" spans="59:60" x14ac:dyDescent="0.45">
      <c r="BG1713" s="185"/>
      <c r="BH1713" s="185"/>
    </row>
    <row r="1714" spans="59:60" x14ac:dyDescent="0.45">
      <c r="BG1714" s="185"/>
      <c r="BH1714" s="185"/>
    </row>
    <row r="1715" spans="59:60" x14ac:dyDescent="0.45">
      <c r="BG1715" s="185"/>
      <c r="BH1715" s="185"/>
    </row>
    <row r="1716" spans="59:60" x14ac:dyDescent="0.45">
      <c r="BG1716" s="185"/>
      <c r="BH1716" s="185"/>
    </row>
    <row r="1717" spans="59:60" x14ac:dyDescent="0.45">
      <c r="BG1717" s="185"/>
      <c r="BH1717" s="185"/>
    </row>
    <row r="1718" spans="59:60" x14ac:dyDescent="0.45">
      <c r="BG1718" s="185"/>
      <c r="BH1718" s="185"/>
    </row>
    <row r="1719" spans="59:60" x14ac:dyDescent="0.45">
      <c r="BG1719" s="185"/>
      <c r="BH1719" s="185"/>
    </row>
    <row r="1720" spans="59:60" x14ac:dyDescent="0.45">
      <c r="BG1720" s="185"/>
      <c r="BH1720" s="185"/>
    </row>
    <row r="1721" spans="59:60" x14ac:dyDescent="0.45">
      <c r="BG1721" s="185"/>
      <c r="BH1721" s="185"/>
    </row>
    <row r="1722" spans="59:60" x14ac:dyDescent="0.45">
      <c r="BG1722" s="185"/>
      <c r="BH1722" s="185"/>
    </row>
    <row r="1723" spans="59:60" x14ac:dyDescent="0.45">
      <c r="BG1723" s="185"/>
      <c r="BH1723" s="185"/>
    </row>
    <row r="1724" spans="59:60" x14ac:dyDescent="0.45">
      <c r="BG1724" s="185"/>
      <c r="BH1724" s="185"/>
    </row>
    <row r="1725" spans="59:60" x14ac:dyDescent="0.45">
      <c r="BG1725" s="185"/>
      <c r="BH1725" s="185"/>
    </row>
    <row r="1726" spans="59:60" x14ac:dyDescent="0.45">
      <c r="BG1726" s="185"/>
      <c r="BH1726" s="185"/>
    </row>
    <row r="1727" spans="59:60" x14ac:dyDescent="0.45">
      <c r="BG1727" s="185"/>
      <c r="BH1727" s="185"/>
    </row>
    <row r="1728" spans="59:60" x14ac:dyDescent="0.45">
      <c r="BG1728" s="185"/>
      <c r="BH1728" s="185"/>
    </row>
    <row r="1729" spans="59:60" x14ac:dyDescent="0.45">
      <c r="BG1729" s="185"/>
      <c r="BH1729" s="185"/>
    </row>
    <row r="1730" spans="59:60" x14ac:dyDescent="0.45">
      <c r="BG1730" s="185"/>
      <c r="BH1730" s="185"/>
    </row>
    <row r="1731" spans="59:60" x14ac:dyDescent="0.45">
      <c r="BG1731" s="185"/>
      <c r="BH1731" s="185"/>
    </row>
    <row r="1732" spans="59:60" x14ac:dyDescent="0.45">
      <c r="BG1732" s="185"/>
      <c r="BH1732" s="185"/>
    </row>
    <row r="1733" spans="59:60" x14ac:dyDescent="0.45">
      <c r="BG1733" s="185"/>
      <c r="BH1733" s="185"/>
    </row>
    <row r="1734" spans="59:60" x14ac:dyDescent="0.45">
      <c r="BG1734" s="185"/>
      <c r="BH1734" s="185"/>
    </row>
    <row r="1735" spans="59:60" x14ac:dyDescent="0.45">
      <c r="BG1735" s="185"/>
      <c r="BH1735" s="185"/>
    </row>
    <row r="1736" spans="59:60" x14ac:dyDescent="0.45">
      <c r="BG1736" s="185"/>
      <c r="BH1736" s="185"/>
    </row>
    <row r="1737" spans="59:60" x14ac:dyDescent="0.45">
      <c r="BG1737" s="185"/>
      <c r="BH1737" s="185"/>
    </row>
    <row r="1738" spans="59:60" x14ac:dyDescent="0.45">
      <c r="BG1738" s="185"/>
      <c r="BH1738" s="185"/>
    </row>
    <row r="1739" spans="59:60" x14ac:dyDescent="0.45">
      <c r="BG1739" s="185"/>
      <c r="BH1739" s="185"/>
    </row>
    <row r="1740" spans="59:60" x14ac:dyDescent="0.45">
      <c r="BG1740" s="185"/>
      <c r="BH1740" s="185"/>
    </row>
    <row r="1741" spans="59:60" x14ac:dyDescent="0.45">
      <c r="BG1741" s="185"/>
      <c r="BH1741" s="185"/>
    </row>
    <row r="1742" spans="59:60" x14ac:dyDescent="0.45">
      <c r="BG1742" s="185"/>
      <c r="BH1742" s="185"/>
    </row>
    <row r="1743" spans="59:60" x14ac:dyDescent="0.45">
      <c r="BG1743" s="185"/>
      <c r="BH1743" s="185"/>
    </row>
    <row r="1744" spans="59:60" x14ac:dyDescent="0.45">
      <c r="BG1744" s="185"/>
      <c r="BH1744" s="185"/>
    </row>
    <row r="1745" spans="59:60" x14ac:dyDescent="0.45">
      <c r="BG1745" s="185"/>
      <c r="BH1745" s="185"/>
    </row>
    <row r="1746" spans="59:60" x14ac:dyDescent="0.45">
      <c r="BG1746" s="185"/>
      <c r="BH1746" s="185"/>
    </row>
    <row r="1747" spans="59:60" x14ac:dyDescent="0.45">
      <c r="BG1747" s="185"/>
      <c r="BH1747" s="185"/>
    </row>
    <row r="1748" spans="59:60" x14ac:dyDescent="0.45">
      <c r="BG1748" s="185"/>
      <c r="BH1748" s="185"/>
    </row>
    <row r="1749" spans="59:60" x14ac:dyDescent="0.45">
      <c r="BG1749" s="185"/>
      <c r="BH1749" s="185"/>
    </row>
    <row r="1750" spans="59:60" x14ac:dyDescent="0.45">
      <c r="BG1750" s="185"/>
      <c r="BH1750" s="185"/>
    </row>
    <row r="1751" spans="59:60" x14ac:dyDescent="0.45">
      <c r="BG1751" s="185"/>
      <c r="BH1751" s="185"/>
    </row>
    <row r="1752" spans="59:60" x14ac:dyDescent="0.45">
      <c r="BG1752" s="185"/>
      <c r="BH1752" s="185"/>
    </row>
    <row r="1753" spans="59:60" x14ac:dyDescent="0.45">
      <c r="BG1753" s="185"/>
      <c r="BH1753" s="185"/>
    </row>
    <row r="1754" spans="59:60" x14ac:dyDescent="0.45">
      <c r="BG1754" s="185"/>
      <c r="BH1754" s="185"/>
    </row>
    <row r="1755" spans="59:60" x14ac:dyDescent="0.45">
      <c r="BG1755" s="185"/>
      <c r="BH1755" s="185"/>
    </row>
    <row r="1756" spans="59:60" x14ac:dyDescent="0.45">
      <c r="BG1756" s="185"/>
      <c r="BH1756" s="185"/>
    </row>
    <row r="1757" spans="59:60" x14ac:dyDescent="0.45">
      <c r="BG1757" s="185"/>
      <c r="BH1757" s="185"/>
    </row>
    <row r="1758" spans="59:60" x14ac:dyDescent="0.45">
      <c r="BG1758" s="185"/>
      <c r="BH1758" s="185"/>
    </row>
    <row r="1759" spans="59:60" x14ac:dyDescent="0.45">
      <c r="BG1759" s="185"/>
      <c r="BH1759" s="185"/>
    </row>
    <row r="1760" spans="59:60" x14ac:dyDescent="0.45">
      <c r="BG1760" s="185"/>
      <c r="BH1760" s="185"/>
    </row>
    <row r="1761" spans="59:60" x14ac:dyDescent="0.45">
      <c r="BG1761" s="185"/>
      <c r="BH1761" s="185"/>
    </row>
    <row r="1762" spans="59:60" x14ac:dyDescent="0.45">
      <c r="BG1762" s="185"/>
      <c r="BH1762" s="185"/>
    </row>
    <row r="1763" spans="59:60" x14ac:dyDescent="0.45">
      <c r="BG1763" s="185"/>
      <c r="BH1763" s="185"/>
    </row>
    <row r="1764" spans="59:60" x14ac:dyDescent="0.45">
      <c r="BG1764" s="185"/>
      <c r="BH1764" s="185"/>
    </row>
    <row r="1765" spans="59:60" x14ac:dyDescent="0.45">
      <c r="BG1765" s="185"/>
      <c r="BH1765" s="185"/>
    </row>
    <row r="1766" spans="59:60" x14ac:dyDescent="0.45">
      <c r="BG1766" s="185"/>
      <c r="BH1766" s="185"/>
    </row>
    <row r="1767" spans="59:60" x14ac:dyDescent="0.45">
      <c r="BG1767" s="185"/>
      <c r="BH1767" s="185"/>
    </row>
    <row r="1768" spans="59:60" x14ac:dyDescent="0.45">
      <c r="BG1768" s="185"/>
      <c r="BH1768" s="185"/>
    </row>
    <row r="1769" spans="59:60" x14ac:dyDescent="0.45">
      <c r="BG1769" s="185"/>
      <c r="BH1769" s="185"/>
    </row>
    <row r="1770" spans="59:60" x14ac:dyDescent="0.45">
      <c r="BG1770" s="185"/>
      <c r="BH1770" s="185"/>
    </row>
    <row r="1771" spans="59:60" x14ac:dyDescent="0.45">
      <c r="BG1771" s="185"/>
      <c r="BH1771" s="185"/>
    </row>
    <row r="1772" spans="59:60" x14ac:dyDescent="0.45">
      <c r="BG1772" s="185"/>
      <c r="BH1772" s="185"/>
    </row>
    <row r="1773" spans="59:60" x14ac:dyDescent="0.45">
      <c r="BG1773" s="185"/>
      <c r="BH1773" s="185"/>
    </row>
    <row r="1774" spans="59:60" x14ac:dyDescent="0.45">
      <c r="BG1774" s="185"/>
      <c r="BH1774" s="185"/>
    </row>
    <row r="1775" spans="59:60" x14ac:dyDescent="0.45">
      <c r="BG1775" s="185"/>
      <c r="BH1775" s="185"/>
    </row>
    <row r="1776" spans="59:60" x14ac:dyDescent="0.45">
      <c r="BG1776" s="185"/>
      <c r="BH1776" s="185"/>
    </row>
    <row r="1777" spans="59:60" x14ac:dyDescent="0.45">
      <c r="BG1777" s="185"/>
      <c r="BH1777" s="185"/>
    </row>
    <row r="1778" spans="59:60" x14ac:dyDescent="0.45">
      <c r="BG1778" s="185"/>
      <c r="BH1778" s="185"/>
    </row>
    <row r="1779" spans="59:60" x14ac:dyDescent="0.45">
      <c r="BG1779" s="185"/>
      <c r="BH1779" s="185"/>
    </row>
    <row r="1780" spans="59:60" x14ac:dyDescent="0.45">
      <c r="BG1780" s="185"/>
      <c r="BH1780" s="185"/>
    </row>
    <row r="1781" spans="59:60" x14ac:dyDescent="0.45">
      <c r="BG1781" s="185"/>
      <c r="BH1781" s="185"/>
    </row>
    <row r="1782" spans="59:60" x14ac:dyDescent="0.45">
      <c r="BG1782" s="185"/>
      <c r="BH1782" s="185"/>
    </row>
    <row r="1783" spans="59:60" x14ac:dyDescent="0.45">
      <c r="BG1783" s="185"/>
      <c r="BH1783" s="185"/>
    </row>
    <row r="1784" spans="59:60" x14ac:dyDescent="0.45">
      <c r="BG1784" s="185"/>
      <c r="BH1784" s="185"/>
    </row>
    <row r="1785" spans="59:60" x14ac:dyDescent="0.45">
      <c r="BG1785" s="185"/>
      <c r="BH1785" s="185"/>
    </row>
    <row r="1786" spans="59:60" x14ac:dyDescent="0.45">
      <c r="BG1786" s="185"/>
      <c r="BH1786" s="185"/>
    </row>
    <row r="1787" spans="59:60" x14ac:dyDescent="0.45">
      <c r="BG1787" s="185"/>
      <c r="BH1787" s="185"/>
    </row>
    <row r="1788" spans="59:60" x14ac:dyDescent="0.45">
      <c r="BG1788" s="185"/>
      <c r="BH1788" s="185"/>
    </row>
    <row r="1789" spans="59:60" x14ac:dyDescent="0.45">
      <c r="BG1789" s="185"/>
      <c r="BH1789" s="185"/>
    </row>
    <row r="1790" spans="59:60" x14ac:dyDescent="0.45">
      <c r="BG1790" s="185"/>
      <c r="BH1790" s="185"/>
    </row>
    <row r="1791" spans="59:60" x14ac:dyDescent="0.45">
      <c r="BG1791" s="185"/>
      <c r="BH1791" s="185"/>
    </row>
    <row r="1792" spans="59:60" x14ac:dyDescent="0.45">
      <c r="BG1792" s="185"/>
      <c r="BH1792" s="185"/>
    </row>
    <row r="1793" spans="59:60" x14ac:dyDescent="0.45">
      <c r="BG1793" s="185"/>
      <c r="BH1793" s="185"/>
    </row>
    <row r="1794" spans="59:60" x14ac:dyDescent="0.45">
      <c r="BG1794" s="185"/>
      <c r="BH1794" s="185"/>
    </row>
    <row r="1795" spans="59:60" x14ac:dyDescent="0.45">
      <c r="BG1795" s="185"/>
      <c r="BH1795" s="185"/>
    </row>
    <row r="1796" spans="59:60" x14ac:dyDescent="0.45">
      <c r="BG1796" s="185"/>
      <c r="BH1796" s="185"/>
    </row>
    <row r="1797" spans="59:60" x14ac:dyDescent="0.45">
      <c r="BG1797" s="185"/>
      <c r="BH1797" s="185"/>
    </row>
    <row r="1798" spans="59:60" x14ac:dyDescent="0.45">
      <c r="BG1798" s="185"/>
      <c r="BH1798" s="185"/>
    </row>
    <row r="1799" spans="59:60" x14ac:dyDescent="0.45">
      <c r="BG1799" s="185"/>
      <c r="BH1799" s="185"/>
    </row>
    <row r="1800" spans="59:60" x14ac:dyDescent="0.45">
      <c r="BG1800" s="185"/>
      <c r="BH1800" s="185"/>
    </row>
    <row r="1801" spans="59:60" x14ac:dyDescent="0.4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25" x14ac:dyDescent="0.45"/>
  <cols>
    <col min="1" max="1" width="35.73046875" style="1" customWidth="1"/>
    <col min="2" max="2" width="34.3984375" style="1" customWidth="1"/>
    <col min="3" max="3" width="15.86328125" style="15" customWidth="1"/>
    <col min="4" max="4" width="41.86328125" style="2" customWidth="1"/>
    <col min="5" max="5" width="14.265625" style="2" customWidth="1"/>
    <col min="6" max="6" width="13.73046875" style="2" customWidth="1"/>
    <col min="7" max="7" width="16.3984375" style="3" customWidth="1"/>
    <col min="8" max="8" width="16.3984375" style="4" customWidth="1"/>
    <col min="9" max="9" width="16.59765625" style="23" customWidth="1"/>
    <col min="10" max="10" width="16.59765625" style="9" customWidth="1"/>
    <col min="11" max="12" width="16.59765625" style="4" customWidth="1"/>
    <col min="13" max="13" width="16.3984375" style="4" customWidth="1"/>
    <col min="14" max="14" width="17.3984375" style="4" customWidth="1"/>
    <col min="15" max="17" width="13.265625" style="4" customWidth="1"/>
    <col min="18" max="19" width="15" style="4" customWidth="1"/>
    <col min="20" max="20" width="15.73046875" style="4" customWidth="1"/>
    <col min="21" max="21" width="14.73046875" style="4" customWidth="1"/>
    <col min="22" max="22" width="14.73046875" style="82" customWidth="1"/>
    <col min="23" max="23" width="14.86328125" style="5" customWidth="1"/>
    <col min="24" max="24" width="14.73046875" style="5" customWidth="1"/>
    <col min="25" max="25" width="17.265625" style="5" customWidth="1"/>
    <col min="26" max="27" width="17.3984375" style="6" customWidth="1"/>
    <col min="28" max="28" width="14.59765625" style="8" customWidth="1"/>
    <col min="29" max="29" width="14.59765625" style="7" customWidth="1"/>
    <col min="30" max="30" width="18.1328125" style="7" customWidth="1"/>
    <col min="31" max="31" width="19.1328125" style="8" customWidth="1"/>
    <col min="32" max="33" width="19.86328125" style="6" customWidth="1"/>
    <col min="34" max="34" width="21.86328125" style="6" customWidth="1"/>
    <col min="35" max="35" width="21.86328125" style="10" customWidth="1"/>
    <col min="36" max="36" width="21.86328125" style="6" customWidth="1"/>
    <col min="37" max="37" width="21.73046875" style="6" customWidth="1"/>
    <col min="38" max="38" width="1.59765625" style="6" customWidth="1"/>
    <col min="39" max="40" width="21.73046875" style="6" hidden="1" customWidth="1"/>
    <col min="41" max="42" width="21.86328125" style="6" hidden="1" customWidth="1"/>
    <col min="43" max="45" width="21.73046875" style="6" hidden="1" customWidth="1"/>
    <col min="46" max="46" width="6.86328125" style="6" hidden="1" customWidth="1"/>
    <col min="47" max="51" width="21.73046875" style="6" hidden="1" customWidth="1"/>
    <col min="52" max="53" width="25.1328125" style="85" hidden="1" customWidth="1"/>
    <col min="54" max="54" width="0.265625" style="59" customWidth="1"/>
    <col min="55" max="55" width="62.3984375" style="59" hidden="1" customWidth="1"/>
    <col min="56" max="56" width="68.86328125" style="59" hidden="1" customWidth="1"/>
    <col min="57" max="57" width="74.1328125" style="59" hidden="1" customWidth="1"/>
    <col min="58" max="58" width="71.3984375" style="59" hidden="1" customWidth="1"/>
    <col min="59" max="59" width="82.59765625" style="59" hidden="1" customWidth="1"/>
    <col min="60" max="60" width="75" style="59" hidden="1" customWidth="1"/>
    <col min="61" max="61" width="62.265625" style="59" hidden="1" customWidth="1"/>
    <col min="62" max="62" width="59.1328125" style="59" hidden="1" customWidth="1"/>
    <col min="63" max="63" width="2.86328125" style="59" hidden="1" customWidth="1"/>
    <col min="64" max="64" width="66.59765625" style="59" hidden="1" customWidth="1"/>
    <col min="65" max="65" width="83.3984375" style="59" hidden="1" customWidth="1"/>
    <col min="66" max="66" width="84.1328125" style="59" hidden="1" customWidth="1"/>
    <col min="67" max="67" width="5.86328125" style="59" hidden="1" customWidth="1"/>
    <col min="68" max="68" width="76" style="59" hidden="1" customWidth="1"/>
    <col min="69" max="69" width="74.73046875" style="59" hidden="1" customWidth="1"/>
    <col min="70" max="70" width="79.1328125" style="59" hidden="1" customWidth="1"/>
    <col min="71" max="71" width="66" style="59" hidden="1" customWidth="1"/>
    <col min="72" max="72" width="2.86328125" style="59" hidden="1" customWidth="1"/>
    <col min="73" max="73" width="0.265625" style="59" hidden="1" customWidth="1"/>
    <col min="74" max="74" width="79.3984375" style="37" hidden="1" customWidth="1"/>
    <col min="75" max="75" width="75.73046875" style="37" hidden="1" customWidth="1"/>
    <col min="76" max="76" width="0.73046875" style="37" hidden="1" customWidth="1"/>
    <col min="77" max="77" width="27" style="37" hidden="1" customWidth="1"/>
    <col min="78" max="78" width="36.265625" style="37" hidden="1" customWidth="1"/>
    <col min="79" max="79" width="42.86328125" style="58" hidden="1" customWidth="1"/>
    <col min="80" max="80" width="37.86328125" style="58" hidden="1" customWidth="1"/>
    <col min="81" max="81" width="36.1328125" style="58" hidden="1" customWidth="1"/>
    <col min="82" max="82" width="53" style="58" hidden="1" customWidth="1"/>
    <col min="83" max="83" width="0.59765625" style="58" customWidth="1"/>
    <col min="84" max="84" width="53.73046875" style="58" customWidth="1"/>
    <col min="85" max="85" width="28.73046875" style="58" customWidth="1"/>
    <col min="86" max="86" width="39" style="58" customWidth="1"/>
    <col min="87" max="87" width="35.3984375" style="58" customWidth="1"/>
    <col min="88" max="88" width="47.59765625" style="58" customWidth="1"/>
    <col min="89" max="89" width="42.265625" style="58" customWidth="1"/>
    <col min="90" max="90" width="42.1328125" style="58" customWidth="1"/>
    <col min="91" max="92" width="35.265625" style="58" customWidth="1"/>
    <col min="93" max="93" width="45.59765625" style="58" customWidth="1"/>
    <col min="94" max="94" width="31" style="58" customWidth="1"/>
    <col min="95" max="95" width="27.73046875" style="58" customWidth="1"/>
    <col min="96" max="96" width="44.73046875" style="58" customWidth="1"/>
    <col min="97" max="97" width="36.59765625" style="58" customWidth="1"/>
    <col min="98" max="98" width="51.73046875" style="58" customWidth="1"/>
    <col min="99" max="99" width="34.86328125" style="58" customWidth="1"/>
    <col min="100" max="100" width="50" style="58" customWidth="1"/>
    <col min="101" max="101" width="42.73046875" style="58" customWidth="1"/>
    <col min="102" max="102" width="38.1328125" style="58" customWidth="1"/>
    <col min="103" max="104" width="37.265625" style="58" customWidth="1"/>
    <col min="105" max="105" width="34.73046875" style="58" customWidth="1"/>
    <col min="106" max="106" width="3.73046875" style="58" customWidth="1"/>
    <col min="107" max="107" width="32.1328125" style="58" hidden="1" customWidth="1"/>
    <col min="108" max="108" width="40" style="58" hidden="1" customWidth="1"/>
    <col min="109" max="109" width="37.86328125" style="58" hidden="1" customWidth="1"/>
    <col min="110" max="110" width="36.1328125" style="58" hidden="1" customWidth="1"/>
    <col min="111" max="111" width="26.59765625" style="58" hidden="1" customWidth="1"/>
    <col min="112" max="112" width="8.1328125" style="58" hidden="1" customWidth="1"/>
    <col min="113" max="113" width="41.86328125" style="58" hidden="1" customWidth="1"/>
    <col min="114" max="114" width="41.73046875" style="58" hidden="1" customWidth="1"/>
    <col min="115" max="115" width="47.265625" style="58" hidden="1" customWidth="1"/>
    <col min="116" max="116" width="44.265625" style="58" hidden="1" customWidth="1"/>
    <col min="117" max="117" width="34.86328125" style="58" hidden="1" customWidth="1"/>
    <col min="118" max="118" width="45.86328125" style="58" hidden="1" customWidth="1"/>
    <col min="119" max="119" width="39.73046875" style="58" hidden="1" customWidth="1"/>
    <col min="120" max="120" width="0.1328125" style="58" hidden="1" customWidth="1"/>
    <col min="121" max="121" width="41.3984375" style="58" hidden="1" customWidth="1"/>
    <col min="122" max="122" width="34.265625" style="58" hidden="1" customWidth="1"/>
    <col min="123" max="123" width="36" style="58" hidden="1" customWidth="1"/>
    <col min="124" max="124" width="49.59765625" style="58" hidden="1" customWidth="1"/>
    <col min="125" max="125" width="26.59765625" style="58" hidden="1" customWidth="1"/>
    <col min="126" max="126" width="44.265625" style="58" hidden="1" customWidth="1"/>
    <col min="127" max="127" width="14" style="58" hidden="1" customWidth="1"/>
    <col min="128" max="128" width="35.1328125" style="58" hidden="1" customWidth="1"/>
    <col min="129" max="129" width="32.59765625" style="58" hidden="1" customWidth="1"/>
    <col min="130" max="130" width="26" style="58" hidden="1" customWidth="1"/>
    <col min="131" max="131" width="42.265625" style="58" hidden="1" customWidth="1"/>
    <col min="132" max="132" width="39.86328125" style="12" hidden="1" customWidth="1"/>
    <col min="133" max="133" width="40.73046875" style="12" hidden="1" customWidth="1"/>
    <col min="134" max="134" width="20.265625" style="12" hidden="1" customWidth="1"/>
    <col min="135" max="135" width="43.265625" style="12" hidden="1" customWidth="1"/>
    <col min="136" max="136" width="33.3984375" style="12" hidden="1" customWidth="1"/>
    <col min="137" max="137" width="36.265625" style="12" hidden="1" customWidth="1"/>
    <col min="138" max="138" width="36.73046875" style="12" hidden="1" customWidth="1"/>
    <col min="139" max="139" width="77.265625" style="12" hidden="1" customWidth="1"/>
    <col min="140" max="140" width="32" style="12" hidden="1" customWidth="1"/>
    <col min="141" max="141" width="10" style="12" hidden="1" customWidth="1"/>
    <col min="142" max="142" width="37.59765625" style="12" hidden="1" customWidth="1"/>
    <col min="143" max="143" width="41.3984375" style="12" hidden="1" customWidth="1"/>
    <col min="144" max="144" width="42.265625" style="12" hidden="1" customWidth="1"/>
    <col min="145" max="145" width="37.1328125" style="12" hidden="1" customWidth="1"/>
    <col min="146" max="146" width="43.73046875" style="12" hidden="1" customWidth="1"/>
    <col min="147" max="147" width="29" style="12" hidden="1" customWidth="1"/>
    <col min="148" max="148" width="47.3984375" style="12" hidden="1" customWidth="1"/>
    <col min="149" max="149" width="48.265625" style="12" hidden="1" customWidth="1"/>
    <col min="150" max="150" width="55.59765625" style="12" hidden="1" customWidth="1"/>
    <col min="151" max="151" width="43" style="12" hidden="1" customWidth="1"/>
    <col min="152" max="152" width="44.59765625" style="12" hidden="1" customWidth="1"/>
    <col min="153" max="153" width="15.73046875" style="12" hidden="1" customWidth="1"/>
    <col min="154" max="154" width="40.86328125" style="12" hidden="1" customWidth="1"/>
    <col min="155" max="155" width="72.1328125" style="12" hidden="1" customWidth="1"/>
    <col min="156" max="156" width="56" style="12" hidden="1" customWidth="1"/>
    <col min="157" max="157" width="51.265625" style="12" hidden="1" customWidth="1"/>
    <col min="158" max="158" width="21.265625" style="12" hidden="1" customWidth="1"/>
    <col min="159" max="159" width="50.265625" style="12" hidden="1" customWidth="1"/>
    <col min="160" max="160" width="26.265625" style="12" hidden="1" customWidth="1"/>
    <col min="161" max="161" width="36.265625" style="12" hidden="1" customWidth="1"/>
    <col min="162" max="162" width="45.3984375" style="12" hidden="1" customWidth="1"/>
    <col min="163" max="163" width="31.265625" style="12" hidden="1" customWidth="1"/>
    <col min="164" max="164" width="24.265625" style="12" hidden="1" customWidth="1"/>
    <col min="165" max="165" width="40.265625" style="12" hidden="1" customWidth="1"/>
    <col min="166" max="166" width="54.59765625" style="12" hidden="1" customWidth="1"/>
    <col min="167" max="167" width="41.86328125" style="12" hidden="1" customWidth="1"/>
    <col min="168" max="168" width="42" style="12" hidden="1" customWidth="1"/>
    <col min="169" max="169" width="43.59765625" style="12" hidden="1" customWidth="1"/>
    <col min="170" max="170" width="12.73046875" style="12" hidden="1" customWidth="1"/>
    <col min="171" max="171" width="47.265625" style="12" hidden="1" customWidth="1"/>
    <col min="172" max="172" width="86.59765625" style="12" hidden="1" customWidth="1"/>
    <col min="173" max="173" width="50.73046875" style="12" hidden="1" customWidth="1"/>
    <col min="174" max="174" width="9.1328125" style="12" customWidth="1"/>
    <col min="175" max="220" width="9.1328125" style="12"/>
  </cols>
  <sheetData>
    <row r="1" spans="1:220" ht="74.25" customHeight="1" thickTop="1" x14ac:dyDescent="0.4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7">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6">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550000000000000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7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55000000000000004">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6">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 thickTop="1" thickBot="1" x14ac:dyDescent="0.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 thickTop="1" thickBot="1" x14ac:dyDescent="0.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399999999999999" thickTop="1" x14ac:dyDescent="0.55000000000000004">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5" x14ac:dyDescent="0.7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55000000000000004">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55000000000000004">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55000000000000004">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55000000000000004">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55000000000000004">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55000000000000004">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55000000000000004">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55000000000000004">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55000000000000004">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55000000000000004">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55000000000000004">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55000000000000004">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55000000000000004">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55000000000000004">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55000000000000004">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55000000000000004">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55000000000000004">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55000000000000004">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55000000000000004">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55000000000000004">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55000000000000004">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55000000000000004">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55000000000000004">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55000000000000004">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55000000000000004">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55000000000000004">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55000000000000004">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55000000000000004">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55000000000000004">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55000000000000004">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55000000000000004">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55000000000000004">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55000000000000004">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55000000000000004">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55000000000000004">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55000000000000004">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55000000000000004">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55000000000000004">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55000000000000004">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55000000000000004">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55000000000000004">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55000000000000004">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55000000000000004">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55000000000000004">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55000000000000004">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55000000000000004">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55000000000000004">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55000000000000004">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55000000000000004">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55000000000000004">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55000000000000004">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55000000000000004">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55000000000000004">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55000000000000004">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55000000000000004">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55000000000000004">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55000000000000004">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55000000000000004">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55000000000000004">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55000000000000004">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55000000000000004">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55000000000000004">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55000000000000004">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55000000000000004">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55000000000000004">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55000000000000004">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55000000000000004">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55000000000000004">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55000000000000004">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55000000000000004">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55000000000000004">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55000000000000004">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55000000000000004">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55000000000000004">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55000000000000004">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55000000000000004">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55000000000000004">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55000000000000004">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55000000000000004">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55000000000000004">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55000000000000004">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55000000000000004">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55000000000000004">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55000000000000004">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55000000000000004">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55000000000000004">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55000000000000004">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55000000000000004">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55000000000000004">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55000000000000004">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55000000000000004">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55000000000000004">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55000000000000004">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55000000000000004">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55000000000000004">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55000000000000004">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55000000000000004">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55000000000000004">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55000000000000004">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55000000000000004">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55000000000000004">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55000000000000004">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55000000000000004">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55000000000000004">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55000000000000004">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55000000000000004">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55000000000000004">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55000000000000004">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55000000000000004">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55000000000000004">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55000000000000004">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55000000000000004">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55000000000000004">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55000000000000004">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55000000000000004">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55000000000000004">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55000000000000004">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55000000000000004">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55000000000000004">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55000000000000004">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55000000000000004">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55000000000000004">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55000000000000004">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55000000000000004">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55000000000000004">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55000000000000004">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55000000000000004">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55000000000000004">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55000000000000004">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55000000000000004">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55000000000000004">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55000000000000004">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55000000000000004">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55000000000000004">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55000000000000004">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55000000000000004">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55000000000000004">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55000000000000004">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55000000000000004">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55000000000000004">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55000000000000004">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55000000000000004">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55000000000000004">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55000000000000004">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55000000000000004">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55000000000000004">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55000000000000004">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55000000000000004">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55000000000000004">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55000000000000004">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55000000000000004">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55000000000000004">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55000000000000004">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55000000000000004">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55000000000000004">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55000000000000004">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55000000000000004">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55000000000000004">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55000000000000004">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55000000000000004">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55000000000000004">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55000000000000004">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55000000000000004">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55000000000000004">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55000000000000004">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55000000000000004">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55000000000000004">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55000000000000004">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55000000000000004">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55000000000000004">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55000000000000004">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55000000000000004">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55000000000000004">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55000000000000004">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55000000000000004">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55000000000000004">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55000000000000004">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55000000000000004">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55000000000000004">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55000000000000004">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55000000000000004">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55000000000000004">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55000000000000004">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55000000000000004">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55000000000000004">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55000000000000004">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55000000000000004">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55000000000000004">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55000000000000004">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55000000000000004">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55000000000000004">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55000000000000004">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55000000000000004">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55000000000000004">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55000000000000004">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55000000000000004">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55000000000000004">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55000000000000004">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55000000000000004">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55000000000000004">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55000000000000004">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55000000000000004">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55000000000000004">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55000000000000004">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55000000000000004">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55000000000000004">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55000000000000004">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55000000000000004">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55000000000000004">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55000000000000004">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55000000000000004">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55000000000000004">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55000000000000004">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55000000000000004">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55000000000000004">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55000000000000004">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55000000000000004">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55000000000000004">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55000000000000004">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55000000000000004">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55000000000000004">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55000000000000004">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55000000000000004">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55000000000000004">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55000000000000004">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55000000000000004">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55000000000000004">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55000000000000004">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55000000000000004">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55000000000000004">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55000000000000004">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55000000000000004">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55000000000000004">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55000000000000004">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55000000000000004">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55000000000000004">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55000000000000004">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55000000000000004">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55000000000000004">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55000000000000004">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55000000000000004">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55000000000000004">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55000000000000004">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55000000000000004">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55000000000000004">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55000000000000004">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55000000000000004">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55000000000000004">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55000000000000004">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55000000000000004">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55000000000000004">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55000000000000004">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55000000000000004">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55000000000000004">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55000000000000004">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55000000000000004">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55000000000000004">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55000000000000004">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55000000000000004">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55000000000000004">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55000000000000004">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55000000000000004">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55000000000000004">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55000000000000004">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55000000000000004">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55000000000000004">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55000000000000004">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55000000000000004">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55000000000000004">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55000000000000004">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55000000000000004">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55000000000000004">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55000000000000004">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55000000000000004">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55000000000000004">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55000000000000004">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55000000000000004">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55000000000000004">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55000000000000004">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55000000000000004">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55000000000000004">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55000000000000004">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55000000000000004">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55000000000000004">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55000000000000004">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55000000000000004">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55000000000000004">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55000000000000004">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55000000000000004">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55000000000000004">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55000000000000004">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55000000000000004">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55000000000000004">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55000000000000004">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55000000000000004">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55000000000000004">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55000000000000004">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55000000000000004">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55000000000000004">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55000000000000004">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55000000000000004">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55000000000000004">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55000000000000004">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55000000000000004">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55000000000000004">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55000000000000004">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55000000000000004">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55000000000000004">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55000000000000004">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55000000000000004">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55000000000000004">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55000000000000004">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55000000000000004">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55000000000000004">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55000000000000004">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55000000000000004">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55000000000000004">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55000000000000004">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55000000000000004">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55000000000000004">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55000000000000004">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55000000000000004">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55000000000000004">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55000000000000004">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55000000000000004">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55000000000000004">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55000000000000004">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55000000000000004">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55000000000000004">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55000000000000004">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55000000000000004">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55000000000000004">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55000000000000004">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55000000000000004">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55000000000000004">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55000000000000004">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55000000000000004">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55000000000000004">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55000000000000004">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55000000000000004">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55000000000000004">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55000000000000004">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55000000000000004">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55000000000000004">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55000000000000004">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55000000000000004">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55000000000000004">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55000000000000004">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55000000000000004">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55000000000000004">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55000000000000004">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55000000000000004">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55000000000000004">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55000000000000004">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55000000000000004">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55000000000000004">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55000000000000004">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55000000000000004">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55000000000000004">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55000000000000004">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55000000000000004">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55000000000000004">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55000000000000004">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55000000000000004">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55000000000000004">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55000000000000004">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55000000000000004">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55000000000000004">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55000000000000004">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55000000000000004">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55000000000000004">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55000000000000004">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55000000000000004">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55000000000000004">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55000000000000004">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55000000000000004">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55000000000000004">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55000000000000004">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55000000000000004">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55000000000000004">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55000000000000004">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55000000000000004">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55000000000000004">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55000000000000004">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55000000000000004">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55000000000000004">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55000000000000004">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55000000000000004">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55000000000000004">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55000000000000004">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55000000000000004">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55000000000000004">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55000000000000004">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55000000000000004">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55000000000000004">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55000000000000004">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55000000000000004">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55000000000000004">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55000000000000004">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55000000000000004">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55000000000000004">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55000000000000004">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55000000000000004">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55000000000000004">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55000000000000004">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55000000000000004">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55000000000000004">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55000000000000004">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55000000000000004">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55000000000000004">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55000000000000004">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55000000000000004">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55000000000000004">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55000000000000004">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55000000000000004">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55000000000000004">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55000000000000004">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55000000000000004">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55000000000000004">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55000000000000004">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55000000000000004">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55000000000000004">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55000000000000004">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55000000000000004">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55000000000000004">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55000000000000004">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55000000000000004">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55000000000000004">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55000000000000004">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55000000000000004">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55000000000000004">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55000000000000004">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55000000000000004">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55000000000000004">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55000000000000004">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55000000000000004">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55000000000000004">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55000000000000004">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55000000000000004">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55000000000000004">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55000000000000004">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55000000000000004">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55000000000000004">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55000000000000004">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55000000000000004">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55000000000000004">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55000000000000004">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55000000000000004">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55000000000000004">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55000000000000004">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55000000000000004">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55000000000000004">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55000000000000004">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55000000000000004">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55000000000000004">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55000000000000004">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55000000000000004">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55000000000000004">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55000000000000004">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55000000000000004">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55000000000000004">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55000000000000004">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55000000000000004">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55000000000000004">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55000000000000004">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55000000000000004">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55000000000000004">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55000000000000004">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55000000000000004">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55000000000000004">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55000000000000004">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55000000000000004">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55000000000000004">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55000000000000004">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55000000000000004">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55000000000000004">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55000000000000004">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55000000000000004">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55000000000000004">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55000000000000004">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55000000000000004">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55000000000000004">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55000000000000004">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55000000000000004">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55000000000000004">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55000000000000004">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55000000000000004">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55000000000000004">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55000000000000004">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55000000000000004">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55000000000000004">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55000000000000004">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55000000000000004">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55000000000000004">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55000000000000004">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55000000000000004">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55000000000000004">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55000000000000004">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55000000000000004">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55000000000000004">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55000000000000004">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55000000000000004">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55000000000000004">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55000000000000004">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55000000000000004">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55000000000000004">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55000000000000004">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55000000000000004">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55000000000000004">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55000000000000004">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55000000000000004">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55000000000000004">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55000000000000004">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55000000000000004">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55000000000000004">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55000000000000004">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55000000000000004">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55000000000000004">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55000000000000004">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55000000000000004">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55000000000000004">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55000000000000004">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55000000000000004">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55000000000000004">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55000000000000004">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55000000000000004">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55000000000000004">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55000000000000004">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55000000000000004">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55000000000000004">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55000000000000004">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55000000000000004">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55000000000000004">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55000000000000004">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55000000000000004">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55000000000000004">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55000000000000004">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55000000000000004">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55000000000000004">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55000000000000004">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55000000000000004">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55000000000000004">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55000000000000004">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55000000000000004">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55000000000000004">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55000000000000004">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55000000000000004">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55000000000000004">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55000000000000004">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55000000000000004">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55000000000000004">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55000000000000004">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55000000000000004">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55000000000000004">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55000000000000004">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55000000000000004">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55000000000000004">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55000000000000004">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55000000000000004">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55000000000000004">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55000000000000004">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55000000000000004">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55000000000000004">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55000000000000004">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55000000000000004">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55000000000000004">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55000000000000004">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55000000000000004">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55000000000000004">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55000000000000004">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55000000000000004">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55000000000000004">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55000000000000004">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55000000000000004">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55000000000000004">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55000000000000004">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55000000000000004">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55000000000000004">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55000000000000004">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55000000000000004">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55000000000000004">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55000000000000004">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55000000000000004">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55000000000000004">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55000000000000004">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55000000000000004">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55000000000000004">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55000000000000004">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55000000000000004">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55000000000000004">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55000000000000004">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55000000000000004">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55000000000000004">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55000000000000004">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55000000000000004">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55000000000000004">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55000000000000004">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55000000000000004">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55000000000000004">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55000000000000004">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55000000000000004">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55000000000000004">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55000000000000004">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55000000000000004">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55000000000000004">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55000000000000004">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55000000000000004">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55000000000000004">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55000000000000004">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55000000000000004">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55000000000000004">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55000000000000004">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55000000000000004">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55000000000000004">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55000000000000004">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55000000000000004">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55000000000000004">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55000000000000004">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55000000000000004">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55000000000000004">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55000000000000004">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55000000000000004">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55000000000000004">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55000000000000004">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55000000000000004">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55000000000000004">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55000000000000004">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55000000000000004">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55000000000000004">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55000000000000004">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55000000000000004">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55000000000000004">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55000000000000004">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55000000000000004">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55000000000000004">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55000000000000004">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55000000000000004">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55000000000000004">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55000000000000004">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55000000000000004">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55000000000000004">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55000000000000004">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55000000000000004">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55000000000000004">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55000000000000004">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55000000000000004">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55000000000000004">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55000000000000004">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55000000000000004">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55000000000000004">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55000000000000004">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55000000000000004">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55000000000000004">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55000000000000004">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55000000000000004">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55000000000000004">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55000000000000004">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55000000000000004">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55000000000000004">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55000000000000004">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55000000000000004">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55000000000000004">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55000000000000004">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55000000000000004">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55000000000000004">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55000000000000004">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55000000000000004">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55000000000000004">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55000000000000004">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55000000000000004">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55000000000000004">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55000000000000004">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55000000000000004">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55000000000000004">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55000000000000004">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55000000000000004">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55000000000000004">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55000000000000004">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55000000000000004">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55000000000000004">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55000000000000004">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55000000000000004">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55000000000000004">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55000000000000004">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55000000000000004">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55000000000000004">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55000000000000004">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55000000000000004">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55000000000000004">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55000000000000004">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55000000000000004">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55000000000000004">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55000000000000004">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55000000000000004">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55000000000000004">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55000000000000004">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55000000000000004">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55000000000000004">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55000000000000004">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55000000000000004">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55000000000000004">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55000000000000004">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55000000000000004">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55000000000000004">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55000000000000004">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55000000000000004">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55000000000000004">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55000000000000004">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55000000000000004">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55000000000000004">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55000000000000004">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55000000000000004">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55000000000000004">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55000000000000004">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55000000000000004">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55000000000000004">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55000000000000004">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55000000000000004">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55000000000000004">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55000000000000004">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55000000000000004">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55000000000000004">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55000000000000004">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55000000000000004">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55000000000000004">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55000000000000004">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55000000000000004">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55000000000000004">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55000000000000004">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55000000000000004">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55000000000000004">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55000000000000004">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55000000000000004">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55000000000000004">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55000000000000004">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55000000000000004">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55000000000000004">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55000000000000004">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55000000000000004">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55000000000000004">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55000000000000004">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55000000000000004">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55000000000000004">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55000000000000004">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55000000000000004">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55000000000000004">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55000000000000004">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55000000000000004">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55000000000000004">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55000000000000004">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55000000000000004">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55000000000000004">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55000000000000004">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55000000000000004">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55000000000000004">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55000000000000004">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55000000000000004">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55000000000000004">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55000000000000004">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55000000000000004">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55000000000000004">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55000000000000004">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55000000000000004">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55000000000000004">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55000000000000004">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55000000000000004">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55000000000000004">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55000000000000004">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55000000000000004">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55000000000000004">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55000000000000004">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55000000000000004">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55000000000000004">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55000000000000004">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55000000000000004">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55000000000000004">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55000000000000004">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55000000000000004">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55000000000000004">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55000000000000004">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55000000000000004">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55000000000000004">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55000000000000004">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55000000000000004">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55000000000000004">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55000000000000004">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55000000000000004">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55000000000000004">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55000000000000004">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55000000000000004">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55000000000000004">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55000000000000004">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55000000000000004">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55000000000000004">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55000000000000004">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55000000000000004">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55000000000000004">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55000000000000004">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55000000000000004">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55000000000000004">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55000000000000004">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55000000000000004">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55000000000000004">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55000000000000004">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55000000000000004">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55000000000000004">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55000000000000004">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55000000000000004">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55000000000000004">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55000000000000004">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55000000000000004">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55000000000000004">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55000000000000004">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55000000000000004">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55000000000000004">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55000000000000004">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55000000000000004">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55000000000000004">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55000000000000004">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55000000000000004">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55000000000000004">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55000000000000004">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55000000000000004">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55000000000000004">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55000000000000004">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55000000000000004">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55000000000000004">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55000000000000004">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55000000000000004">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55000000000000004">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55000000000000004">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55000000000000004">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55000000000000004">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55000000000000004">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55000000000000004">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55000000000000004">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55000000000000004">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55000000000000004">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55000000000000004">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55000000000000004">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55000000000000004">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55000000000000004">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55000000000000004">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55000000000000004">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55000000000000004">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55000000000000004">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55000000000000004">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55000000000000004">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55000000000000004">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55000000000000004">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55000000000000004">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55000000000000004">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55000000000000004">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55000000000000004">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55000000000000004">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55000000000000004">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55000000000000004">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55000000000000004">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55000000000000004">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55000000000000004">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55000000000000004">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55000000000000004">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55000000000000004">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55000000000000004">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55000000000000004">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55000000000000004">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55000000000000004">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55000000000000004">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55000000000000004">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55000000000000004">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55000000000000004">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55000000000000004">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55000000000000004">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55000000000000004">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55000000000000004">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55000000000000004">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55000000000000004">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55000000000000004">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55000000000000004">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55000000000000004">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55000000000000004">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55000000000000004">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55000000000000004">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55000000000000004">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55000000000000004">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55000000000000004">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55000000000000004">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55000000000000004">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55000000000000004">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55000000000000004">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55000000000000004">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55000000000000004">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55000000000000004">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55000000000000004">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55000000000000004">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55000000000000004">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55000000000000004">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55000000000000004">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55000000000000004">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55000000000000004">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55000000000000004">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55000000000000004">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55000000000000004">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55000000000000004">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55000000000000004">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55000000000000004">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55000000000000004">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55000000000000004">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55000000000000004">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55000000000000004">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55000000000000004">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55000000000000004">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55000000000000004">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55000000000000004">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55000000000000004">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55000000000000004">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55000000000000004">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55000000000000004">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55000000000000004">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55000000000000004">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55000000000000004">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55000000000000004">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55000000000000004">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55000000000000004">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55000000000000004">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55000000000000004">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55000000000000004">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55000000000000004">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55000000000000004">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55000000000000004">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55000000000000004">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55000000000000004">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55000000000000004">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55000000000000004">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55000000000000004">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55000000000000004">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55000000000000004">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55000000000000004">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55000000000000004">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55000000000000004">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55000000000000004">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55000000000000004">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55000000000000004">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55000000000000004">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55000000000000004">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55000000000000004">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55000000000000004">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55000000000000004">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55000000000000004">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55000000000000004">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55000000000000004">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55000000000000004">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55000000000000004">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55000000000000004">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55000000000000004">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55000000000000004">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55000000000000004">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55000000000000004">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55000000000000004">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55000000000000004">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55000000000000004">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55000000000000004">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55000000000000004">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55000000000000004">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55000000000000004">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55000000000000004">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55000000000000004">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55000000000000004">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55000000000000004">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55000000000000004">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55000000000000004">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55000000000000004">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55000000000000004">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55000000000000004">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55000000000000004">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55000000000000004">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55000000000000004">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55000000000000004">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55000000000000004">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55000000000000004">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55000000000000004">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55000000000000004">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55000000000000004">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55000000000000004">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55000000000000004">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55000000000000004">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55000000000000004">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55000000000000004">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55000000000000004">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55000000000000004">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55000000000000004">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55000000000000004">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55000000000000004">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55000000000000004">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55000000000000004">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55000000000000004">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55000000000000004">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399999999999999" thickBot="1" x14ac:dyDescent="0.6">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4.65" thickTop="1" x14ac:dyDescent="0.45">
      <c r="C1012" s="20"/>
      <c r="I1012" s="9"/>
      <c r="AZ1012" s="185"/>
      <c r="BA1012" s="191"/>
    </row>
    <row r="1013" spans="1:53" x14ac:dyDescent="0.45">
      <c r="C1013" s="20"/>
      <c r="I1013" s="9"/>
      <c r="AZ1013" s="185"/>
      <c r="BA1013" s="185"/>
    </row>
    <row r="1014" spans="1:53" x14ac:dyDescent="0.45">
      <c r="C1014" s="20"/>
      <c r="I1014" s="9"/>
      <c r="AZ1014" s="185"/>
      <c r="BA1014" s="185"/>
    </row>
    <row r="1015" spans="1:53" x14ac:dyDescent="0.45">
      <c r="C1015" s="20"/>
      <c r="I1015" s="9"/>
      <c r="AZ1015" s="185"/>
      <c r="BA1015" s="185"/>
    </row>
    <row r="1016" spans="1:53" x14ac:dyDescent="0.45">
      <c r="C1016" s="20"/>
      <c r="I1016" s="9"/>
      <c r="AZ1016" s="185"/>
      <c r="BA1016" s="185"/>
    </row>
    <row r="1017" spans="1:53" x14ac:dyDescent="0.45">
      <c r="C1017" s="20"/>
      <c r="I1017" s="9"/>
      <c r="AZ1017" s="185"/>
      <c r="BA1017" s="185"/>
    </row>
    <row r="1018" spans="1:53" x14ac:dyDescent="0.45">
      <c r="C1018" s="20"/>
      <c r="I1018" s="9"/>
      <c r="AZ1018" s="185"/>
      <c r="BA1018" s="185"/>
    </row>
    <row r="1019" spans="1:53" x14ac:dyDescent="0.45">
      <c r="C1019" s="20"/>
      <c r="I1019" s="9"/>
      <c r="AZ1019" s="185"/>
      <c r="BA1019" s="185"/>
    </row>
    <row r="1020" spans="1:53" x14ac:dyDescent="0.45">
      <c r="C1020" s="20"/>
      <c r="I1020" s="9"/>
      <c r="AZ1020" s="185"/>
      <c r="BA1020" s="185"/>
    </row>
    <row r="1021" spans="1:53" x14ac:dyDescent="0.45">
      <c r="C1021" s="20"/>
      <c r="I1021" s="9"/>
      <c r="AZ1021" s="185"/>
      <c r="BA1021" s="185"/>
    </row>
    <row r="1022" spans="1:53" x14ac:dyDescent="0.45">
      <c r="C1022" s="20"/>
      <c r="I1022" s="9"/>
      <c r="AZ1022" s="185"/>
      <c r="BA1022" s="185"/>
    </row>
    <row r="1023" spans="1:53" x14ac:dyDescent="0.45">
      <c r="C1023" s="20"/>
      <c r="I1023" s="9"/>
      <c r="AZ1023" s="185"/>
      <c r="BA1023" s="185"/>
    </row>
    <row r="1024" spans="1:53" x14ac:dyDescent="0.45">
      <c r="C1024" s="20"/>
      <c r="I1024" s="9"/>
      <c r="AZ1024" s="185"/>
      <c r="BA1024" s="185"/>
    </row>
    <row r="1025" spans="3:53" x14ac:dyDescent="0.45">
      <c r="C1025" s="20"/>
      <c r="I1025" s="9"/>
      <c r="AZ1025" s="185"/>
      <c r="BA1025" s="185"/>
    </row>
    <row r="1026" spans="3:53" x14ac:dyDescent="0.45">
      <c r="C1026" s="20"/>
      <c r="I1026" s="9"/>
      <c r="AZ1026" s="185"/>
      <c r="BA1026" s="185"/>
    </row>
    <row r="1027" spans="3:53" x14ac:dyDescent="0.45">
      <c r="C1027" s="20"/>
      <c r="I1027" s="9"/>
      <c r="AZ1027" s="185"/>
      <c r="BA1027" s="185"/>
    </row>
    <row r="1028" spans="3:53" x14ac:dyDescent="0.45">
      <c r="C1028" s="20"/>
      <c r="I1028" s="9"/>
      <c r="AZ1028" s="185"/>
      <c r="BA1028" s="185"/>
    </row>
    <row r="1029" spans="3:53" x14ac:dyDescent="0.45">
      <c r="C1029" s="20"/>
      <c r="I1029" s="9"/>
      <c r="AZ1029" s="185"/>
      <c r="BA1029" s="185"/>
    </row>
    <row r="1030" spans="3:53" x14ac:dyDescent="0.45">
      <c r="C1030" s="20"/>
      <c r="I1030" s="9"/>
      <c r="AZ1030" s="185"/>
      <c r="BA1030" s="185"/>
    </row>
    <row r="1031" spans="3:53" x14ac:dyDescent="0.45">
      <c r="C1031" s="20"/>
      <c r="I1031" s="9"/>
      <c r="AZ1031" s="185"/>
      <c r="BA1031" s="185"/>
    </row>
    <row r="1032" spans="3:53" x14ac:dyDescent="0.45">
      <c r="C1032" s="20"/>
      <c r="I1032" s="9"/>
      <c r="AZ1032" s="185"/>
      <c r="BA1032" s="185"/>
    </row>
    <row r="1033" spans="3:53" x14ac:dyDescent="0.45">
      <c r="C1033" s="20"/>
      <c r="I1033" s="9"/>
      <c r="AZ1033" s="185"/>
      <c r="BA1033" s="185"/>
    </row>
    <row r="1034" spans="3:53" x14ac:dyDescent="0.45">
      <c r="C1034" s="20"/>
      <c r="I1034" s="9"/>
      <c r="AZ1034" s="185"/>
      <c r="BA1034" s="185"/>
    </row>
    <row r="1035" spans="3:53" x14ac:dyDescent="0.45">
      <c r="C1035" s="20"/>
      <c r="I1035" s="9"/>
      <c r="AZ1035" s="185"/>
      <c r="BA1035" s="185"/>
    </row>
    <row r="1036" spans="3:53" x14ac:dyDescent="0.45">
      <c r="C1036" s="20"/>
      <c r="I1036" s="9"/>
      <c r="AZ1036" s="185"/>
      <c r="BA1036" s="185"/>
    </row>
    <row r="1037" spans="3:53" x14ac:dyDescent="0.45">
      <c r="C1037" s="20"/>
      <c r="I1037" s="9"/>
      <c r="AZ1037" s="185"/>
      <c r="BA1037" s="185"/>
    </row>
    <row r="1038" spans="3:53" x14ac:dyDescent="0.45">
      <c r="C1038" s="20"/>
      <c r="I1038" s="9"/>
      <c r="AZ1038" s="185"/>
      <c r="BA1038" s="185"/>
    </row>
    <row r="1039" spans="3:53" x14ac:dyDescent="0.45">
      <c r="C1039" s="20"/>
      <c r="I1039" s="9"/>
      <c r="AZ1039" s="185"/>
      <c r="BA1039" s="185"/>
    </row>
    <row r="1040" spans="3:53" x14ac:dyDescent="0.45">
      <c r="C1040" s="20"/>
      <c r="I1040" s="9"/>
      <c r="AZ1040" s="185"/>
      <c r="BA1040" s="185"/>
    </row>
    <row r="1041" spans="3:53" x14ac:dyDescent="0.45">
      <c r="C1041" s="20"/>
      <c r="I1041" s="9"/>
      <c r="AZ1041" s="185"/>
      <c r="BA1041" s="185"/>
    </row>
    <row r="1042" spans="3:53" x14ac:dyDescent="0.45">
      <c r="C1042" s="20"/>
      <c r="I1042" s="9"/>
      <c r="AZ1042" s="185"/>
      <c r="BA1042" s="185"/>
    </row>
    <row r="1043" spans="3:53" x14ac:dyDescent="0.45">
      <c r="C1043" s="20"/>
      <c r="I1043" s="9"/>
      <c r="AZ1043" s="185"/>
      <c r="BA1043" s="185"/>
    </row>
    <row r="1044" spans="3:53" x14ac:dyDescent="0.45">
      <c r="C1044" s="20"/>
      <c r="I1044" s="9"/>
      <c r="AZ1044" s="185"/>
      <c r="BA1044" s="185"/>
    </row>
    <row r="1045" spans="3:53" x14ac:dyDescent="0.45">
      <c r="C1045" s="20"/>
      <c r="I1045" s="9"/>
      <c r="AZ1045" s="185"/>
      <c r="BA1045" s="185"/>
    </row>
    <row r="1046" spans="3:53" x14ac:dyDescent="0.45">
      <c r="C1046" s="20"/>
      <c r="I1046" s="9"/>
      <c r="AZ1046" s="185"/>
      <c r="BA1046" s="185"/>
    </row>
    <row r="1047" spans="3:53" x14ac:dyDescent="0.45">
      <c r="C1047" s="20"/>
      <c r="I1047" s="9"/>
      <c r="AZ1047" s="185"/>
      <c r="BA1047" s="185"/>
    </row>
    <row r="1048" spans="3:53" x14ac:dyDescent="0.45">
      <c r="C1048" s="20"/>
      <c r="I1048" s="9"/>
      <c r="AZ1048" s="185"/>
      <c r="BA1048" s="185"/>
    </row>
    <row r="1049" spans="3:53" x14ac:dyDescent="0.45">
      <c r="C1049" s="20"/>
      <c r="I1049" s="9"/>
      <c r="AZ1049" s="185"/>
      <c r="BA1049" s="185"/>
    </row>
    <row r="1050" spans="3:53" x14ac:dyDescent="0.45">
      <c r="C1050" s="20"/>
      <c r="I1050" s="9"/>
      <c r="AZ1050" s="185"/>
      <c r="BA1050" s="185"/>
    </row>
    <row r="1051" spans="3:53" x14ac:dyDescent="0.45">
      <c r="C1051" s="20"/>
      <c r="I1051" s="9"/>
      <c r="AZ1051" s="185"/>
      <c r="BA1051" s="185"/>
    </row>
    <row r="1052" spans="3:53" x14ac:dyDescent="0.45">
      <c r="C1052" s="20"/>
      <c r="I1052" s="9"/>
      <c r="AZ1052" s="185"/>
      <c r="BA1052" s="185"/>
    </row>
    <row r="1053" spans="3:53" x14ac:dyDescent="0.45">
      <c r="C1053" s="20"/>
      <c r="I1053" s="9"/>
      <c r="AZ1053" s="185"/>
      <c r="BA1053" s="185"/>
    </row>
    <row r="1054" spans="3:53" x14ac:dyDescent="0.45">
      <c r="C1054" s="20"/>
      <c r="I1054" s="9"/>
      <c r="AZ1054" s="185"/>
      <c r="BA1054" s="185"/>
    </row>
    <row r="1055" spans="3:53" x14ac:dyDescent="0.45">
      <c r="C1055" s="20"/>
      <c r="I1055" s="9"/>
      <c r="AZ1055" s="185"/>
      <c r="BA1055" s="185"/>
    </row>
    <row r="1056" spans="3:53" x14ac:dyDescent="0.45">
      <c r="C1056" s="20"/>
      <c r="I1056" s="9"/>
      <c r="AZ1056" s="185"/>
      <c r="BA1056" s="185"/>
    </row>
    <row r="1057" spans="3:53" x14ac:dyDescent="0.45">
      <c r="C1057" s="20"/>
      <c r="I1057" s="9"/>
      <c r="AZ1057" s="185"/>
      <c r="BA1057" s="185"/>
    </row>
    <row r="1058" spans="3:53" x14ac:dyDescent="0.45">
      <c r="C1058" s="20"/>
      <c r="I1058" s="9"/>
      <c r="AZ1058" s="185"/>
      <c r="BA1058" s="185"/>
    </row>
    <row r="1059" spans="3:53" x14ac:dyDescent="0.45">
      <c r="C1059" s="20"/>
      <c r="I1059" s="9"/>
      <c r="AZ1059" s="185"/>
      <c r="BA1059" s="185"/>
    </row>
    <row r="1060" spans="3:53" x14ac:dyDescent="0.45">
      <c r="C1060" s="20"/>
      <c r="I1060" s="9"/>
      <c r="AZ1060" s="185"/>
      <c r="BA1060" s="185"/>
    </row>
    <row r="1061" spans="3:53" x14ac:dyDescent="0.45">
      <c r="C1061" s="20"/>
      <c r="I1061" s="9"/>
      <c r="AZ1061" s="185"/>
      <c r="BA1061" s="185"/>
    </row>
    <row r="1062" spans="3:53" x14ac:dyDescent="0.45">
      <c r="C1062" s="20"/>
      <c r="I1062" s="9"/>
      <c r="AZ1062" s="185"/>
      <c r="BA1062" s="185"/>
    </row>
    <row r="1063" spans="3:53" x14ac:dyDescent="0.45">
      <c r="C1063" s="20"/>
      <c r="I1063" s="9"/>
      <c r="AZ1063" s="185"/>
      <c r="BA1063" s="185"/>
    </row>
    <row r="1064" spans="3:53" x14ac:dyDescent="0.45">
      <c r="C1064" s="20"/>
      <c r="I1064" s="9"/>
      <c r="AZ1064" s="185"/>
      <c r="BA1064" s="185"/>
    </row>
    <row r="1065" spans="3:53" x14ac:dyDescent="0.45">
      <c r="C1065" s="20"/>
      <c r="I1065" s="9"/>
      <c r="AZ1065" s="185"/>
      <c r="BA1065" s="185"/>
    </row>
    <row r="1066" spans="3:53" x14ac:dyDescent="0.45">
      <c r="C1066" s="20"/>
      <c r="I1066" s="9"/>
      <c r="AZ1066" s="185"/>
      <c r="BA1066" s="185"/>
    </row>
    <row r="1067" spans="3:53" x14ac:dyDescent="0.45">
      <c r="C1067" s="20"/>
      <c r="I1067" s="9"/>
      <c r="AZ1067" s="185"/>
      <c r="BA1067" s="185"/>
    </row>
    <row r="1068" spans="3:53" x14ac:dyDescent="0.45">
      <c r="C1068" s="20"/>
      <c r="I1068" s="9"/>
      <c r="AZ1068" s="185"/>
      <c r="BA1068" s="185"/>
    </row>
    <row r="1069" spans="3:53" x14ac:dyDescent="0.45">
      <c r="C1069" s="20"/>
      <c r="I1069" s="9"/>
      <c r="AZ1069" s="185"/>
      <c r="BA1069" s="185"/>
    </row>
    <row r="1070" spans="3:53" x14ac:dyDescent="0.45">
      <c r="C1070" s="20"/>
      <c r="I1070" s="9"/>
      <c r="AZ1070" s="185"/>
      <c r="BA1070" s="185"/>
    </row>
    <row r="1071" spans="3:53" x14ac:dyDescent="0.45">
      <c r="C1071" s="20"/>
      <c r="I1071" s="9"/>
      <c r="AZ1071" s="185"/>
      <c r="BA1071" s="185"/>
    </row>
    <row r="1072" spans="3:53" x14ac:dyDescent="0.45">
      <c r="C1072" s="20"/>
      <c r="I1072" s="9"/>
      <c r="AZ1072" s="185"/>
      <c r="BA1072" s="185"/>
    </row>
    <row r="1073" spans="3:53" x14ac:dyDescent="0.45">
      <c r="C1073" s="20"/>
      <c r="I1073" s="9"/>
      <c r="AZ1073" s="185"/>
      <c r="BA1073" s="185"/>
    </row>
    <row r="1074" spans="3:53" x14ac:dyDescent="0.45">
      <c r="C1074" s="20"/>
      <c r="I1074" s="9"/>
      <c r="AZ1074" s="185"/>
      <c r="BA1074" s="185"/>
    </row>
    <row r="1075" spans="3:53" x14ac:dyDescent="0.45">
      <c r="C1075" s="20"/>
      <c r="I1075" s="9"/>
      <c r="AZ1075" s="185"/>
      <c r="BA1075" s="185"/>
    </row>
    <row r="1076" spans="3:53" x14ac:dyDescent="0.45">
      <c r="C1076" s="20"/>
      <c r="I1076" s="9"/>
      <c r="AZ1076" s="185"/>
      <c r="BA1076" s="185"/>
    </row>
    <row r="1077" spans="3:53" x14ac:dyDescent="0.45">
      <c r="C1077" s="20"/>
      <c r="I1077" s="9"/>
      <c r="AZ1077" s="185"/>
      <c r="BA1077" s="185"/>
    </row>
    <row r="1078" spans="3:53" x14ac:dyDescent="0.45">
      <c r="C1078" s="20"/>
      <c r="I1078" s="9"/>
      <c r="AZ1078" s="185"/>
      <c r="BA1078" s="185"/>
    </row>
    <row r="1079" spans="3:53" x14ac:dyDescent="0.45">
      <c r="C1079" s="20"/>
      <c r="I1079" s="9"/>
      <c r="AZ1079" s="185"/>
      <c r="BA1079" s="185"/>
    </row>
    <row r="1080" spans="3:53" x14ac:dyDescent="0.45">
      <c r="C1080" s="20"/>
      <c r="I1080" s="9"/>
      <c r="AZ1080" s="185"/>
      <c r="BA1080" s="185"/>
    </row>
    <row r="1081" spans="3:53" x14ac:dyDescent="0.45">
      <c r="C1081" s="20"/>
      <c r="I1081" s="9"/>
      <c r="AZ1081" s="185"/>
      <c r="BA1081" s="185"/>
    </row>
    <row r="1082" spans="3:53" x14ac:dyDescent="0.45">
      <c r="C1082" s="20"/>
      <c r="I1082" s="9"/>
      <c r="AZ1082" s="185"/>
      <c r="BA1082" s="185"/>
    </row>
    <row r="1083" spans="3:53" x14ac:dyDescent="0.45">
      <c r="C1083" s="20"/>
      <c r="I1083" s="9"/>
      <c r="AZ1083" s="185"/>
      <c r="BA1083" s="185"/>
    </row>
    <row r="1084" spans="3:53" x14ac:dyDescent="0.45">
      <c r="C1084" s="20"/>
      <c r="I1084" s="9"/>
      <c r="AZ1084" s="185"/>
      <c r="BA1084" s="185"/>
    </row>
    <row r="1085" spans="3:53" x14ac:dyDescent="0.45">
      <c r="C1085" s="20"/>
      <c r="I1085" s="9"/>
      <c r="AZ1085" s="185"/>
      <c r="BA1085" s="185"/>
    </row>
    <row r="1086" spans="3:53" x14ac:dyDescent="0.45">
      <c r="C1086" s="20"/>
      <c r="I1086" s="9"/>
      <c r="AZ1086" s="185"/>
      <c r="BA1086" s="185"/>
    </row>
    <row r="1087" spans="3:53" x14ac:dyDescent="0.45">
      <c r="C1087" s="20"/>
      <c r="I1087" s="9"/>
      <c r="AZ1087" s="185"/>
      <c r="BA1087" s="185"/>
    </row>
    <row r="1088" spans="3:53" x14ac:dyDescent="0.45">
      <c r="C1088" s="20"/>
      <c r="I1088" s="9"/>
      <c r="AZ1088" s="185"/>
      <c r="BA1088" s="185"/>
    </row>
    <row r="1089" spans="3:53" x14ac:dyDescent="0.45">
      <c r="C1089" s="20"/>
      <c r="I1089" s="9"/>
      <c r="AZ1089" s="185"/>
      <c r="BA1089" s="185"/>
    </row>
    <row r="1090" spans="3:53" x14ac:dyDescent="0.45">
      <c r="C1090" s="20"/>
      <c r="I1090" s="9"/>
      <c r="AZ1090" s="185"/>
      <c r="BA1090" s="185"/>
    </row>
    <row r="1091" spans="3:53" x14ac:dyDescent="0.45">
      <c r="C1091" s="20"/>
      <c r="I1091" s="9"/>
      <c r="AZ1091" s="185"/>
      <c r="BA1091" s="185"/>
    </row>
    <row r="1092" spans="3:53" x14ac:dyDescent="0.45">
      <c r="C1092" s="20"/>
      <c r="I1092" s="9"/>
      <c r="AZ1092" s="185"/>
      <c r="BA1092" s="185"/>
    </row>
    <row r="1093" spans="3:53" x14ac:dyDescent="0.45">
      <c r="C1093" s="20"/>
      <c r="I1093" s="9"/>
      <c r="AZ1093" s="185"/>
      <c r="BA1093" s="185"/>
    </row>
    <row r="1094" spans="3:53" x14ac:dyDescent="0.45">
      <c r="C1094" s="20"/>
      <c r="I1094" s="9"/>
      <c r="AZ1094" s="185"/>
      <c r="BA1094" s="185"/>
    </row>
    <row r="1095" spans="3:53" x14ac:dyDescent="0.45">
      <c r="C1095" s="20"/>
      <c r="I1095" s="9"/>
      <c r="AZ1095" s="185"/>
      <c r="BA1095" s="185"/>
    </row>
    <row r="1096" spans="3:53" x14ac:dyDescent="0.45">
      <c r="C1096" s="20"/>
      <c r="I1096" s="9"/>
      <c r="AZ1096" s="185"/>
      <c r="BA1096" s="185"/>
    </row>
    <row r="1097" spans="3:53" x14ac:dyDescent="0.45">
      <c r="C1097" s="20"/>
      <c r="I1097" s="9"/>
      <c r="AZ1097" s="185"/>
      <c r="BA1097" s="185"/>
    </row>
    <row r="1098" spans="3:53" x14ac:dyDescent="0.45">
      <c r="C1098" s="20"/>
      <c r="I1098" s="9"/>
      <c r="AZ1098" s="185"/>
      <c r="BA1098" s="185"/>
    </row>
    <row r="1099" spans="3:53" x14ac:dyDescent="0.45">
      <c r="C1099" s="20"/>
      <c r="I1099" s="9"/>
      <c r="AZ1099" s="185"/>
      <c r="BA1099" s="185"/>
    </row>
    <row r="1100" spans="3:53" x14ac:dyDescent="0.45">
      <c r="C1100" s="20"/>
      <c r="I1100" s="9"/>
      <c r="AZ1100" s="185"/>
      <c r="BA1100" s="185"/>
    </row>
    <row r="1101" spans="3:53" x14ac:dyDescent="0.45">
      <c r="C1101" s="20"/>
      <c r="I1101" s="9"/>
      <c r="AZ1101" s="185"/>
      <c r="BA1101" s="185"/>
    </row>
    <row r="1102" spans="3:53" x14ac:dyDescent="0.45">
      <c r="C1102" s="20"/>
      <c r="I1102" s="9"/>
      <c r="AZ1102" s="185"/>
      <c r="BA1102" s="185"/>
    </row>
    <row r="1103" spans="3:53" x14ac:dyDescent="0.45">
      <c r="C1103" s="20"/>
      <c r="I1103" s="9"/>
      <c r="AZ1103" s="185"/>
      <c r="BA1103" s="185"/>
    </row>
    <row r="1104" spans="3:53" x14ac:dyDescent="0.45">
      <c r="C1104" s="20"/>
      <c r="I1104" s="9"/>
      <c r="AZ1104" s="185"/>
      <c r="BA1104" s="185"/>
    </row>
    <row r="1105" spans="3:53" x14ac:dyDescent="0.45">
      <c r="C1105" s="20"/>
      <c r="I1105" s="9"/>
      <c r="AZ1105" s="185"/>
      <c r="BA1105" s="185"/>
    </row>
    <row r="1106" spans="3:53" x14ac:dyDescent="0.45">
      <c r="C1106" s="20"/>
      <c r="I1106" s="9"/>
      <c r="AZ1106" s="185"/>
      <c r="BA1106" s="185"/>
    </row>
    <row r="1107" spans="3:53" x14ac:dyDescent="0.45">
      <c r="C1107" s="20"/>
      <c r="I1107" s="9"/>
      <c r="AZ1107" s="185"/>
      <c r="BA1107" s="185"/>
    </row>
    <row r="1108" spans="3:53" x14ac:dyDescent="0.45">
      <c r="C1108" s="20"/>
      <c r="I1108" s="9"/>
      <c r="AZ1108" s="185"/>
      <c r="BA1108" s="185"/>
    </row>
    <row r="1109" spans="3:53" x14ac:dyDescent="0.45">
      <c r="C1109" s="20"/>
      <c r="I1109" s="9"/>
      <c r="AZ1109" s="185"/>
      <c r="BA1109" s="185"/>
    </row>
    <row r="1110" spans="3:53" x14ac:dyDescent="0.45">
      <c r="C1110" s="20"/>
      <c r="I1110" s="9"/>
      <c r="AZ1110" s="185"/>
      <c r="BA1110" s="185"/>
    </row>
    <row r="1111" spans="3:53" x14ac:dyDescent="0.45">
      <c r="C1111" s="20"/>
      <c r="I1111" s="9"/>
      <c r="AZ1111" s="185"/>
      <c r="BA1111" s="185"/>
    </row>
    <row r="1112" spans="3:53" x14ac:dyDescent="0.45">
      <c r="C1112" s="20"/>
      <c r="I1112" s="9"/>
      <c r="AZ1112" s="185"/>
      <c r="BA1112" s="185"/>
    </row>
    <row r="1113" spans="3:53" x14ac:dyDescent="0.45">
      <c r="C1113" s="20"/>
      <c r="I1113" s="9"/>
      <c r="AZ1113" s="185"/>
      <c r="BA1113" s="185"/>
    </row>
    <row r="1114" spans="3:53" x14ac:dyDescent="0.45">
      <c r="C1114" s="20"/>
      <c r="I1114" s="9"/>
      <c r="AZ1114" s="185"/>
      <c r="BA1114" s="185"/>
    </row>
    <row r="1115" spans="3:53" x14ac:dyDescent="0.45">
      <c r="C1115" s="20"/>
      <c r="I1115" s="9"/>
      <c r="AZ1115" s="185"/>
      <c r="BA1115" s="185"/>
    </row>
    <row r="1116" spans="3:53" x14ac:dyDescent="0.45">
      <c r="C1116" s="20"/>
      <c r="I1116" s="9"/>
      <c r="AZ1116" s="185"/>
      <c r="BA1116" s="185"/>
    </row>
    <row r="1117" spans="3:53" x14ac:dyDescent="0.45">
      <c r="C1117" s="20"/>
      <c r="I1117" s="9"/>
      <c r="AZ1117" s="185"/>
      <c r="BA1117" s="185"/>
    </row>
    <row r="1118" spans="3:53" x14ac:dyDescent="0.45">
      <c r="C1118" s="20"/>
      <c r="I1118" s="9"/>
      <c r="AZ1118" s="185"/>
      <c r="BA1118" s="185"/>
    </row>
    <row r="1119" spans="3:53" x14ac:dyDescent="0.45">
      <c r="C1119" s="20"/>
      <c r="I1119" s="9"/>
      <c r="AZ1119" s="185"/>
      <c r="BA1119" s="185"/>
    </row>
    <row r="1120" spans="3:53" x14ac:dyDescent="0.45">
      <c r="C1120" s="20"/>
      <c r="I1120" s="9"/>
      <c r="AZ1120" s="185"/>
      <c r="BA1120" s="185"/>
    </row>
    <row r="1121" spans="3:53" x14ac:dyDescent="0.45">
      <c r="C1121" s="20"/>
      <c r="I1121" s="9"/>
      <c r="AZ1121" s="185"/>
      <c r="BA1121" s="185"/>
    </row>
    <row r="1122" spans="3:53" x14ac:dyDescent="0.45">
      <c r="C1122" s="20"/>
      <c r="I1122" s="9"/>
      <c r="AZ1122" s="185"/>
      <c r="BA1122" s="185"/>
    </row>
    <row r="1123" spans="3:53" x14ac:dyDescent="0.45">
      <c r="C1123" s="20"/>
      <c r="I1123" s="9"/>
      <c r="AZ1123" s="185"/>
      <c r="BA1123" s="185"/>
    </row>
    <row r="1124" spans="3:53" x14ac:dyDescent="0.45">
      <c r="C1124" s="20"/>
      <c r="I1124" s="9"/>
      <c r="AZ1124" s="185"/>
      <c r="BA1124" s="185"/>
    </row>
    <row r="1125" spans="3:53" x14ac:dyDescent="0.45">
      <c r="C1125" s="20"/>
      <c r="I1125" s="9"/>
      <c r="AZ1125" s="185"/>
      <c r="BA1125" s="185"/>
    </row>
    <row r="1126" spans="3:53" x14ac:dyDescent="0.45">
      <c r="C1126" s="20"/>
      <c r="I1126" s="9"/>
      <c r="AZ1126" s="185"/>
      <c r="BA1126" s="185"/>
    </row>
    <row r="1127" spans="3:53" x14ac:dyDescent="0.45">
      <c r="C1127" s="20"/>
      <c r="I1127" s="9"/>
      <c r="AZ1127" s="185"/>
      <c r="BA1127" s="185"/>
    </row>
    <row r="1128" spans="3:53" x14ac:dyDescent="0.45">
      <c r="C1128" s="20"/>
      <c r="I1128" s="9"/>
      <c r="AZ1128" s="185"/>
      <c r="BA1128" s="185"/>
    </row>
    <row r="1129" spans="3:53" x14ac:dyDescent="0.45">
      <c r="C1129" s="20"/>
      <c r="I1129" s="9"/>
      <c r="AZ1129" s="185"/>
      <c r="BA1129" s="185"/>
    </row>
    <row r="1130" spans="3:53" x14ac:dyDescent="0.45">
      <c r="C1130" s="20"/>
      <c r="I1130" s="9"/>
      <c r="AZ1130" s="185"/>
      <c r="BA1130" s="185"/>
    </row>
    <row r="1131" spans="3:53" x14ac:dyDescent="0.45">
      <c r="C1131" s="20"/>
      <c r="I1131" s="9"/>
      <c r="AZ1131" s="185"/>
      <c r="BA1131" s="185"/>
    </row>
    <row r="1132" spans="3:53" x14ac:dyDescent="0.45">
      <c r="C1132" s="20"/>
      <c r="I1132" s="9"/>
      <c r="AZ1132" s="185"/>
      <c r="BA1132" s="185"/>
    </row>
    <row r="1133" spans="3:53" x14ac:dyDescent="0.45">
      <c r="C1133" s="20"/>
      <c r="I1133" s="9"/>
      <c r="AZ1133" s="185"/>
      <c r="BA1133" s="185"/>
    </row>
    <row r="1134" spans="3:53" x14ac:dyDescent="0.45">
      <c r="C1134" s="20"/>
      <c r="I1134" s="9"/>
      <c r="AZ1134" s="185"/>
      <c r="BA1134" s="185"/>
    </row>
    <row r="1135" spans="3:53" x14ac:dyDescent="0.45">
      <c r="C1135" s="20"/>
      <c r="I1135" s="9"/>
      <c r="AZ1135" s="185"/>
      <c r="BA1135" s="185"/>
    </row>
    <row r="1136" spans="3:53" x14ac:dyDescent="0.45">
      <c r="C1136" s="20"/>
      <c r="I1136" s="9"/>
      <c r="AZ1136" s="185"/>
      <c r="BA1136" s="185"/>
    </row>
    <row r="1137" spans="3:53" x14ac:dyDescent="0.45">
      <c r="C1137" s="20"/>
      <c r="I1137" s="9"/>
      <c r="AZ1137" s="185"/>
      <c r="BA1137" s="185"/>
    </row>
    <row r="1138" spans="3:53" x14ac:dyDescent="0.45">
      <c r="C1138" s="20"/>
      <c r="I1138" s="9"/>
      <c r="AZ1138" s="185"/>
      <c r="BA1138" s="185"/>
    </row>
    <row r="1139" spans="3:53" x14ac:dyDescent="0.45">
      <c r="C1139" s="20"/>
      <c r="I1139" s="9"/>
      <c r="AZ1139" s="185"/>
      <c r="BA1139" s="185"/>
    </row>
    <row r="1140" spans="3:53" x14ac:dyDescent="0.45">
      <c r="C1140" s="20"/>
      <c r="I1140" s="9"/>
      <c r="AZ1140" s="185"/>
      <c r="BA1140" s="185"/>
    </row>
    <row r="1141" spans="3:53" x14ac:dyDescent="0.45">
      <c r="C1141" s="20"/>
      <c r="I1141" s="9"/>
      <c r="AZ1141" s="185"/>
      <c r="BA1141" s="185"/>
    </row>
    <row r="1142" spans="3:53" x14ac:dyDescent="0.45">
      <c r="C1142" s="20"/>
      <c r="I1142" s="9"/>
      <c r="AZ1142" s="185"/>
      <c r="BA1142" s="185"/>
    </row>
    <row r="1143" spans="3:53" x14ac:dyDescent="0.45">
      <c r="C1143" s="20"/>
      <c r="I1143" s="9"/>
      <c r="AZ1143" s="185"/>
      <c r="BA1143" s="185"/>
    </row>
    <row r="1144" spans="3:53" x14ac:dyDescent="0.45">
      <c r="C1144" s="20"/>
      <c r="I1144" s="9"/>
      <c r="AZ1144" s="185"/>
      <c r="BA1144" s="185"/>
    </row>
    <row r="1145" spans="3:53" x14ac:dyDescent="0.45">
      <c r="C1145" s="20"/>
      <c r="I1145" s="9"/>
      <c r="AZ1145" s="185"/>
      <c r="BA1145" s="185"/>
    </row>
    <row r="1146" spans="3:53" x14ac:dyDescent="0.45">
      <c r="C1146" s="20"/>
      <c r="I1146" s="9"/>
      <c r="AZ1146" s="185"/>
      <c r="BA1146" s="185"/>
    </row>
    <row r="1147" spans="3:53" x14ac:dyDescent="0.45">
      <c r="C1147" s="20"/>
      <c r="I1147" s="9"/>
      <c r="AZ1147" s="185"/>
      <c r="BA1147" s="185"/>
    </row>
    <row r="1148" spans="3:53" x14ac:dyDescent="0.45">
      <c r="C1148" s="20"/>
      <c r="I1148" s="9"/>
      <c r="AZ1148" s="185"/>
      <c r="BA1148" s="185"/>
    </row>
    <row r="1149" spans="3:53" x14ac:dyDescent="0.45">
      <c r="C1149" s="20"/>
      <c r="I1149" s="9"/>
      <c r="AZ1149" s="185"/>
      <c r="BA1149" s="185"/>
    </row>
    <row r="1150" spans="3:53" x14ac:dyDescent="0.45">
      <c r="C1150" s="20"/>
      <c r="I1150" s="9"/>
      <c r="AZ1150" s="185"/>
      <c r="BA1150" s="185"/>
    </row>
    <row r="1151" spans="3:53" x14ac:dyDescent="0.45">
      <c r="C1151" s="20"/>
      <c r="I1151" s="9"/>
      <c r="AZ1151" s="185"/>
      <c r="BA1151" s="185"/>
    </row>
    <row r="1152" spans="3:53" x14ac:dyDescent="0.45">
      <c r="C1152" s="20"/>
      <c r="I1152" s="9"/>
      <c r="AZ1152" s="185"/>
      <c r="BA1152" s="185"/>
    </row>
    <row r="1153" spans="3:53" x14ac:dyDescent="0.45">
      <c r="C1153" s="20"/>
      <c r="I1153" s="9"/>
      <c r="AZ1153" s="185"/>
      <c r="BA1153" s="185"/>
    </row>
    <row r="1154" spans="3:53" x14ac:dyDescent="0.45">
      <c r="C1154" s="20"/>
      <c r="I1154" s="9"/>
      <c r="AZ1154" s="185"/>
      <c r="BA1154" s="185"/>
    </row>
    <row r="1155" spans="3:53" x14ac:dyDescent="0.45">
      <c r="C1155" s="20"/>
      <c r="I1155" s="9"/>
      <c r="AZ1155" s="185"/>
      <c r="BA1155" s="185"/>
    </row>
    <row r="1156" spans="3:53" x14ac:dyDescent="0.45">
      <c r="C1156" s="20"/>
      <c r="I1156" s="9"/>
      <c r="AZ1156" s="185"/>
      <c r="BA1156" s="185"/>
    </row>
    <row r="1157" spans="3:53" x14ac:dyDescent="0.45">
      <c r="C1157" s="20"/>
      <c r="I1157" s="9"/>
      <c r="AZ1157" s="185"/>
      <c r="BA1157" s="185"/>
    </row>
    <row r="1158" spans="3:53" x14ac:dyDescent="0.45">
      <c r="C1158" s="20"/>
      <c r="I1158" s="9"/>
      <c r="AZ1158" s="185"/>
      <c r="BA1158" s="185"/>
    </row>
    <row r="1159" spans="3:53" x14ac:dyDescent="0.45">
      <c r="C1159" s="20"/>
      <c r="I1159" s="9"/>
      <c r="AZ1159" s="185"/>
      <c r="BA1159" s="185"/>
    </row>
    <row r="1160" spans="3:53" x14ac:dyDescent="0.45">
      <c r="C1160" s="20"/>
      <c r="I1160" s="9"/>
      <c r="AZ1160" s="185"/>
      <c r="BA1160" s="185"/>
    </row>
    <row r="1161" spans="3:53" x14ac:dyDescent="0.45">
      <c r="C1161" s="20"/>
      <c r="I1161" s="9"/>
      <c r="AZ1161" s="185"/>
      <c r="BA1161" s="185"/>
    </row>
    <row r="1162" spans="3:53" x14ac:dyDescent="0.45">
      <c r="C1162" s="20"/>
      <c r="I1162" s="9"/>
      <c r="AZ1162" s="185"/>
      <c r="BA1162" s="185"/>
    </row>
    <row r="1163" spans="3:53" x14ac:dyDescent="0.45">
      <c r="C1163" s="20"/>
      <c r="I1163" s="9"/>
      <c r="AZ1163" s="185"/>
      <c r="BA1163" s="185"/>
    </row>
    <row r="1164" spans="3:53" x14ac:dyDescent="0.45">
      <c r="C1164" s="20"/>
      <c r="I1164" s="9"/>
      <c r="AZ1164" s="185"/>
      <c r="BA1164" s="185"/>
    </row>
    <row r="1165" spans="3:53" x14ac:dyDescent="0.45">
      <c r="C1165" s="20"/>
      <c r="I1165" s="9"/>
      <c r="AZ1165" s="185"/>
      <c r="BA1165" s="185"/>
    </row>
    <row r="1166" spans="3:53" x14ac:dyDescent="0.45">
      <c r="C1166" s="20"/>
      <c r="I1166" s="9"/>
      <c r="AZ1166" s="185"/>
      <c r="BA1166" s="185"/>
    </row>
    <row r="1167" spans="3:53" x14ac:dyDescent="0.45">
      <c r="C1167" s="20"/>
      <c r="I1167" s="9"/>
      <c r="AZ1167" s="185"/>
      <c r="BA1167" s="185"/>
    </row>
    <row r="1168" spans="3:53" x14ac:dyDescent="0.45">
      <c r="C1168" s="20"/>
      <c r="I1168" s="9"/>
      <c r="AZ1168" s="185"/>
      <c r="BA1168" s="185"/>
    </row>
    <row r="1169" spans="3:53" x14ac:dyDescent="0.45">
      <c r="C1169" s="20"/>
      <c r="I1169" s="9"/>
      <c r="AZ1169" s="185"/>
      <c r="BA1169" s="185"/>
    </row>
    <row r="1170" spans="3:53" x14ac:dyDescent="0.45">
      <c r="C1170" s="20"/>
      <c r="I1170" s="9"/>
      <c r="AZ1170" s="185"/>
      <c r="BA1170" s="185"/>
    </row>
    <row r="1171" spans="3:53" x14ac:dyDescent="0.45">
      <c r="C1171" s="20"/>
      <c r="I1171" s="9"/>
      <c r="AZ1171" s="185"/>
      <c r="BA1171" s="185"/>
    </row>
    <row r="1172" spans="3:53" x14ac:dyDescent="0.45">
      <c r="C1172" s="20"/>
      <c r="I1172" s="9"/>
      <c r="AZ1172" s="185"/>
      <c r="BA1172" s="185"/>
    </row>
    <row r="1173" spans="3:53" x14ac:dyDescent="0.45">
      <c r="C1173" s="20"/>
      <c r="I1173" s="9"/>
      <c r="AZ1173" s="185"/>
      <c r="BA1173" s="185"/>
    </row>
    <row r="1174" spans="3:53" x14ac:dyDescent="0.45">
      <c r="C1174" s="20"/>
      <c r="I1174" s="9"/>
      <c r="AZ1174" s="185"/>
      <c r="BA1174" s="185"/>
    </row>
    <row r="1175" spans="3:53" x14ac:dyDescent="0.45">
      <c r="C1175" s="20"/>
      <c r="I1175" s="9"/>
      <c r="AZ1175" s="185"/>
      <c r="BA1175" s="185"/>
    </row>
    <row r="1176" spans="3:53" x14ac:dyDescent="0.45">
      <c r="C1176" s="20"/>
      <c r="I1176" s="9"/>
      <c r="AZ1176" s="185"/>
      <c r="BA1176" s="185"/>
    </row>
    <row r="1177" spans="3:53" x14ac:dyDescent="0.45">
      <c r="C1177" s="20"/>
      <c r="I1177" s="9"/>
      <c r="AZ1177" s="185"/>
      <c r="BA1177" s="185"/>
    </row>
    <row r="1178" spans="3:53" x14ac:dyDescent="0.45">
      <c r="C1178" s="20"/>
      <c r="I1178" s="9"/>
      <c r="AZ1178" s="185"/>
      <c r="BA1178" s="185"/>
    </row>
    <row r="1179" spans="3:53" x14ac:dyDescent="0.45">
      <c r="C1179" s="20"/>
      <c r="I1179" s="9"/>
      <c r="AZ1179" s="185"/>
      <c r="BA1179" s="185"/>
    </row>
    <row r="1180" spans="3:53" x14ac:dyDescent="0.45">
      <c r="C1180" s="20"/>
      <c r="I1180" s="9"/>
      <c r="AZ1180" s="185"/>
      <c r="BA1180" s="185"/>
    </row>
    <row r="1181" spans="3:53" x14ac:dyDescent="0.45">
      <c r="C1181" s="20"/>
      <c r="I1181" s="9"/>
      <c r="AZ1181" s="185"/>
      <c r="BA1181" s="185"/>
    </row>
    <row r="1182" spans="3:53" x14ac:dyDescent="0.45">
      <c r="C1182" s="20"/>
      <c r="I1182" s="9"/>
      <c r="AZ1182" s="185"/>
      <c r="BA1182" s="185"/>
    </row>
    <row r="1183" spans="3:53" x14ac:dyDescent="0.45">
      <c r="C1183" s="20"/>
      <c r="I1183" s="9"/>
      <c r="AZ1183" s="185"/>
      <c r="BA1183" s="185"/>
    </row>
    <row r="1184" spans="3:53" x14ac:dyDescent="0.45">
      <c r="C1184" s="20"/>
      <c r="I1184" s="9"/>
      <c r="AZ1184" s="185"/>
      <c r="BA1184" s="185"/>
    </row>
    <row r="1185" spans="3:53" x14ac:dyDescent="0.45">
      <c r="C1185" s="20"/>
      <c r="I1185" s="9"/>
      <c r="AZ1185" s="185"/>
      <c r="BA1185" s="185"/>
    </row>
    <row r="1186" spans="3:53" x14ac:dyDescent="0.45">
      <c r="C1186" s="20"/>
      <c r="I1186" s="9"/>
      <c r="AZ1186" s="185"/>
      <c r="BA1186" s="185"/>
    </row>
    <row r="1187" spans="3:53" x14ac:dyDescent="0.45">
      <c r="C1187" s="20"/>
      <c r="I1187" s="9"/>
      <c r="AZ1187" s="185"/>
      <c r="BA1187" s="185"/>
    </row>
    <row r="1188" spans="3:53" x14ac:dyDescent="0.45">
      <c r="C1188" s="20"/>
      <c r="I1188" s="9"/>
      <c r="AZ1188" s="185"/>
      <c r="BA1188" s="185"/>
    </row>
    <row r="1189" spans="3:53" x14ac:dyDescent="0.45">
      <c r="C1189" s="20"/>
      <c r="I1189" s="9"/>
      <c r="AZ1189" s="185"/>
      <c r="BA1189" s="185"/>
    </row>
    <row r="1190" spans="3:53" x14ac:dyDescent="0.45">
      <c r="C1190" s="20"/>
      <c r="I1190" s="9"/>
      <c r="AZ1190" s="185"/>
      <c r="BA1190" s="185"/>
    </row>
    <row r="1191" spans="3:53" x14ac:dyDescent="0.45">
      <c r="C1191" s="20"/>
      <c r="I1191" s="9"/>
      <c r="AZ1191" s="185"/>
      <c r="BA1191" s="185"/>
    </row>
    <row r="1192" spans="3:53" x14ac:dyDescent="0.45">
      <c r="C1192" s="20"/>
      <c r="I1192" s="9"/>
      <c r="AZ1192" s="185"/>
      <c r="BA1192" s="185"/>
    </row>
    <row r="1193" spans="3:53" x14ac:dyDescent="0.45">
      <c r="C1193" s="20"/>
      <c r="I1193" s="9"/>
      <c r="AZ1193" s="185"/>
      <c r="BA1193" s="185"/>
    </row>
    <row r="1194" spans="3:53" x14ac:dyDescent="0.45">
      <c r="C1194" s="20"/>
      <c r="I1194" s="9"/>
      <c r="AZ1194" s="185"/>
      <c r="BA1194" s="185"/>
    </row>
    <row r="1195" spans="3:53" x14ac:dyDescent="0.45">
      <c r="C1195" s="20"/>
      <c r="I1195" s="9"/>
      <c r="AZ1195" s="185"/>
      <c r="BA1195" s="185"/>
    </row>
    <row r="1196" spans="3:53" x14ac:dyDescent="0.45">
      <c r="C1196" s="20"/>
      <c r="I1196" s="9"/>
      <c r="AZ1196" s="185"/>
      <c r="BA1196" s="185"/>
    </row>
    <row r="1197" spans="3:53" x14ac:dyDescent="0.45">
      <c r="C1197" s="20"/>
      <c r="I1197" s="9"/>
      <c r="AZ1197" s="185"/>
      <c r="BA1197" s="185"/>
    </row>
    <row r="1198" spans="3:53" x14ac:dyDescent="0.45">
      <c r="C1198" s="20"/>
      <c r="I1198" s="9"/>
      <c r="AZ1198" s="185"/>
      <c r="BA1198" s="185"/>
    </row>
    <row r="1199" spans="3:53" x14ac:dyDescent="0.45">
      <c r="C1199" s="20"/>
      <c r="I1199" s="9"/>
      <c r="AZ1199" s="185"/>
      <c r="BA1199" s="185"/>
    </row>
    <row r="1200" spans="3:53" x14ac:dyDescent="0.45">
      <c r="C1200" s="20"/>
      <c r="I1200" s="9"/>
      <c r="AZ1200" s="185"/>
      <c r="BA1200" s="185"/>
    </row>
    <row r="1201" spans="3:53" x14ac:dyDescent="0.45">
      <c r="C1201" s="20"/>
      <c r="I1201" s="9"/>
      <c r="AZ1201" s="185"/>
      <c r="BA1201" s="185"/>
    </row>
    <row r="1202" spans="3:53" x14ac:dyDescent="0.45">
      <c r="C1202" s="20"/>
      <c r="I1202" s="9"/>
      <c r="AZ1202" s="185"/>
      <c r="BA1202" s="185"/>
    </row>
    <row r="1203" spans="3:53" x14ac:dyDescent="0.45">
      <c r="C1203" s="20"/>
      <c r="I1203" s="9"/>
      <c r="AZ1203" s="185"/>
      <c r="BA1203" s="185"/>
    </row>
    <row r="1204" spans="3:53" x14ac:dyDescent="0.45">
      <c r="C1204" s="20"/>
      <c r="I1204" s="9"/>
      <c r="AZ1204" s="185"/>
      <c r="BA1204" s="185"/>
    </row>
    <row r="1205" spans="3:53" x14ac:dyDescent="0.45">
      <c r="C1205" s="20"/>
      <c r="I1205" s="9"/>
      <c r="AZ1205" s="185"/>
      <c r="BA1205" s="185"/>
    </row>
    <row r="1206" spans="3:53" x14ac:dyDescent="0.45">
      <c r="C1206" s="20"/>
      <c r="I1206" s="9"/>
      <c r="AZ1206" s="185"/>
      <c r="BA1206" s="185"/>
    </row>
    <row r="1207" spans="3:53" x14ac:dyDescent="0.45">
      <c r="C1207" s="20"/>
      <c r="I1207" s="9"/>
      <c r="AZ1207" s="185"/>
      <c r="BA1207" s="185"/>
    </row>
    <row r="1208" spans="3:53" x14ac:dyDescent="0.45">
      <c r="C1208" s="20"/>
      <c r="I1208" s="9"/>
      <c r="AZ1208" s="185"/>
      <c r="BA1208" s="185"/>
    </row>
    <row r="1209" spans="3:53" x14ac:dyDescent="0.45">
      <c r="C1209" s="20"/>
      <c r="I1209" s="9"/>
      <c r="AZ1209" s="185"/>
      <c r="BA1209" s="185"/>
    </row>
    <row r="1210" spans="3:53" x14ac:dyDescent="0.45">
      <c r="C1210" s="20"/>
      <c r="I1210" s="9"/>
      <c r="AZ1210" s="185"/>
      <c r="BA1210" s="185"/>
    </row>
    <row r="1211" spans="3:53" x14ac:dyDescent="0.45">
      <c r="C1211" s="20"/>
      <c r="I1211" s="9"/>
      <c r="AZ1211" s="185"/>
      <c r="BA1211" s="185"/>
    </row>
    <row r="1212" spans="3:53" x14ac:dyDescent="0.45">
      <c r="C1212" s="20"/>
      <c r="I1212" s="9"/>
      <c r="AZ1212" s="185"/>
      <c r="BA1212" s="185"/>
    </row>
    <row r="1213" spans="3:53" x14ac:dyDescent="0.45">
      <c r="C1213" s="20"/>
      <c r="I1213" s="9"/>
      <c r="AZ1213" s="185"/>
      <c r="BA1213" s="185"/>
    </row>
    <row r="1214" spans="3:53" x14ac:dyDescent="0.45">
      <c r="C1214" s="20"/>
      <c r="I1214" s="9"/>
      <c r="AZ1214" s="185"/>
      <c r="BA1214" s="185"/>
    </row>
    <row r="1215" spans="3:53" x14ac:dyDescent="0.45">
      <c r="C1215" s="20"/>
      <c r="I1215" s="9"/>
      <c r="AZ1215" s="185"/>
      <c r="BA1215" s="185"/>
    </row>
    <row r="1216" spans="3:53" x14ac:dyDescent="0.45">
      <c r="C1216" s="20"/>
      <c r="I1216" s="9"/>
      <c r="AZ1216" s="185"/>
      <c r="BA1216" s="185"/>
    </row>
    <row r="1217" spans="3:53" x14ac:dyDescent="0.45">
      <c r="C1217" s="20"/>
      <c r="I1217" s="9"/>
      <c r="AZ1217" s="185"/>
      <c r="BA1217" s="185"/>
    </row>
    <row r="1218" spans="3:53" x14ac:dyDescent="0.45">
      <c r="C1218" s="20"/>
      <c r="I1218" s="9"/>
      <c r="AZ1218" s="185"/>
      <c r="BA1218" s="185"/>
    </row>
    <row r="1219" spans="3:53" x14ac:dyDescent="0.45">
      <c r="C1219" s="20"/>
      <c r="I1219" s="9"/>
      <c r="AZ1219" s="185"/>
      <c r="BA1219" s="185"/>
    </row>
    <row r="1220" spans="3:53" x14ac:dyDescent="0.45">
      <c r="C1220" s="20"/>
      <c r="I1220" s="9"/>
      <c r="AZ1220" s="185"/>
      <c r="BA1220" s="185"/>
    </row>
    <row r="1221" spans="3:53" x14ac:dyDescent="0.45">
      <c r="C1221" s="20"/>
      <c r="I1221" s="9"/>
      <c r="AZ1221" s="185"/>
      <c r="BA1221" s="185"/>
    </row>
    <row r="1222" spans="3:53" x14ac:dyDescent="0.45">
      <c r="C1222" s="20"/>
      <c r="AZ1222" s="185"/>
      <c r="BA1222" s="185"/>
    </row>
    <row r="1223" spans="3:53" x14ac:dyDescent="0.45">
      <c r="C1223" s="20"/>
      <c r="AZ1223" s="185"/>
      <c r="BA1223" s="185"/>
    </row>
    <row r="1224" spans="3:53" x14ac:dyDescent="0.45">
      <c r="C1224" s="20"/>
      <c r="AZ1224" s="185"/>
      <c r="BA1224" s="185"/>
    </row>
    <row r="1225" spans="3:53" x14ac:dyDescent="0.45">
      <c r="C1225" s="20"/>
      <c r="AZ1225" s="185"/>
      <c r="BA1225" s="185"/>
    </row>
    <row r="1226" spans="3:53" x14ac:dyDescent="0.45">
      <c r="C1226" s="20"/>
      <c r="AZ1226" s="185"/>
      <c r="BA1226" s="185"/>
    </row>
    <row r="1227" spans="3:53" x14ac:dyDescent="0.45">
      <c r="C1227" s="20"/>
      <c r="AZ1227" s="185"/>
      <c r="BA1227" s="185"/>
    </row>
    <row r="1228" spans="3:53" x14ac:dyDescent="0.45">
      <c r="C1228" s="20"/>
      <c r="AZ1228" s="185"/>
      <c r="BA1228" s="185"/>
    </row>
    <row r="1229" spans="3:53" x14ac:dyDescent="0.45">
      <c r="C1229" s="20"/>
      <c r="AZ1229" s="185"/>
      <c r="BA1229" s="185"/>
    </row>
    <row r="1230" spans="3:53" x14ac:dyDescent="0.45">
      <c r="C1230" s="20"/>
      <c r="AZ1230" s="185"/>
      <c r="BA1230" s="185"/>
    </row>
    <row r="1231" spans="3:53" x14ac:dyDescent="0.45">
      <c r="C1231" s="20"/>
      <c r="AZ1231" s="185"/>
      <c r="BA1231" s="185"/>
    </row>
    <row r="1232" spans="3:53" x14ac:dyDescent="0.45">
      <c r="C1232" s="20"/>
      <c r="AZ1232" s="185"/>
      <c r="BA1232" s="185"/>
    </row>
    <row r="1233" spans="3:53" x14ac:dyDescent="0.45">
      <c r="C1233" s="20"/>
      <c r="AZ1233" s="185"/>
      <c r="BA1233" s="185"/>
    </row>
    <row r="1234" spans="3:53" x14ac:dyDescent="0.45">
      <c r="C1234" s="20"/>
      <c r="AZ1234" s="185"/>
      <c r="BA1234" s="185"/>
    </row>
    <row r="1235" spans="3:53" x14ac:dyDescent="0.45">
      <c r="C1235" s="20"/>
      <c r="AZ1235" s="185"/>
      <c r="BA1235" s="185"/>
    </row>
    <row r="1236" spans="3:53" x14ac:dyDescent="0.45">
      <c r="C1236" s="20"/>
      <c r="AZ1236" s="185"/>
      <c r="BA1236" s="185"/>
    </row>
    <row r="1237" spans="3:53" x14ac:dyDescent="0.45">
      <c r="C1237" s="20"/>
      <c r="AZ1237" s="185"/>
      <c r="BA1237" s="185"/>
    </row>
    <row r="1238" spans="3:53" x14ac:dyDescent="0.45">
      <c r="C1238" s="20"/>
      <c r="AZ1238" s="185"/>
      <c r="BA1238" s="185"/>
    </row>
    <row r="1239" spans="3:53" x14ac:dyDescent="0.45">
      <c r="C1239" s="20"/>
      <c r="AZ1239" s="185"/>
      <c r="BA1239" s="185"/>
    </row>
    <row r="1240" spans="3:53" x14ac:dyDescent="0.45">
      <c r="C1240" s="20"/>
      <c r="AZ1240" s="185"/>
      <c r="BA1240" s="185"/>
    </row>
    <row r="1241" spans="3:53" x14ac:dyDescent="0.45">
      <c r="C1241" s="20"/>
      <c r="AZ1241" s="185"/>
      <c r="BA1241" s="185"/>
    </row>
    <row r="1242" spans="3:53" x14ac:dyDescent="0.45">
      <c r="C1242" s="20"/>
      <c r="AZ1242" s="185"/>
      <c r="BA1242" s="185"/>
    </row>
    <row r="1243" spans="3:53" x14ac:dyDescent="0.45">
      <c r="C1243" s="20"/>
      <c r="AZ1243" s="185"/>
      <c r="BA1243" s="185"/>
    </row>
    <row r="1244" spans="3:53" x14ac:dyDescent="0.45">
      <c r="C1244" s="20"/>
      <c r="AZ1244" s="185"/>
      <c r="BA1244" s="185"/>
    </row>
    <row r="1245" spans="3:53" x14ac:dyDescent="0.45">
      <c r="C1245" s="20"/>
      <c r="AZ1245" s="185"/>
      <c r="BA1245" s="185"/>
    </row>
    <row r="1246" spans="3:53" x14ac:dyDescent="0.45">
      <c r="C1246" s="20"/>
      <c r="AZ1246" s="185"/>
      <c r="BA1246" s="185"/>
    </row>
    <row r="1247" spans="3:53" x14ac:dyDescent="0.45">
      <c r="C1247" s="20"/>
      <c r="AZ1247" s="185"/>
      <c r="BA1247" s="185"/>
    </row>
    <row r="1248" spans="3:53" x14ac:dyDescent="0.45">
      <c r="C1248" s="20"/>
      <c r="AZ1248" s="185"/>
      <c r="BA1248" s="185"/>
    </row>
    <row r="1249" spans="3:53" x14ac:dyDescent="0.45">
      <c r="C1249" s="20"/>
      <c r="AZ1249" s="185"/>
      <c r="BA1249" s="185"/>
    </row>
    <row r="1250" spans="3:53" x14ac:dyDescent="0.45">
      <c r="C1250" s="20"/>
      <c r="AZ1250" s="185"/>
      <c r="BA1250" s="185"/>
    </row>
    <row r="1251" spans="3:53" x14ac:dyDescent="0.45">
      <c r="C1251" s="20"/>
      <c r="AZ1251" s="185"/>
      <c r="BA1251" s="185"/>
    </row>
    <row r="1252" spans="3:53" x14ac:dyDescent="0.45">
      <c r="C1252" s="20"/>
      <c r="AZ1252" s="185"/>
      <c r="BA1252" s="185"/>
    </row>
    <row r="1253" spans="3:53" x14ac:dyDescent="0.45">
      <c r="C1253" s="20"/>
      <c r="AZ1253" s="185"/>
      <c r="BA1253" s="185"/>
    </row>
    <row r="1254" spans="3:53" x14ac:dyDescent="0.45">
      <c r="C1254" s="20"/>
      <c r="AZ1254" s="185"/>
      <c r="BA1254" s="185"/>
    </row>
    <row r="1255" spans="3:53" x14ac:dyDescent="0.45">
      <c r="C1255" s="20"/>
      <c r="AZ1255" s="185"/>
      <c r="BA1255" s="185"/>
    </row>
    <row r="1256" spans="3:53" x14ac:dyDescent="0.45">
      <c r="C1256" s="20"/>
      <c r="AZ1256" s="185"/>
      <c r="BA1256" s="185"/>
    </row>
    <row r="1257" spans="3:53" x14ac:dyDescent="0.45">
      <c r="C1257" s="20"/>
      <c r="AZ1257" s="185"/>
      <c r="BA1257" s="185"/>
    </row>
    <row r="1258" spans="3:53" x14ac:dyDescent="0.45">
      <c r="C1258" s="20"/>
      <c r="AZ1258" s="185"/>
      <c r="BA1258" s="185"/>
    </row>
    <row r="1259" spans="3:53" x14ac:dyDescent="0.45">
      <c r="C1259" s="20"/>
      <c r="AZ1259" s="185"/>
      <c r="BA1259" s="185"/>
    </row>
    <row r="1260" spans="3:53" x14ac:dyDescent="0.45">
      <c r="C1260" s="20"/>
      <c r="AZ1260" s="185"/>
      <c r="BA1260" s="185"/>
    </row>
    <row r="1261" spans="3:53" x14ac:dyDescent="0.45">
      <c r="C1261" s="20"/>
      <c r="AZ1261" s="185"/>
      <c r="BA1261" s="185"/>
    </row>
    <row r="1262" spans="3:53" x14ac:dyDescent="0.45">
      <c r="C1262" s="20"/>
      <c r="AZ1262" s="185"/>
      <c r="BA1262" s="185"/>
    </row>
    <row r="1263" spans="3:53" x14ac:dyDescent="0.45">
      <c r="C1263" s="20"/>
      <c r="AZ1263" s="185"/>
      <c r="BA1263" s="185"/>
    </row>
    <row r="1264" spans="3:53" x14ac:dyDescent="0.45">
      <c r="C1264" s="20"/>
      <c r="AZ1264" s="185"/>
      <c r="BA1264" s="185"/>
    </row>
    <row r="1265" spans="3:53" x14ac:dyDescent="0.45">
      <c r="C1265" s="20"/>
      <c r="AZ1265" s="185"/>
      <c r="BA1265" s="185"/>
    </row>
    <row r="1266" spans="3:53" x14ac:dyDescent="0.45">
      <c r="C1266" s="20"/>
      <c r="AZ1266" s="185"/>
      <c r="BA1266" s="185"/>
    </row>
    <row r="1267" spans="3:53" x14ac:dyDescent="0.45">
      <c r="C1267" s="20"/>
      <c r="AZ1267" s="185"/>
      <c r="BA1267" s="185"/>
    </row>
    <row r="1268" spans="3:53" x14ac:dyDescent="0.45">
      <c r="C1268" s="20"/>
      <c r="AZ1268" s="185"/>
      <c r="BA1268" s="185"/>
    </row>
    <row r="1269" spans="3:53" x14ac:dyDescent="0.45">
      <c r="C1269" s="20"/>
      <c r="AZ1269" s="185"/>
      <c r="BA1269" s="185"/>
    </row>
    <row r="1270" spans="3:53" x14ac:dyDescent="0.45">
      <c r="C1270" s="20"/>
      <c r="AZ1270" s="185"/>
      <c r="BA1270" s="185"/>
    </row>
    <row r="1271" spans="3:53" x14ac:dyDescent="0.45">
      <c r="C1271" s="20"/>
      <c r="AZ1271" s="185"/>
      <c r="BA1271" s="185"/>
    </row>
    <row r="1272" spans="3:53" x14ac:dyDescent="0.45">
      <c r="C1272" s="20"/>
      <c r="AZ1272" s="185"/>
      <c r="BA1272" s="185"/>
    </row>
    <row r="1273" spans="3:53" x14ac:dyDescent="0.45">
      <c r="C1273" s="20"/>
      <c r="AZ1273" s="185"/>
      <c r="BA1273" s="185"/>
    </row>
    <row r="1274" spans="3:53" x14ac:dyDescent="0.45">
      <c r="C1274" s="20"/>
      <c r="AZ1274" s="185"/>
      <c r="BA1274" s="185"/>
    </row>
    <row r="1275" spans="3:53" x14ac:dyDescent="0.45">
      <c r="C1275" s="20"/>
      <c r="AZ1275" s="185"/>
      <c r="BA1275" s="185"/>
    </row>
    <row r="1276" spans="3:53" x14ac:dyDescent="0.45">
      <c r="C1276" s="20"/>
      <c r="AZ1276" s="185"/>
      <c r="BA1276" s="185"/>
    </row>
    <row r="1277" spans="3:53" x14ac:dyDescent="0.45">
      <c r="C1277" s="20"/>
      <c r="AZ1277" s="185"/>
      <c r="BA1277" s="185"/>
    </row>
    <row r="1278" spans="3:53" x14ac:dyDescent="0.45">
      <c r="C1278" s="20"/>
      <c r="AZ1278" s="185"/>
      <c r="BA1278" s="185"/>
    </row>
    <row r="1279" spans="3:53" x14ac:dyDescent="0.45">
      <c r="C1279" s="20"/>
      <c r="AZ1279" s="185"/>
      <c r="BA1279" s="185"/>
    </row>
    <row r="1280" spans="3:53" x14ac:dyDescent="0.45">
      <c r="C1280" s="20"/>
      <c r="AZ1280" s="185"/>
      <c r="BA1280" s="185"/>
    </row>
    <row r="1281" spans="3:53" x14ac:dyDescent="0.45">
      <c r="C1281" s="20"/>
      <c r="AZ1281" s="185"/>
      <c r="BA1281" s="185"/>
    </row>
    <row r="1282" spans="3:53" x14ac:dyDescent="0.45">
      <c r="C1282" s="20"/>
      <c r="AZ1282" s="185"/>
      <c r="BA1282" s="185"/>
    </row>
    <row r="1283" spans="3:53" x14ac:dyDescent="0.45">
      <c r="C1283" s="20"/>
      <c r="AZ1283" s="185"/>
      <c r="BA1283" s="185"/>
    </row>
    <row r="1284" spans="3:53" x14ac:dyDescent="0.45">
      <c r="C1284" s="20"/>
      <c r="AZ1284" s="185"/>
      <c r="BA1284" s="185"/>
    </row>
    <row r="1285" spans="3:53" x14ac:dyDescent="0.45">
      <c r="C1285" s="20"/>
      <c r="AZ1285" s="185"/>
      <c r="BA1285" s="185"/>
    </row>
    <row r="1286" spans="3:53" x14ac:dyDescent="0.45">
      <c r="C1286" s="20"/>
      <c r="AZ1286" s="185"/>
      <c r="BA1286" s="185"/>
    </row>
    <row r="1287" spans="3:53" x14ac:dyDescent="0.45">
      <c r="C1287" s="20"/>
      <c r="AZ1287" s="185"/>
      <c r="BA1287" s="185"/>
    </row>
    <row r="1288" spans="3:53" x14ac:dyDescent="0.45">
      <c r="C1288" s="20"/>
      <c r="AZ1288" s="185"/>
      <c r="BA1288" s="185"/>
    </row>
    <row r="1289" spans="3:53" x14ac:dyDescent="0.45">
      <c r="C1289" s="20"/>
      <c r="AZ1289" s="185"/>
      <c r="BA1289" s="185"/>
    </row>
    <row r="1290" spans="3:53" x14ac:dyDescent="0.45">
      <c r="C1290" s="20"/>
      <c r="AZ1290" s="185"/>
      <c r="BA1290" s="185"/>
    </row>
    <row r="1291" spans="3:53" x14ac:dyDescent="0.45">
      <c r="C1291" s="20"/>
      <c r="AZ1291" s="185"/>
      <c r="BA1291" s="185"/>
    </row>
    <row r="1292" spans="3:53" x14ac:dyDescent="0.45">
      <c r="C1292" s="20"/>
      <c r="AZ1292" s="185"/>
      <c r="BA1292" s="185"/>
    </row>
    <row r="1293" spans="3:53" x14ac:dyDescent="0.45">
      <c r="C1293" s="20"/>
      <c r="AZ1293" s="185"/>
      <c r="BA1293" s="185"/>
    </row>
    <row r="1294" spans="3:53" x14ac:dyDescent="0.45">
      <c r="C1294" s="20"/>
      <c r="AZ1294" s="185"/>
      <c r="BA1294" s="185"/>
    </row>
    <row r="1295" spans="3:53" x14ac:dyDescent="0.45">
      <c r="C1295" s="20"/>
      <c r="AZ1295" s="185"/>
      <c r="BA1295" s="185"/>
    </row>
    <row r="1296" spans="3:53" x14ac:dyDescent="0.45">
      <c r="C1296" s="20"/>
      <c r="AZ1296" s="185"/>
      <c r="BA1296" s="185"/>
    </row>
    <row r="1297" spans="3:53" x14ac:dyDescent="0.45">
      <c r="C1297" s="20"/>
      <c r="AZ1297" s="185"/>
      <c r="BA1297" s="185"/>
    </row>
    <row r="1298" spans="3:53" x14ac:dyDescent="0.45">
      <c r="C1298" s="20"/>
      <c r="AZ1298" s="185"/>
      <c r="BA1298" s="185"/>
    </row>
    <row r="1299" spans="3:53" x14ac:dyDescent="0.45">
      <c r="C1299" s="20"/>
      <c r="AZ1299" s="185"/>
      <c r="BA1299" s="185"/>
    </row>
    <row r="1300" spans="3:53" x14ac:dyDescent="0.45">
      <c r="C1300" s="20"/>
      <c r="AZ1300" s="185"/>
      <c r="BA1300" s="185"/>
    </row>
    <row r="1301" spans="3:53" x14ac:dyDescent="0.45">
      <c r="C1301" s="20"/>
      <c r="AZ1301" s="185"/>
      <c r="BA1301" s="185"/>
    </row>
    <row r="1302" spans="3:53" x14ac:dyDescent="0.45">
      <c r="C1302" s="20"/>
      <c r="AZ1302" s="185"/>
      <c r="BA1302" s="185"/>
    </row>
    <row r="1303" spans="3:53" x14ac:dyDescent="0.45">
      <c r="C1303" s="20"/>
      <c r="AZ1303" s="185"/>
      <c r="BA1303" s="185"/>
    </row>
    <row r="1304" spans="3:53" x14ac:dyDescent="0.45">
      <c r="C1304" s="20"/>
      <c r="AZ1304" s="185"/>
      <c r="BA1304" s="185"/>
    </row>
    <row r="1305" spans="3:53" x14ac:dyDescent="0.45">
      <c r="C1305" s="20"/>
      <c r="AZ1305" s="185"/>
      <c r="BA1305" s="185"/>
    </row>
    <row r="1306" spans="3:53" x14ac:dyDescent="0.45">
      <c r="C1306" s="20"/>
      <c r="AZ1306" s="185"/>
      <c r="BA1306" s="185"/>
    </row>
    <row r="1307" spans="3:53" x14ac:dyDescent="0.45">
      <c r="C1307" s="20"/>
      <c r="AZ1307" s="185"/>
      <c r="BA1307" s="185"/>
    </row>
    <row r="1308" spans="3:53" x14ac:dyDescent="0.45">
      <c r="C1308" s="20"/>
      <c r="AZ1308" s="185"/>
      <c r="BA1308" s="185"/>
    </row>
    <row r="1309" spans="3:53" x14ac:dyDescent="0.45">
      <c r="C1309" s="20"/>
      <c r="AZ1309" s="185"/>
      <c r="BA1309" s="185"/>
    </row>
    <row r="1310" spans="3:53" x14ac:dyDescent="0.45">
      <c r="C1310" s="20"/>
      <c r="AZ1310" s="185"/>
      <c r="BA1310" s="185"/>
    </row>
    <row r="1311" spans="3:53" x14ac:dyDescent="0.45">
      <c r="C1311" s="20"/>
      <c r="AZ1311" s="185"/>
      <c r="BA1311" s="185"/>
    </row>
    <row r="1312" spans="3:53" x14ac:dyDescent="0.45">
      <c r="C1312" s="20"/>
      <c r="AZ1312" s="185"/>
      <c r="BA1312" s="185"/>
    </row>
    <row r="1313" spans="3:53" x14ac:dyDescent="0.45">
      <c r="C1313" s="20"/>
      <c r="AZ1313" s="185"/>
      <c r="BA1313" s="185"/>
    </row>
    <row r="1314" spans="3:53" x14ac:dyDescent="0.45">
      <c r="AZ1314" s="185"/>
      <c r="BA1314" s="185"/>
    </row>
    <row r="1315" spans="3:53" x14ac:dyDescent="0.45">
      <c r="AZ1315" s="185"/>
      <c r="BA1315" s="185"/>
    </row>
    <row r="1316" spans="3:53" x14ac:dyDescent="0.45">
      <c r="AZ1316" s="185"/>
      <c r="BA1316" s="185"/>
    </row>
    <row r="1317" spans="3:53" x14ac:dyDescent="0.45">
      <c r="AZ1317" s="185"/>
      <c r="BA1317" s="185"/>
    </row>
    <row r="1318" spans="3:53" x14ac:dyDescent="0.45">
      <c r="AZ1318" s="185"/>
      <c r="BA1318" s="185"/>
    </row>
    <row r="1319" spans="3:53" x14ac:dyDescent="0.45">
      <c r="AZ1319" s="185"/>
      <c r="BA1319" s="185"/>
    </row>
    <row r="1320" spans="3:53" x14ac:dyDescent="0.45">
      <c r="AZ1320" s="185"/>
      <c r="BA1320" s="185"/>
    </row>
    <row r="1321" spans="3:53" x14ac:dyDescent="0.45">
      <c r="AZ1321" s="185"/>
      <c r="BA1321" s="185"/>
    </row>
    <row r="1322" spans="3:53" x14ac:dyDescent="0.45">
      <c r="AZ1322" s="185"/>
      <c r="BA1322" s="185"/>
    </row>
    <row r="1323" spans="3:53" x14ac:dyDescent="0.45">
      <c r="AZ1323" s="185"/>
      <c r="BA1323" s="185"/>
    </row>
    <row r="1324" spans="3:53" x14ac:dyDescent="0.45">
      <c r="AZ1324" s="185"/>
      <c r="BA1324" s="185"/>
    </row>
    <row r="1325" spans="3:53" x14ac:dyDescent="0.45">
      <c r="AZ1325" s="185"/>
      <c r="BA1325" s="185"/>
    </row>
    <row r="1326" spans="3:53" x14ac:dyDescent="0.45">
      <c r="AZ1326" s="185"/>
      <c r="BA1326" s="185"/>
    </row>
    <row r="1327" spans="3:53" x14ac:dyDescent="0.45">
      <c r="AZ1327" s="185"/>
      <c r="BA1327" s="185"/>
    </row>
    <row r="1328" spans="3:53" x14ac:dyDescent="0.45">
      <c r="AZ1328" s="185"/>
      <c r="BA1328" s="185"/>
    </row>
    <row r="1329" spans="52:53" x14ac:dyDescent="0.45">
      <c r="AZ1329" s="185"/>
      <c r="BA1329" s="185"/>
    </row>
    <row r="1330" spans="52:53" x14ac:dyDescent="0.45">
      <c r="AZ1330" s="185"/>
      <c r="BA1330" s="185"/>
    </row>
    <row r="1331" spans="52:53" x14ac:dyDescent="0.45">
      <c r="AZ1331" s="185"/>
      <c r="BA1331" s="185"/>
    </row>
    <row r="1332" spans="52:53" x14ac:dyDescent="0.45">
      <c r="AZ1332" s="185"/>
      <c r="BA1332" s="185"/>
    </row>
    <row r="1333" spans="52:53" x14ac:dyDescent="0.45">
      <c r="AZ1333" s="185"/>
      <c r="BA1333" s="185"/>
    </row>
    <row r="1334" spans="52:53" x14ac:dyDescent="0.45">
      <c r="AZ1334" s="185"/>
      <c r="BA1334" s="185"/>
    </row>
    <row r="1335" spans="52:53" x14ac:dyDescent="0.45">
      <c r="AZ1335" s="185"/>
      <c r="BA1335" s="185"/>
    </row>
    <row r="1336" spans="52:53" x14ac:dyDescent="0.45">
      <c r="AZ1336" s="185"/>
      <c r="BA1336" s="185"/>
    </row>
    <row r="1337" spans="52:53" x14ac:dyDescent="0.45">
      <c r="AZ1337" s="185"/>
      <c r="BA1337" s="185"/>
    </row>
    <row r="1338" spans="52:53" x14ac:dyDescent="0.45">
      <c r="AZ1338" s="185"/>
      <c r="BA1338" s="185"/>
    </row>
    <row r="1339" spans="52:53" x14ac:dyDescent="0.45">
      <c r="AZ1339" s="185"/>
      <c r="BA1339" s="185"/>
    </row>
    <row r="1340" spans="52:53" x14ac:dyDescent="0.45">
      <c r="AZ1340" s="185"/>
      <c r="BA1340" s="185"/>
    </row>
    <row r="1341" spans="52:53" x14ac:dyDescent="0.45">
      <c r="AZ1341" s="185"/>
      <c r="BA1341" s="185"/>
    </row>
    <row r="1342" spans="52:53" x14ac:dyDescent="0.45">
      <c r="AZ1342" s="185"/>
      <c r="BA1342" s="185"/>
    </row>
    <row r="1343" spans="52:53" x14ac:dyDescent="0.45">
      <c r="AZ1343" s="185"/>
      <c r="BA1343" s="185"/>
    </row>
    <row r="1344" spans="52:53" x14ac:dyDescent="0.45">
      <c r="AZ1344" s="185"/>
      <c r="BA1344" s="185"/>
    </row>
    <row r="1345" spans="52:53" x14ac:dyDescent="0.45">
      <c r="AZ1345" s="185"/>
      <c r="BA1345" s="185"/>
    </row>
    <row r="1346" spans="52:53" x14ac:dyDescent="0.45">
      <c r="AZ1346" s="185"/>
      <c r="BA1346" s="185"/>
    </row>
    <row r="1347" spans="52:53" x14ac:dyDescent="0.45">
      <c r="AZ1347" s="185"/>
      <c r="BA1347" s="185"/>
    </row>
    <row r="1348" spans="52:53" x14ac:dyDescent="0.45">
      <c r="AZ1348" s="185"/>
      <c r="BA1348" s="185"/>
    </row>
    <row r="1349" spans="52:53" x14ac:dyDescent="0.45">
      <c r="AZ1349" s="185"/>
      <c r="BA1349" s="185"/>
    </row>
    <row r="1350" spans="52:53" x14ac:dyDescent="0.45">
      <c r="AZ1350" s="185"/>
      <c r="BA1350" s="185"/>
    </row>
    <row r="1351" spans="52:53" x14ac:dyDescent="0.45">
      <c r="AZ1351" s="185"/>
      <c r="BA1351" s="185"/>
    </row>
    <row r="1352" spans="52:53" x14ac:dyDescent="0.45">
      <c r="AZ1352" s="185"/>
      <c r="BA1352" s="185"/>
    </row>
    <row r="1353" spans="52:53" x14ac:dyDescent="0.45">
      <c r="AZ1353" s="185"/>
      <c r="BA1353" s="185"/>
    </row>
    <row r="1354" spans="52:53" x14ac:dyDescent="0.45">
      <c r="AZ1354" s="185"/>
      <c r="BA1354" s="185"/>
    </row>
    <row r="1355" spans="52:53" x14ac:dyDescent="0.45">
      <c r="AZ1355" s="185"/>
      <c r="BA1355" s="185"/>
    </row>
    <row r="1356" spans="52:53" x14ac:dyDescent="0.45">
      <c r="AZ1356" s="185"/>
      <c r="BA1356" s="185"/>
    </row>
    <row r="1357" spans="52:53" x14ac:dyDescent="0.45">
      <c r="AZ1357" s="185"/>
      <c r="BA1357" s="185"/>
    </row>
    <row r="1358" spans="52:53" x14ac:dyDescent="0.45">
      <c r="AZ1358" s="185"/>
      <c r="BA1358" s="185"/>
    </row>
    <row r="1359" spans="52:53" x14ac:dyDescent="0.45">
      <c r="AZ1359" s="185"/>
      <c r="BA1359" s="185"/>
    </row>
    <row r="1360" spans="52:53" x14ac:dyDescent="0.45">
      <c r="AZ1360" s="185"/>
      <c r="BA1360" s="185"/>
    </row>
    <row r="1361" spans="52:53" x14ac:dyDescent="0.45">
      <c r="AZ1361" s="185"/>
      <c r="BA1361" s="185"/>
    </row>
    <row r="1362" spans="52:53" x14ac:dyDescent="0.45">
      <c r="AZ1362" s="185"/>
      <c r="BA1362" s="185"/>
    </row>
    <row r="1363" spans="52:53" x14ac:dyDescent="0.45">
      <c r="AZ1363" s="185"/>
      <c r="BA1363" s="185"/>
    </row>
    <row r="1364" spans="52:53" x14ac:dyDescent="0.45">
      <c r="AZ1364" s="185"/>
      <c r="BA1364" s="185"/>
    </row>
    <row r="1365" spans="52:53" x14ac:dyDescent="0.45">
      <c r="AZ1365" s="185"/>
      <c r="BA1365" s="185"/>
    </row>
    <row r="1366" spans="52:53" x14ac:dyDescent="0.45">
      <c r="AZ1366" s="185"/>
      <c r="BA1366" s="185"/>
    </row>
    <row r="1367" spans="52:53" x14ac:dyDescent="0.45">
      <c r="AZ1367" s="185"/>
      <c r="BA1367" s="185"/>
    </row>
    <row r="1368" spans="52:53" x14ac:dyDescent="0.45">
      <c r="AZ1368" s="185"/>
      <c r="BA1368" s="185"/>
    </row>
    <row r="1369" spans="52:53" x14ac:dyDescent="0.45">
      <c r="AZ1369" s="185"/>
      <c r="BA1369" s="185"/>
    </row>
    <row r="1370" spans="52:53" x14ac:dyDescent="0.45">
      <c r="AZ1370" s="185"/>
      <c r="BA1370" s="185"/>
    </row>
    <row r="1371" spans="52:53" x14ac:dyDescent="0.45">
      <c r="AZ1371" s="185"/>
      <c r="BA1371" s="185"/>
    </row>
    <row r="1372" spans="52:53" x14ac:dyDescent="0.45">
      <c r="AZ1372" s="185"/>
      <c r="BA1372" s="185"/>
    </row>
    <row r="1373" spans="52:53" x14ac:dyDescent="0.45">
      <c r="AZ1373" s="185"/>
      <c r="BA1373" s="185"/>
    </row>
    <row r="1374" spans="52:53" x14ac:dyDescent="0.45">
      <c r="AZ1374" s="185"/>
      <c r="BA1374" s="185"/>
    </row>
    <row r="1375" spans="52:53" x14ac:dyDescent="0.45">
      <c r="AZ1375" s="185"/>
      <c r="BA1375" s="185"/>
    </row>
    <row r="1376" spans="52:53" x14ac:dyDescent="0.45">
      <c r="AZ1376" s="185"/>
      <c r="BA1376" s="185"/>
    </row>
    <row r="1377" spans="52:53" x14ac:dyDescent="0.45">
      <c r="AZ1377" s="185"/>
      <c r="BA1377" s="185"/>
    </row>
    <row r="1378" spans="52:53" x14ac:dyDescent="0.45">
      <c r="AZ1378" s="185"/>
      <c r="BA1378" s="185"/>
    </row>
    <row r="1379" spans="52:53" x14ac:dyDescent="0.45">
      <c r="AZ1379" s="185"/>
      <c r="BA1379" s="185"/>
    </row>
    <row r="1380" spans="52:53" x14ac:dyDescent="0.45">
      <c r="AZ1380" s="185"/>
      <c r="BA1380" s="185"/>
    </row>
    <row r="1381" spans="52:53" x14ac:dyDescent="0.45">
      <c r="AZ1381" s="185"/>
      <c r="BA1381" s="185"/>
    </row>
    <row r="1382" spans="52:53" x14ac:dyDescent="0.45">
      <c r="AZ1382" s="185"/>
      <c r="BA1382" s="185"/>
    </row>
    <row r="1383" spans="52:53" x14ac:dyDescent="0.45">
      <c r="AZ1383" s="185"/>
      <c r="BA1383" s="185"/>
    </row>
    <row r="1384" spans="52:53" x14ac:dyDescent="0.45">
      <c r="AZ1384" s="185"/>
      <c r="BA1384" s="185"/>
    </row>
    <row r="1385" spans="52:53" x14ac:dyDescent="0.45">
      <c r="AZ1385" s="185"/>
      <c r="BA1385" s="185"/>
    </row>
    <row r="1386" spans="52:53" x14ac:dyDescent="0.45">
      <c r="AZ1386" s="185"/>
      <c r="BA1386" s="185"/>
    </row>
    <row r="1387" spans="52:53" x14ac:dyDescent="0.45">
      <c r="AZ1387" s="185"/>
      <c r="BA1387" s="185"/>
    </row>
    <row r="1388" spans="52:53" x14ac:dyDescent="0.45">
      <c r="AZ1388" s="185"/>
      <c r="BA1388" s="185"/>
    </row>
    <row r="1389" spans="52:53" x14ac:dyDescent="0.45">
      <c r="AZ1389" s="185"/>
      <c r="BA1389" s="185"/>
    </row>
    <row r="1390" spans="52:53" x14ac:dyDescent="0.45">
      <c r="AZ1390" s="185"/>
      <c r="BA1390" s="185"/>
    </row>
    <row r="1391" spans="52:53" x14ac:dyDescent="0.45">
      <c r="AZ1391" s="185"/>
      <c r="BA1391" s="185"/>
    </row>
    <row r="1392" spans="52:53" x14ac:dyDescent="0.45">
      <c r="AZ1392" s="185"/>
      <c r="BA1392" s="185"/>
    </row>
    <row r="1393" spans="52:53" x14ac:dyDescent="0.45">
      <c r="AZ1393" s="185"/>
      <c r="BA1393" s="185"/>
    </row>
    <row r="1394" spans="52:53" x14ac:dyDescent="0.45">
      <c r="AZ1394" s="185"/>
      <c r="BA1394" s="185"/>
    </row>
    <row r="1395" spans="52:53" x14ac:dyDescent="0.45">
      <c r="AZ1395" s="185"/>
      <c r="BA1395" s="185"/>
    </row>
    <row r="1396" spans="52:53" x14ac:dyDescent="0.45">
      <c r="AZ1396" s="185"/>
      <c r="BA1396" s="185"/>
    </row>
    <row r="1397" spans="52:53" x14ac:dyDescent="0.45">
      <c r="AZ1397" s="185"/>
      <c r="BA1397" s="185"/>
    </row>
    <row r="1398" spans="52:53" x14ac:dyDescent="0.45">
      <c r="AZ1398" s="185"/>
      <c r="BA1398" s="185"/>
    </row>
    <row r="1399" spans="52:53" x14ac:dyDescent="0.45">
      <c r="AZ1399" s="185"/>
      <c r="BA1399" s="185"/>
    </row>
    <row r="1400" spans="52:53" x14ac:dyDescent="0.45">
      <c r="AZ1400" s="185"/>
      <c r="BA1400" s="185"/>
    </row>
    <row r="1401" spans="52:53" x14ac:dyDescent="0.45">
      <c r="AZ1401" s="185"/>
      <c r="BA1401" s="185"/>
    </row>
    <row r="1402" spans="52:53" x14ac:dyDescent="0.45">
      <c r="AZ1402" s="185"/>
      <c r="BA1402" s="185"/>
    </row>
    <row r="1403" spans="52:53" x14ac:dyDescent="0.45">
      <c r="AZ1403" s="185"/>
      <c r="BA1403" s="185"/>
    </row>
    <row r="1404" spans="52:53" x14ac:dyDescent="0.45">
      <c r="AZ1404" s="185"/>
      <c r="BA1404" s="185"/>
    </row>
    <row r="1405" spans="52:53" x14ac:dyDescent="0.45">
      <c r="AZ1405" s="185"/>
      <c r="BA1405" s="185"/>
    </row>
    <row r="1406" spans="52:53" x14ac:dyDescent="0.45">
      <c r="AZ1406" s="185"/>
      <c r="BA1406" s="185"/>
    </row>
    <row r="1407" spans="52:53" x14ac:dyDescent="0.45">
      <c r="AZ1407" s="185"/>
      <c r="BA1407" s="185"/>
    </row>
    <row r="1408" spans="52:53" x14ac:dyDescent="0.45">
      <c r="AZ1408" s="185"/>
      <c r="BA1408" s="185"/>
    </row>
    <row r="1409" spans="52:53" x14ac:dyDescent="0.45">
      <c r="AZ1409" s="185"/>
      <c r="BA1409" s="185"/>
    </row>
    <row r="1410" spans="52:53" x14ac:dyDescent="0.45">
      <c r="AZ1410" s="185"/>
      <c r="BA1410" s="185"/>
    </row>
    <row r="1411" spans="52:53" x14ac:dyDescent="0.45">
      <c r="AZ1411" s="185"/>
      <c r="BA1411" s="185"/>
    </row>
    <row r="1412" spans="52:53" x14ac:dyDescent="0.45">
      <c r="AZ1412" s="185"/>
      <c r="BA1412" s="185"/>
    </row>
    <row r="1413" spans="52:53" x14ac:dyDescent="0.45">
      <c r="AZ1413" s="185"/>
      <c r="BA1413" s="185"/>
    </row>
    <row r="1414" spans="52:53" x14ac:dyDescent="0.45">
      <c r="AZ1414" s="185"/>
      <c r="BA1414" s="185"/>
    </row>
    <row r="1415" spans="52:53" x14ac:dyDescent="0.45">
      <c r="AZ1415" s="185"/>
      <c r="BA1415" s="185"/>
    </row>
    <row r="1416" spans="52:53" x14ac:dyDescent="0.45">
      <c r="AZ1416" s="185"/>
      <c r="BA1416" s="185"/>
    </row>
    <row r="1417" spans="52:53" x14ac:dyDescent="0.45">
      <c r="AZ1417" s="185"/>
      <c r="BA1417" s="185"/>
    </row>
    <row r="1418" spans="52:53" x14ac:dyDescent="0.45">
      <c r="AZ1418" s="185"/>
      <c r="BA1418" s="185"/>
    </row>
    <row r="1419" spans="52:53" x14ac:dyDescent="0.45">
      <c r="AZ1419" s="185"/>
      <c r="BA1419" s="185"/>
    </row>
    <row r="1420" spans="52:53" x14ac:dyDescent="0.45">
      <c r="AZ1420" s="185"/>
      <c r="BA1420" s="185"/>
    </row>
    <row r="1421" spans="52:53" x14ac:dyDescent="0.45">
      <c r="AZ1421" s="185"/>
      <c r="BA1421" s="185"/>
    </row>
    <row r="1422" spans="52:53" x14ac:dyDescent="0.45">
      <c r="AZ1422" s="185"/>
      <c r="BA1422" s="185"/>
    </row>
    <row r="1423" spans="52:53" x14ac:dyDescent="0.45">
      <c r="AZ1423" s="185"/>
      <c r="BA1423" s="185"/>
    </row>
    <row r="1424" spans="52:53" x14ac:dyDescent="0.45">
      <c r="AZ1424" s="185"/>
      <c r="BA1424" s="185"/>
    </row>
    <row r="1425" spans="52:53" x14ac:dyDescent="0.45">
      <c r="AZ1425" s="185"/>
      <c r="BA1425" s="185"/>
    </row>
    <row r="1426" spans="52:53" x14ac:dyDescent="0.45">
      <c r="AZ1426" s="185"/>
      <c r="BA1426" s="185"/>
    </row>
    <row r="1427" spans="52:53" x14ac:dyDescent="0.45">
      <c r="AZ1427" s="185"/>
      <c r="BA1427" s="185"/>
    </row>
    <row r="1428" spans="52:53" x14ac:dyDescent="0.45">
      <c r="AZ1428" s="185"/>
      <c r="BA1428" s="185"/>
    </row>
    <row r="1429" spans="52:53" x14ac:dyDescent="0.45">
      <c r="AZ1429" s="185"/>
      <c r="BA1429" s="185"/>
    </row>
    <row r="1430" spans="52:53" x14ac:dyDescent="0.45">
      <c r="AZ1430" s="185"/>
      <c r="BA1430" s="185"/>
    </row>
    <row r="1431" spans="52:53" x14ac:dyDescent="0.45">
      <c r="AZ1431" s="185"/>
      <c r="BA1431" s="185"/>
    </row>
    <row r="1432" spans="52:53" x14ac:dyDescent="0.45">
      <c r="AZ1432" s="185"/>
      <c r="BA1432" s="185"/>
    </row>
    <row r="1433" spans="52:53" x14ac:dyDescent="0.45">
      <c r="AZ1433" s="185"/>
      <c r="BA1433" s="185"/>
    </row>
    <row r="1434" spans="52:53" x14ac:dyDescent="0.45">
      <c r="AZ1434" s="185"/>
      <c r="BA1434" s="185"/>
    </row>
    <row r="1435" spans="52:53" x14ac:dyDescent="0.45">
      <c r="AZ1435" s="185"/>
      <c r="BA1435" s="185"/>
    </row>
    <row r="1436" spans="52:53" x14ac:dyDescent="0.45">
      <c r="AZ1436" s="185"/>
      <c r="BA1436" s="185"/>
    </row>
    <row r="1437" spans="52:53" x14ac:dyDescent="0.45">
      <c r="AZ1437" s="185"/>
      <c r="BA1437" s="185"/>
    </row>
    <row r="1438" spans="52:53" x14ac:dyDescent="0.45">
      <c r="AZ1438" s="185"/>
      <c r="BA1438" s="185"/>
    </row>
    <row r="1439" spans="52:53" x14ac:dyDescent="0.45">
      <c r="AZ1439" s="185"/>
      <c r="BA1439" s="185"/>
    </row>
    <row r="1440" spans="52:53" x14ac:dyDescent="0.45">
      <c r="AZ1440" s="185"/>
      <c r="BA1440" s="185"/>
    </row>
    <row r="1441" spans="52:53" x14ac:dyDescent="0.45">
      <c r="AZ1441" s="185"/>
      <c r="BA1441" s="185"/>
    </row>
    <row r="1442" spans="52:53" x14ac:dyDescent="0.45">
      <c r="AZ1442" s="185"/>
      <c r="BA1442" s="185"/>
    </row>
    <row r="1443" spans="52:53" x14ac:dyDescent="0.45">
      <c r="AZ1443" s="185"/>
      <c r="BA1443" s="185"/>
    </row>
    <row r="1444" spans="52:53" x14ac:dyDescent="0.45">
      <c r="AZ1444" s="185"/>
      <c r="BA1444" s="185"/>
    </row>
    <row r="1445" spans="52:53" x14ac:dyDescent="0.45">
      <c r="AZ1445" s="185"/>
      <c r="BA1445" s="185"/>
    </row>
    <row r="1446" spans="52:53" x14ac:dyDescent="0.45">
      <c r="AZ1446" s="185"/>
      <c r="BA1446" s="185"/>
    </row>
    <row r="1447" spans="52:53" x14ac:dyDescent="0.45">
      <c r="AZ1447" s="185"/>
      <c r="BA1447" s="185"/>
    </row>
    <row r="1448" spans="52:53" x14ac:dyDescent="0.45">
      <c r="AZ1448" s="185"/>
      <c r="BA1448" s="185"/>
    </row>
    <row r="1449" spans="52:53" x14ac:dyDescent="0.45">
      <c r="AZ1449" s="185"/>
      <c r="BA1449" s="185"/>
    </row>
    <row r="1450" spans="52:53" x14ac:dyDescent="0.45">
      <c r="AZ1450" s="185"/>
      <c r="BA1450" s="185"/>
    </row>
    <row r="1451" spans="52:53" x14ac:dyDescent="0.45">
      <c r="AZ1451" s="185"/>
      <c r="BA1451" s="185"/>
    </row>
    <row r="1452" spans="52:53" x14ac:dyDescent="0.45">
      <c r="AZ1452" s="185"/>
      <c r="BA1452" s="185"/>
    </row>
    <row r="1453" spans="52:53" x14ac:dyDescent="0.45">
      <c r="AZ1453" s="185"/>
      <c r="BA1453" s="185"/>
    </row>
    <row r="1454" spans="52:53" x14ac:dyDescent="0.45">
      <c r="AZ1454" s="185"/>
      <c r="BA1454" s="185"/>
    </row>
    <row r="1455" spans="52:53" x14ac:dyDescent="0.45">
      <c r="AZ1455" s="185"/>
      <c r="BA1455" s="185"/>
    </row>
    <row r="1456" spans="52:53" x14ac:dyDescent="0.45">
      <c r="AZ1456" s="185"/>
      <c r="BA1456" s="185"/>
    </row>
    <row r="1457" spans="52:53" x14ac:dyDescent="0.45">
      <c r="AZ1457" s="185"/>
      <c r="BA1457" s="185"/>
    </row>
    <row r="1458" spans="52:53" x14ac:dyDescent="0.45">
      <c r="AZ1458" s="185"/>
      <c r="BA1458" s="185"/>
    </row>
    <row r="1459" spans="52:53" x14ac:dyDescent="0.45">
      <c r="AZ1459" s="185"/>
      <c r="BA1459" s="185"/>
    </row>
    <row r="1460" spans="52:53" x14ac:dyDescent="0.45">
      <c r="AZ1460" s="185"/>
      <c r="BA1460" s="185"/>
    </row>
    <row r="1461" spans="52:53" x14ac:dyDescent="0.45">
      <c r="AZ1461" s="185"/>
      <c r="BA1461" s="185"/>
    </row>
    <row r="1462" spans="52:53" x14ac:dyDescent="0.45">
      <c r="AZ1462" s="185"/>
      <c r="BA1462" s="185"/>
    </row>
    <row r="1463" spans="52:53" x14ac:dyDescent="0.45">
      <c r="AZ1463" s="185"/>
      <c r="BA1463" s="185"/>
    </row>
    <row r="1464" spans="52:53" x14ac:dyDescent="0.45">
      <c r="AZ1464" s="185"/>
      <c r="BA1464" s="185"/>
    </row>
    <row r="1465" spans="52:53" x14ac:dyDescent="0.45">
      <c r="AZ1465" s="185"/>
      <c r="BA1465" s="185"/>
    </row>
    <row r="1466" spans="52:53" x14ac:dyDescent="0.45">
      <c r="AZ1466" s="185"/>
      <c r="BA1466" s="185"/>
    </row>
    <row r="1467" spans="52:53" x14ac:dyDescent="0.45">
      <c r="AZ1467" s="185"/>
      <c r="BA1467" s="185"/>
    </row>
    <row r="1468" spans="52:53" x14ac:dyDescent="0.45">
      <c r="AZ1468" s="185"/>
      <c r="BA1468" s="185"/>
    </row>
    <row r="1469" spans="52:53" x14ac:dyDescent="0.45">
      <c r="AZ1469" s="185"/>
      <c r="BA1469" s="185"/>
    </row>
    <row r="1470" spans="52:53" x14ac:dyDescent="0.45">
      <c r="AZ1470" s="185"/>
      <c r="BA1470" s="185"/>
    </row>
    <row r="1471" spans="52:53" x14ac:dyDescent="0.45">
      <c r="AZ1471" s="185"/>
      <c r="BA1471" s="185"/>
    </row>
    <row r="1472" spans="52:53" x14ac:dyDescent="0.45">
      <c r="AZ1472" s="185"/>
      <c r="BA1472" s="185"/>
    </row>
    <row r="1473" spans="52:53" x14ac:dyDescent="0.45">
      <c r="AZ1473" s="185"/>
      <c r="BA1473" s="185"/>
    </row>
    <row r="1474" spans="52:53" x14ac:dyDescent="0.45">
      <c r="AZ1474" s="185"/>
      <c r="BA1474" s="185"/>
    </row>
    <row r="1475" spans="52:53" x14ac:dyDescent="0.45">
      <c r="AZ1475" s="185"/>
      <c r="BA1475" s="185"/>
    </row>
    <row r="1476" spans="52:53" x14ac:dyDescent="0.45">
      <c r="AZ1476" s="185"/>
      <c r="BA1476" s="185"/>
    </row>
    <row r="1477" spans="52:53" x14ac:dyDescent="0.45">
      <c r="AZ1477" s="185"/>
      <c r="BA1477" s="185"/>
    </row>
    <row r="1478" spans="52:53" x14ac:dyDescent="0.45">
      <c r="AZ1478" s="185"/>
      <c r="BA1478" s="185"/>
    </row>
    <row r="1479" spans="52:53" x14ac:dyDescent="0.45">
      <c r="AZ1479" s="185"/>
      <c r="BA1479" s="185"/>
    </row>
    <row r="1480" spans="52:53" x14ac:dyDescent="0.45">
      <c r="AZ1480" s="185"/>
      <c r="BA1480" s="185"/>
    </row>
    <row r="1481" spans="52:53" x14ac:dyDescent="0.45">
      <c r="AZ1481" s="185"/>
      <c r="BA1481" s="185"/>
    </row>
    <row r="1482" spans="52:53" x14ac:dyDescent="0.45">
      <c r="AZ1482" s="185"/>
      <c r="BA1482" s="185"/>
    </row>
    <row r="1483" spans="52:53" x14ac:dyDescent="0.45">
      <c r="AZ1483" s="185"/>
      <c r="BA1483" s="185"/>
    </row>
    <row r="1484" spans="52:53" x14ac:dyDescent="0.45">
      <c r="AZ1484" s="185"/>
      <c r="BA1484" s="185"/>
    </row>
    <row r="1485" spans="52:53" x14ac:dyDescent="0.45">
      <c r="AZ1485" s="185"/>
      <c r="BA1485" s="185"/>
    </row>
    <row r="1486" spans="52:53" x14ac:dyDescent="0.45">
      <c r="AZ1486" s="185"/>
      <c r="BA1486" s="185"/>
    </row>
    <row r="1487" spans="52:53" x14ac:dyDescent="0.45">
      <c r="AZ1487" s="185"/>
      <c r="BA1487" s="185"/>
    </row>
    <row r="1488" spans="52:53" x14ac:dyDescent="0.45">
      <c r="AZ1488" s="185"/>
      <c r="BA1488" s="185"/>
    </row>
    <row r="1489" spans="52:53" x14ac:dyDescent="0.45">
      <c r="AZ1489" s="185"/>
      <c r="BA1489" s="185"/>
    </row>
    <row r="1490" spans="52:53" x14ac:dyDescent="0.45">
      <c r="AZ1490" s="185"/>
      <c r="BA1490" s="185"/>
    </row>
    <row r="1491" spans="52:53" x14ac:dyDescent="0.45">
      <c r="AZ1491" s="185"/>
      <c r="BA1491" s="185"/>
    </row>
    <row r="1492" spans="52:53" x14ac:dyDescent="0.45">
      <c r="AZ1492" s="185"/>
      <c r="BA1492" s="185"/>
    </row>
    <row r="1493" spans="52:53" x14ac:dyDescent="0.45">
      <c r="AZ1493" s="185"/>
      <c r="BA1493" s="185"/>
    </row>
    <row r="1494" spans="52:53" x14ac:dyDescent="0.45">
      <c r="AZ1494" s="185"/>
      <c r="BA1494" s="185"/>
    </row>
    <row r="1495" spans="52:53" x14ac:dyDescent="0.45">
      <c r="AZ1495" s="185"/>
      <c r="BA1495" s="185"/>
    </row>
    <row r="1496" spans="52:53" x14ac:dyDescent="0.45">
      <c r="AZ1496" s="185"/>
      <c r="BA1496" s="185"/>
    </row>
    <row r="1497" spans="52:53" x14ac:dyDescent="0.45">
      <c r="AZ1497" s="185"/>
      <c r="BA1497" s="185"/>
    </row>
    <row r="1498" spans="52:53" x14ac:dyDescent="0.45">
      <c r="AZ1498" s="185"/>
      <c r="BA1498" s="185"/>
    </row>
    <row r="1499" spans="52:53" x14ac:dyDescent="0.45">
      <c r="AZ1499" s="185"/>
      <c r="BA1499" s="185"/>
    </row>
    <row r="1500" spans="52:53" x14ac:dyDescent="0.45">
      <c r="AZ1500" s="185"/>
      <c r="BA1500" s="185"/>
    </row>
    <row r="1501" spans="52:53" x14ac:dyDescent="0.45">
      <c r="AZ1501" s="185"/>
      <c r="BA1501" s="185"/>
    </row>
    <row r="1502" spans="52:53" x14ac:dyDescent="0.45">
      <c r="AZ1502" s="185"/>
      <c r="BA1502" s="185"/>
    </row>
    <row r="1503" spans="52:53" x14ac:dyDescent="0.45">
      <c r="AZ1503" s="185"/>
      <c r="BA1503" s="185"/>
    </row>
    <row r="1504" spans="52:53" x14ac:dyDescent="0.45">
      <c r="AZ1504" s="185"/>
      <c r="BA1504" s="185"/>
    </row>
    <row r="1505" spans="52:53" x14ac:dyDescent="0.45">
      <c r="AZ1505" s="185"/>
      <c r="BA1505" s="185"/>
    </row>
    <row r="1506" spans="52:53" x14ac:dyDescent="0.45">
      <c r="AZ1506" s="185"/>
      <c r="BA1506" s="185"/>
    </row>
    <row r="1507" spans="52:53" x14ac:dyDescent="0.45">
      <c r="AZ1507" s="185"/>
      <c r="BA1507" s="185"/>
    </row>
    <row r="1508" spans="52:53" x14ac:dyDescent="0.45">
      <c r="AZ1508" s="185"/>
      <c r="BA1508" s="185"/>
    </row>
    <row r="1509" spans="52:53" x14ac:dyDescent="0.45">
      <c r="AZ1509" s="185"/>
      <c r="BA1509" s="185"/>
    </row>
    <row r="1510" spans="52:53" x14ac:dyDescent="0.45">
      <c r="AZ1510" s="185"/>
      <c r="BA1510" s="185"/>
    </row>
    <row r="1511" spans="52:53" x14ac:dyDescent="0.45">
      <c r="AZ1511" s="185"/>
      <c r="BA1511" s="185"/>
    </row>
    <row r="1512" spans="52:53" x14ac:dyDescent="0.45">
      <c r="AZ1512" s="185"/>
      <c r="BA1512" s="185"/>
    </row>
    <row r="1513" spans="52:53" x14ac:dyDescent="0.45">
      <c r="AZ1513" s="185"/>
      <c r="BA1513" s="185"/>
    </row>
    <row r="1514" spans="52:53" x14ac:dyDescent="0.45">
      <c r="AZ1514" s="185"/>
      <c r="BA1514" s="185"/>
    </row>
    <row r="1515" spans="52:53" x14ac:dyDescent="0.45">
      <c r="AZ1515" s="185"/>
      <c r="BA1515" s="185"/>
    </row>
    <row r="1516" spans="52:53" x14ac:dyDescent="0.45">
      <c r="AZ1516" s="185"/>
      <c r="BA1516" s="185"/>
    </row>
    <row r="1517" spans="52:53" x14ac:dyDescent="0.45">
      <c r="AZ1517" s="185"/>
      <c r="BA1517" s="185"/>
    </row>
    <row r="1518" spans="52:53" x14ac:dyDescent="0.45">
      <c r="AZ1518" s="185"/>
      <c r="BA1518" s="185"/>
    </row>
    <row r="1519" spans="52:53" x14ac:dyDescent="0.45">
      <c r="AZ1519" s="185"/>
      <c r="BA1519" s="185"/>
    </row>
    <row r="1520" spans="52:53" x14ac:dyDescent="0.45">
      <c r="AZ1520" s="185"/>
      <c r="BA1520" s="185"/>
    </row>
    <row r="1521" spans="52:53" x14ac:dyDescent="0.45">
      <c r="AZ1521" s="185"/>
      <c r="BA1521" s="185"/>
    </row>
    <row r="1522" spans="52:53" x14ac:dyDescent="0.45">
      <c r="AZ1522" s="185"/>
      <c r="BA1522" s="185"/>
    </row>
    <row r="1523" spans="52:53" x14ac:dyDescent="0.45">
      <c r="AZ1523" s="185"/>
      <c r="BA1523" s="185"/>
    </row>
    <row r="1524" spans="52:53" x14ac:dyDescent="0.45">
      <c r="AZ1524" s="185"/>
      <c r="BA1524" s="185"/>
    </row>
    <row r="1525" spans="52:53" x14ac:dyDescent="0.45">
      <c r="AZ1525" s="185"/>
      <c r="BA1525" s="185"/>
    </row>
    <row r="1526" spans="52:53" x14ac:dyDescent="0.45">
      <c r="AZ1526" s="185"/>
      <c r="BA1526" s="185"/>
    </row>
    <row r="1527" spans="52:53" x14ac:dyDescent="0.45">
      <c r="AZ1527" s="185"/>
      <c r="BA1527" s="185"/>
    </row>
    <row r="1528" spans="52:53" x14ac:dyDescent="0.45">
      <c r="AZ1528" s="185"/>
      <c r="BA1528" s="185"/>
    </row>
    <row r="1529" spans="52:53" x14ac:dyDescent="0.45">
      <c r="AZ1529" s="185"/>
      <c r="BA1529" s="185"/>
    </row>
    <row r="1530" spans="52:53" x14ac:dyDescent="0.45">
      <c r="AZ1530" s="185"/>
      <c r="BA1530" s="185"/>
    </row>
    <row r="1531" spans="52:53" x14ac:dyDescent="0.45">
      <c r="AZ1531" s="185"/>
      <c r="BA1531" s="185"/>
    </row>
    <row r="1532" spans="52:53" x14ac:dyDescent="0.45">
      <c r="AZ1532" s="185"/>
      <c r="BA1532" s="185"/>
    </row>
    <row r="1533" spans="52:53" x14ac:dyDescent="0.45">
      <c r="AZ1533" s="185"/>
      <c r="BA1533" s="185"/>
    </row>
    <row r="1534" spans="52:53" x14ac:dyDescent="0.45">
      <c r="AZ1534" s="185"/>
      <c r="BA1534" s="185"/>
    </row>
    <row r="1535" spans="52:53" x14ac:dyDescent="0.45">
      <c r="AZ1535" s="185"/>
      <c r="BA1535" s="185"/>
    </row>
    <row r="1536" spans="52:53" x14ac:dyDescent="0.45">
      <c r="AZ1536" s="185"/>
      <c r="BA1536" s="185"/>
    </row>
    <row r="1537" spans="52:53" x14ac:dyDescent="0.45">
      <c r="AZ1537" s="185"/>
      <c r="BA1537" s="185"/>
    </row>
    <row r="1538" spans="52:53" x14ac:dyDescent="0.45">
      <c r="AZ1538" s="185"/>
      <c r="BA1538" s="185"/>
    </row>
    <row r="1539" spans="52:53" x14ac:dyDescent="0.45">
      <c r="AZ1539" s="185"/>
      <c r="BA1539" s="185"/>
    </row>
    <row r="1540" spans="52:53" x14ac:dyDescent="0.45">
      <c r="AZ1540" s="185"/>
      <c r="BA1540" s="185"/>
    </row>
    <row r="1541" spans="52:53" x14ac:dyDescent="0.45">
      <c r="AZ1541" s="185"/>
      <c r="BA1541" s="185"/>
    </row>
    <row r="1542" spans="52:53" x14ac:dyDescent="0.45">
      <c r="AZ1542" s="185"/>
      <c r="BA1542" s="185"/>
    </row>
    <row r="1543" spans="52:53" x14ac:dyDescent="0.45">
      <c r="AZ1543" s="185"/>
      <c r="BA1543" s="185"/>
    </row>
    <row r="1544" spans="52:53" x14ac:dyDescent="0.45">
      <c r="AZ1544" s="185"/>
      <c r="BA1544" s="185"/>
    </row>
    <row r="1545" spans="52:53" x14ac:dyDescent="0.45">
      <c r="AZ1545" s="185"/>
      <c r="BA1545" s="185"/>
    </row>
    <row r="1546" spans="52:53" x14ac:dyDescent="0.45">
      <c r="AZ1546" s="185"/>
      <c r="BA1546" s="185"/>
    </row>
    <row r="1547" spans="52:53" x14ac:dyDescent="0.45">
      <c r="AZ1547" s="185"/>
      <c r="BA1547" s="185"/>
    </row>
    <row r="1548" spans="52:53" x14ac:dyDescent="0.45">
      <c r="AZ1548" s="185"/>
      <c r="BA1548" s="185"/>
    </row>
    <row r="1549" spans="52:53" x14ac:dyDescent="0.45">
      <c r="AZ1549" s="185"/>
      <c r="BA1549" s="185"/>
    </row>
    <row r="1550" spans="52:53" x14ac:dyDescent="0.45">
      <c r="AZ1550" s="185"/>
      <c r="BA1550" s="185"/>
    </row>
    <row r="1551" spans="52:53" x14ac:dyDescent="0.45">
      <c r="AZ1551" s="185"/>
      <c r="BA1551" s="185"/>
    </row>
    <row r="1552" spans="52:53" x14ac:dyDescent="0.45">
      <c r="AZ1552" s="185"/>
      <c r="BA1552" s="185"/>
    </row>
    <row r="1553" spans="52:53" x14ac:dyDescent="0.45">
      <c r="AZ1553" s="185"/>
      <c r="BA1553" s="185"/>
    </row>
    <row r="1554" spans="52:53" x14ac:dyDescent="0.45">
      <c r="AZ1554" s="185"/>
      <c r="BA1554" s="185"/>
    </row>
    <row r="1555" spans="52:53" x14ac:dyDescent="0.45">
      <c r="AZ1555" s="185"/>
      <c r="BA1555" s="185"/>
    </row>
    <row r="1556" spans="52:53" x14ac:dyDescent="0.45">
      <c r="AZ1556" s="185"/>
      <c r="BA1556" s="185"/>
    </row>
    <row r="1557" spans="52:53" x14ac:dyDescent="0.45">
      <c r="AZ1557" s="185"/>
      <c r="BA1557" s="185"/>
    </row>
    <row r="1558" spans="52:53" x14ac:dyDescent="0.45">
      <c r="AZ1558" s="185"/>
      <c r="BA1558" s="185"/>
    </row>
    <row r="1559" spans="52:53" x14ac:dyDescent="0.45">
      <c r="AZ1559" s="185"/>
      <c r="BA1559" s="185"/>
    </row>
    <row r="1560" spans="52:53" x14ac:dyDescent="0.45">
      <c r="AZ1560" s="185"/>
      <c r="BA1560" s="185"/>
    </row>
    <row r="1561" spans="52:53" x14ac:dyDescent="0.45">
      <c r="AZ1561" s="185"/>
      <c r="BA1561" s="185"/>
    </row>
    <row r="1562" spans="52:53" x14ac:dyDescent="0.45">
      <c r="AZ1562" s="185"/>
      <c r="BA1562" s="185"/>
    </row>
    <row r="1563" spans="52:53" x14ac:dyDescent="0.45">
      <c r="AZ1563" s="185"/>
      <c r="BA1563" s="185"/>
    </row>
    <row r="1564" spans="52:53" x14ac:dyDescent="0.45">
      <c r="AZ1564" s="185"/>
      <c r="BA1564" s="185"/>
    </row>
    <row r="1565" spans="52:53" x14ac:dyDescent="0.45">
      <c r="AZ1565" s="185"/>
      <c r="BA1565" s="185"/>
    </row>
    <row r="1566" spans="52:53" x14ac:dyDescent="0.45">
      <c r="AZ1566" s="185"/>
      <c r="BA1566" s="185"/>
    </row>
    <row r="1567" spans="52:53" x14ac:dyDescent="0.45">
      <c r="AZ1567" s="185"/>
      <c r="BA1567" s="185"/>
    </row>
    <row r="1568" spans="52:53" x14ac:dyDescent="0.45">
      <c r="AZ1568" s="185"/>
      <c r="BA1568" s="185"/>
    </row>
    <row r="1569" spans="52:53" x14ac:dyDescent="0.45">
      <c r="AZ1569" s="185"/>
      <c r="BA1569" s="185"/>
    </row>
    <row r="1570" spans="52:53" x14ac:dyDescent="0.45">
      <c r="AZ1570" s="185"/>
      <c r="BA1570" s="185"/>
    </row>
    <row r="1571" spans="52:53" x14ac:dyDescent="0.45">
      <c r="AZ1571" s="185"/>
      <c r="BA1571" s="185"/>
    </row>
    <row r="1572" spans="52:53" x14ac:dyDescent="0.45">
      <c r="AZ1572" s="185"/>
      <c r="BA1572" s="185"/>
    </row>
    <row r="1573" spans="52:53" x14ac:dyDescent="0.45">
      <c r="AZ1573" s="185"/>
      <c r="BA1573" s="185"/>
    </row>
    <row r="1574" spans="52:53" x14ac:dyDescent="0.45">
      <c r="AZ1574" s="185"/>
      <c r="BA1574" s="185"/>
    </row>
    <row r="1575" spans="52:53" x14ac:dyDescent="0.45">
      <c r="AZ1575" s="185"/>
      <c r="BA1575" s="185"/>
    </row>
    <row r="1576" spans="52:53" x14ac:dyDescent="0.45">
      <c r="AZ1576" s="185"/>
      <c r="BA1576" s="185"/>
    </row>
    <row r="1577" spans="52:53" x14ac:dyDescent="0.45">
      <c r="AZ1577" s="185"/>
      <c r="BA1577" s="185"/>
    </row>
    <row r="1578" spans="52:53" x14ac:dyDescent="0.45">
      <c r="AZ1578" s="185"/>
      <c r="BA1578" s="185"/>
    </row>
    <row r="1579" spans="52:53" x14ac:dyDescent="0.45">
      <c r="AZ1579" s="185"/>
      <c r="BA1579" s="185"/>
    </row>
    <row r="1580" spans="52:53" x14ac:dyDescent="0.45">
      <c r="AZ1580" s="185"/>
      <c r="BA1580" s="185"/>
    </row>
    <row r="1581" spans="52:53" x14ac:dyDescent="0.45">
      <c r="AZ1581" s="185"/>
      <c r="BA1581" s="185"/>
    </row>
    <row r="1582" spans="52:53" x14ac:dyDescent="0.45">
      <c r="AZ1582" s="185"/>
      <c r="BA1582" s="185"/>
    </row>
    <row r="1583" spans="52:53" x14ac:dyDescent="0.45">
      <c r="AZ1583" s="185"/>
      <c r="BA1583" s="185"/>
    </row>
    <row r="1584" spans="52:53" x14ac:dyDescent="0.45">
      <c r="AZ1584" s="185"/>
      <c r="BA1584" s="185"/>
    </row>
    <row r="1585" spans="52:53" x14ac:dyDescent="0.45">
      <c r="AZ1585" s="185"/>
      <c r="BA1585" s="185"/>
    </row>
    <row r="1586" spans="52:53" x14ac:dyDescent="0.45">
      <c r="AZ1586" s="185"/>
      <c r="BA1586" s="185"/>
    </row>
    <row r="1587" spans="52:53" x14ac:dyDescent="0.45">
      <c r="AZ1587" s="185"/>
      <c r="BA1587" s="185"/>
    </row>
    <row r="1588" spans="52:53" x14ac:dyDescent="0.45">
      <c r="AZ1588" s="185"/>
      <c r="BA1588" s="185"/>
    </row>
    <row r="1589" spans="52:53" x14ac:dyDescent="0.45">
      <c r="AZ1589" s="185"/>
      <c r="BA1589" s="185"/>
    </row>
    <row r="1590" spans="52:53" x14ac:dyDescent="0.45">
      <c r="AZ1590" s="185"/>
      <c r="BA1590" s="185"/>
    </row>
    <row r="1591" spans="52:53" x14ac:dyDescent="0.45">
      <c r="AZ1591" s="185"/>
      <c r="BA1591" s="185"/>
    </row>
    <row r="1592" spans="52:53" x14ac:dyDescent="0.45">
      <c r="AZ1592" s="185"/>
      <c r="BA1592" s="185"/>
    </row>
    <row r="1593" spans="52:53" x14ac:dyDescent="0.45">
      <c r="AZ1593" s="185"/>
      <c r="BA1593" s="185"/>
    </row>
    <row r="1594" spans="52:53" x14ac:dyDescent="0.45">
      <c r="AZ1594" s="185"/>
      <c r="BA1594" s="185"/>
    </row>
    <row r="1595" spans="52:53" x14ac:dyDescent="0.45">
      <c r="AZ1595" s="185"/>
      <c r="BA1595" s="185"/>
    </row>
    <row r="1596" spans="52:53" x14ac:dyDescent="0.45">
      <c r="AZ1596" s="185"/>
      <c r="BA1596" s="185"/>
    </row>
    <row r="1597" spans="52:53" x14ac:dyDescent="0.45">
      <c r="AZ1597" s="185"/>
      <c r="BA1597" s="185"/>
    </row>
    <row r="1598" spans="52:53" x14ac:dyDescent="0.45">
      <c r="AZ1598" s="185"/>
      <c r="BA1598" s="185"/>
    </row>
    <row r="1599" spans="52:53" x14ac:dyDescent="0.45">
      <c r="AZ1599" s="185"/>
      <c r="BA1599" s="185"/>
    </row>
    <row r="1600" spans="52:53" x14ac:dyDescent="0.45">
      <c r="AZ1600" s="185"/>
      <c r="BA1600" s="185"/>
    </row>
    <row r="1601" spans="52:53" x14ac:dyDescent="0.45">
      <c r="AZ1601" s="185"/>
      <c r="BA1601" s="185"/>
    </row>
    <row r="1602" spans="52:53" x14ac:dyDescent="0.45">
      <c r="AZ1602" s="185"/>
      <c r="BA1602" s="185"/>
    </row>
    <row r="1603" spans="52:53" x14ac:dyDescent="0.45">
      <c r="AZ1603" s="185"/>
      <c r="BA1603" s="185"/>
    </row>
    <row r="1604" spans="52:53" x14ac:dyDescent="0.45">
      <c r="AZ1604" s="185"/>
      <c r="BA1604" s="185"/>
    </row>
    <row r="1605" spans="52:53" x14ac:dyDescent="0.45">
      <c r="AZ1605" s="185"/>
      <c r="BA1605" s="185"/>
    </row>
    <row r="1606" spans="52:53" x14ac:dyDescent="0.45">
      <c r="AZ1606" s="185"/>
      <c r="BA1606" s="185"/>
    </row>
    <row r="1607" spans="52:53" x14ac:dyDescent="0.45">
      <c r="AZ1607" s="185"/>
      <c r="BA1607" s="185"/>
    </row>
    <row r="1608" spans="52:53" x14ac:dyDescent="0.45">
      <c r="AZ1608" s="185"/>
      <c r="BA1608" s="185"/>
    </row>
    <row r="1609" spans="52:53" x14ac:dyDescent="0.45">
      <c r="AZ1609" s="185"/>
      <c r="BA1609" s="185"/>
    </row>
    <row r="1610" spans="52:53" x14ac:dyDescent="0.45">
      <c r="AZ1610" s="185"/>
      <c r="BA1610" s="185"/>
    </row>
    <row r="1611" spans="52:53" x14ac:dyDescent="0.45">
      <c r="AZ1611" s="185"/>
      <c r="BA1611" s="185"/>
    </row>
    <row r="1612" spans="52:53" x14ac:dyDescent="0.45">
      <c r="AZ1612" s="185"/>
      <c r="BA1612" s="185"/>
    </row>
    <row r="1613" spans="52:53" x14ac:dyDescent="0.45">
      <c r="AZ1613" s="185"/>
      <c r="BA1613" s="185"/>
    </row>
    <row r="1614" spans="52:53" x14ac:dyDescent="0.45">
      <c r="AZ1614" s="185"/>
      <c r="BA1614" s="185"/>
    </row>
    <row r="1615" spans="52:53" x14ac:dyDescent="0.45">
      <c r="AZ1615" s="185"/>
      <c r="BA1615" s="185"/>
    </row>
    <row r="1616" spans="52:53" x14ac:dyDescent="0.45">
      <c r="AZ1616" s="185"/>
      <c r="BA1616" s="185"/>
    </row>
    <row r="1617" spans="52:53" x14ac:dyDescent="0.45">
      <c r="AZ1617" s="185"/>
      <c r="BA1617" s="185"/>
    </row>
    <row r="1618" spans="52:53" x14ac:dyDescent="0.45">
      <c r="AZ1618" s="185"/>
      <c r="BA1618" s="185"/>
    </row>
    <row r="1619" spans="52:53" x14ac:dyDescent="0.45">
      <c r="AZ1619" s="185"/>
      <c r="BA1619" s="185"/>
    </row>
    <row r="1620" spans="52:53" x14ac:dyDescent="0.45">
      <c r="AZ1620" s="185"/>
      <c r="BA1620" s="185"/>
    </row>
    <row r="1621" spans="52:53" x14ac:dyDescent="0.45">
      <c r="AZ1621" s="185"/>
      <c r="BA1621" s="185"/>
    </row>
    <row r="1622" spans="52:53" x14ac:dyDescent="0.45">
      <c r="AZ1622" s="185"/>
      <c r="BA1622" s="185"/>
    </row>
    <row r="1623" spans="52:53" x14ac:dyDescent="0.45">
      <c r="AZ1623" s="185"/>
      <c r="BA1623" s="185"/>
    </row>
    <row r="1624" spans="52:53" x14ac:dyDescent="0.45">
      <c r="AZ1624" s="185"/>
      <c r="BA1624" s="185"/>
    </row>
    <row r="1625" spans="52:53" x14ac:dyDescent="0.45">
      <c r="AZ1625" s="185"/>
      <c r="BA1625" s="185"/>
    </row>
    <row r="1626" spans="52:53" x14ac:dyDescent="0.45">
      <c r="AZ1626" s="185"/>
      <c r="BA1626" s="185"/>
    </row>
    <row r="1627" spans="52:53" x14ac:dyDescent="0.45">
      <c r="AZ1627" s="185"/>
      <c r="BA1627" s="185"/>
    </row>
    <row r="1628" spans="52:53" x14ac:dyDescent="0.45">
      <c r="AZ1628" s="185"/>
      <c r="BA1628" s="185"/>
    </row>
    <row r="1629" spans="52:53" x14ac:dyDescent="0.45">
      <c r="AZ1629" s="185"/>
      <c r="BA1629" s="185"/>
    </row>
    <row r="1630" spans="52:53" x14ac:dyDescent="0.45">
      <c r="AZ1630" s="185"/>
      <c r="BA1630" s="185"/>
    </row>
    <row r="1631" spans="52:53" x14ac:dyDescent="0.45">
      <c r="AZ1631" s="185"/>
      <c r="BA1631" s="185"/>
    </row>
    <row r="1632" spans="52:53" x14ac:dyDescent="0.45">
      <c r="AZ1632" s="185"/>
      <c r="BA1632" s="185"/>
    </row>
    <row r="1633" spans="52:53" x14ac:dyDescent="0.45">
      <c r="AZ1633" s="185"/>
      <c r="BA1633" s="185"/>
    </row>
    <row r="1634" spans="52:53" x14ac:dyDescent="0.45">
      <c r="AZ1634" s="185"/>
      <c r="BA1634" s="185"/>
    </row>
    <row r="1635" spans="52:53" x14ac:dyDescent="0.45">
      <c r="AZ1635" s="185"/>
      <c r="BA1635" s="185"/>
    </row>
    <row r="1636" spans="52:53" x14ac:dyDescent="0.45">
      <c r="AZ1636" s="185"/>
      <c r="BA1636" s="185"/>
    </row>
    <row r="1637" spans="52:53" x14ac:dyDescent="0.45">
      <c r="AZ1637" s="185"/>
      <c r="BA1637" s="185"/>
    </row>
    <row r="1638" spans="52:53" x14ac:dyDescent="0.45">
      <c r="AZ1638" s="185"/>
      <c r="BA1638" s="185"/>
    </row>
    <row r="1639" spans="52:53" x14ac:dyDescent="0.45">
      <c r="AZ1639" s="185"/>
      <c r="BA1639" s="185"/>
    </row>
    <row r="1640" spans="52:53" x14ac:dyDescent="0.45">
      <c r="AZ1640" s="185"/>
      <c r="BA1640" s="185"/>
    </row>
    <row r="1641" spans="52:53" x14ac:dyDescent="0.45">
      <c r="AZ1641" s="185"/>
      <c r="BA1641" s="185"/>
    </row>
    <row r="1642" spans="52:53" x14ac:dyDescent="0.45">
      <c r="AZ1642" s="185"/>
      <c r="BA1642" s="185"/>
    </row>
    <row r="1643" spans="52:53" x14ac:dyDescent="0.45">
      <c r="AZ1643" s="185"/>
      <c r="BA1643" s="185"/>
    </row>
    <row r="1644" spans="52:53" x14ac:dyDescent="0.45">
      <c r="AZ1644" s="185"/>
      <c r="BA1644" s="185"/>
    </row>
    <row r="1645" spans="52:53" x14ac:dyDescent="0.45">
      <c r="AZ1645" s="185"/>
      <c r="BA1645" s="185"/>
    </row>
    <row r="1646" spans="52:53" x14ac:dyDescent="0.45">
      <c r="AZ1646" s="185"/>
      <c r="BA1646" s="185"/>
    </row>
    <row r="1647" spans="52:53" x14ac:dyDescent="0.45">
      <c r="AZ1647" s="185"/>
      <c r="BA1647" s="185"/>
    </row>
    <row r="1648" spans="52:53" x14ac:dyDescent="0.45">
      <c r="AZ1648" s="185"/>
      <c r="BA1648" s="185"/>
    </row>
    <row r="1649" spans="52:53" x14ac:dyDescent="0.45">
      <c r="AZ1649" s="185"/>
      <c r="BA1649" s="185"/>
    </row>
    <row r="1650" spans="52:53" x14ac:dyDescent="0.45">
      <c r="AZ1650" s="185"/>
      <c r="BA1650" s="185"/>
    </row>
    <row r="1651" spans="52:53" x14ac:dyDescent="0.45">
      <c r="AZ1651" s="185"/>
      <c r="BA1651" s="185"/>
    </row>
    <row r="1652" spans="52:53" x14ac:dyDescent="0.45">
      <c r="AZ1652" s="185"/>
      <c r="BA1652" s="185"/>
    </row>
    <row r="1653" spans="52:53" x14ac:dyDescent="0.45">
      <c r="AZ1653" s="185"/>
      <c r="BA1653" s="185"/>
    </row>
    <row r="1654" spans="52:53" x14ac:dyDescent="0.45">
      <c r="AZ1654" s="185"/>
      <c r="BA1654" s="185"/>
    </row>
    <row r="1655" spans="52:53" x14ac:dyDescent="0.45">
      <c r="AZ1655" s="185"/>
      <c r="BA1655" s="185"/>
    </row>
    <row r="1656" spans="52:53" x14ac:dyDescent="0.45">
      <c r="AZ1656" s="185"/>
      <c r="BA1656" s="185"/>
    </row>
    <row r="1657" spans="52:53" x14ac:dyDescent="0.45">
      <c r="AZ1657" s="185"/>
      <c r="BA1657" s="185"/>
    </row>
    <row r="1658" spans="52:53" x14ac:dyDescent="0.45">
      <c r="AZ1658" s="185"/>
      <c r="BA1658" s="185"/>
    </row>
    <row r="1659" spans="52:53" x14ac:dyDescent="0.45">
      <c r="AZ1659" s="185"/>
      <c r="BA1659" s="185"/>
    </row>
    <row r="1660" spans="52:53" x14ac:dyDescent="0.45">
      <c r="AZ1660" s="185"/>
      <c r="BA1660" s="185"/>
    </row>
    <row r="1661" spans="52:53" x14ac:dyDescent="0.45">
      <c r="AZ1661" s="185"/>
      <c r="BA1661" s="185"/>
    </row>
    <row r="1662" spans="52:53" x14ac:dyDescent="0.45">
      <c r="AZ1662" s="185"/>
      <c r="BA1662" s="185"/>
    </row>
    <row r="1663" spans="52:53" x14ac:dyDescent="0.45">
      <c r="AZ1663" s="185"/>
      <c r="BA1663" s="185"/>
    </row>
    <row r="1664" spans="52:53" x14ac:dyDescent="0.45">
      <c r="AZ1664" s="185"/>
      <c r="BA1664" s="185"/>
    </row>
    <row r="1665" spans="52:53" x14ac:dyDescent="0.45">
      <c r="AZ1665" s="185"/>
      <c r="BA1665" s="185"/>
    </row>
    <row r="1666" spans="52:53" x14ac:dyDescent="0.45">
      <c r="AZ1666" s="185"/>
      <c r="BA1666" s="185"/>
    </row>
    <row r="1667" spans="52:53" x14ac:dyDescent="0.45">
      <c r="AZ1667" s="185"/>
      <c r="BA1667" s="185"/>
    </row>
    <row r="1668" spans="52:53" x14ac:dyDescent="0.45">
      <c r="AZ1668" s="185"/>
      <c r="BA1668" s="185"/>
    </row>
    <row r="1669" spans="52:53" x14ac:dyDescent="0.45">
      <c r="AZ1669" s="185"/>
      <c r="BA1669" s="185"/>
    </row>
    <row r="1670" spans="52:53" x14ac:dyDescent="0.45">
      <c r="AZ1670" s="185"/>
      <c r="BA1670" s="185"/>
    </row>
    <row r="1671" spans="52:53" x14ac:dyDescent="0.45">
      <c r="AZ1671" s="185"/>
      <c r="BA1671" s="185"/>
    </row>
    <row r="1672" spans="52:53" x14ac:dyDescent="0.45">
      <c r="AZ1672" s="185"/>
      <c r="BA1672" s="185"/>
    </row>
    <row r="1673" spans="52:53" x14ac:dyDescent="0.45">
      <c r="AZ1673" s="185"/>
      <c r="BA1673" s="185"/>
    </row>
    <row r="1674" spans="52:53" x14ac:dyDescent="0.45">
      <c r="AZ1674" s="185"/>
      <c r="BA1674" s="185"/>
    </row>
    <row r="1675" spans="52:53" x14ac:dyDescent="0.45">
      <c r="AZ1675" s="185"/>
      <c r="BA1675" s="185"/>
    </row>
    <row r="1676" spans="52:53" x14ac:dyDescent="0.45">
      <c r="AZ1676" s="185"/>
      <c r="BA1676" s="185"/>
    </row>
    <row r="1677" spans="52:53" x14ac:dyDescent="0.45">
      <c r="AZ1677" s="185"/>
      <c r="BA1677" s="185"/>
    </row>
    <row r="1678" spans="52:53" x14ac:dyDescent="0.45">
      <c r="AZ1678" s="185"/>
      <c r="BA1678" s="185"/>
    </row>
    <row r="1679" spans="52:53" x14ac:dyDescent="0.45">
      <c r="AZ1679" s="185"/>
      <c r="BA1679" s="185"/>
    </row>
    <row r="1680" spans="52:53" x14ac:dyDescent="0.45">
      <c r="AZ1680" s="185"/>
      <c r="BA1680" s="185"/>
    </row>
    <row r="1681" spans="52:53" x14ac:dyDescent="0.45">
      <c r="AZ1681" s="185"/>
      <c r="BA1681" s="185"/>
    </row>
    <row r="1682" spans="52:53" x14ac:dyDescent="0.45">
      <c r="AZ1682" s="185"/>
      <c r="BA1682" s="185"/>
    </row>
    <row r="1683" spans="52:53" x14ac:dyDescent="0.45">
      <c r="AZ1683" s="185"/>
      <c r="BA1683" s="185"/>
    </row>
    <row r="1684" spans="52:53" x14ac:dyDescent="0.45">
      <c r="AZ1684" s="185"/>
      <c r="BA1684" s="185"/>
    </row>
    <row r="1685" spans="52:53" x14ac:dyDescent="0.45">
      <c r="AZ1685" s="185"/>
      <c r="BA1685" s="185"/>
    </row>
    <row r="1686" spans="52:53" x14ac:dyDescent="0.45">
      <c r="AZ1686" s="185"/>
      <c r="BA1686" s="185"/>
    </row>
    <row r="1687" spans="52:53" x14ac:dyDescent="0.45">
      <c r="AZ1687" s="185"/>
      <c r="BA1687" s="185"/>
    </row>
    <row r="1688" spans="52:53" x14ac:dyDescent="0.45">
      <c r="AZ1688" s="185"/>
      <c r="BA1688" s="185"/>
    </row>
    <row r="1689" spans="52:53" x14ac:dyDescent="0.45">
      <c r="AZ1689" s="185"/>
      <c r="BA1689" s="185"/>
    </row>
    <row r="1690" spans="52:53" x14ac:dyDescent="0.45">
      <c r="AZ1690" s="185"/>
      <c r="BA1690" s="185"/>
    </row>
    <row r="1691" spans="52:53" x14ac:dyDescent="0.45">
      <c r="AZ1691" s="185"/>
      <c r="BA1691" s="185"/>
    </row>
    <row r="1692" spans="52:53" x14ac:dyDescent="0.45">
      <c r="AZ1692" s="185"/>
      <c r="BA1692" s="185"/>
    </row>
    <row r="1693" spans="52:53" x14ac:dyDescent="0.45">
      <c r="AZ1693" s="185"/>
      <c r="BA1693" s="185"/>
    </row>
    <row r="1694" spans="52:53" x14ac:dyDescent="0.45">
      <c r="AZ1694" s="185"/>
      <c r="BA1694" s="185"/>
    </row>
    <row r="1695" spans="52:53" x14ac:dyDescent="0.45">
      <c r="AZ1695" s="185"/>
      <c r="BA1695" s="185"/>
    </row>
    <row r="1696" spans="52:53" x14ac:dyDescent="0.45">
      <c r="AZ1696" s="185"/>
      <c r="BA1696" s="185"/>
    </row>
    <row r="1697" spans="52:53" x14ac:dyDescent="0.45">
      <c r="AZ1697" s="185"/>
      <c r="BA1697" s="185"/>
    </row>
    <row r="1698" spans="52:53" x14ac:dyDescent="0.45">
      <c r="AZ1698" s="185"/>
      <c r="BA1698" s="185"/>
    </row>
    <row r="1699" spans="52:53" x14ac:dyDescent="0.45">
      <c r="AZ1699" s="185"/>
      <c r="BA1699" s="185"/>
    </row>
    <row r="1700" spans="52:53" x14ac:dyDescent="0.45">
      <c r="AZ1700" s="185"/>
      <c r="BA1700" s="185"/>
    </row>
    <row r="1701" spans="52:53" x14ac:dyDescent="0.45">
      <c r="AZ1701" s="185"/>
      <c r="BA1701" s="185"/>
    </row>
    <row r="1702" spans="52:53" x14ac:dyDescent="0.45">
      <c r="AZ1702" s="185"/>
      <c r="BA1702" s="185"/>
    </row>
    <row r="1703" spans="52:53" x14ac:dyDescent="0.45">
      <c r="AZ1703" s="185"/>
      <c r="BA1703" s="185"/>
    </row>
    <row r="1704" spans="52:53" x14ac:dyDescent="0.45">
      <c r="AZ1704" s="185"/>
      <c r="BA1704" s="185"/>
    </row>
    <row r="1705" spans="52:53" x14ac:dyDescent="0.45">
      <c r="AZ1705" s="185"/>
      <c r="BA1705" s="185"/>
    </row>
    <row r="1706" spans="52:53" x14ac:dyDescent="0.45">
      <c r="AZ1706" s="185"/>
      <c r="BA1706" s="185"/>
    </row>
    <row r="1707" spans="52:53" x14ac:dyDescent="0.45">
      <c r="AZ1707" s="185"/>
      <c r="BA1707" s="185"/>
    </row>
    <row r="1708" spans="52:53" x14ac:dyDescent="0.45">
      <c r="AZ1708" s="185"/>
      <c r="BA1708" s="185"/>
    </row>
    <row r="1709" spans="52:53" x14ac:dyDescent="0.45">
      <c r="AZ1709" s="185"/>
      <c r="BA1709" s="185"/>
    </row>
    <row r="1710" spans="52:53" x14ac:dyDescent="0.45">
      <c r="AZ1710" s="185"/>
      <c r="BA1710" s="185"/>
    </row>
    <row r="1711" spans="52:53" x14ac:dyDescent="0.45">
      <c r="AZ1711" s="185"/>
      <c r="BA1711" s="185"/>
    </row>
    <row r="1712" spans="52:53" x14ac:dyDescent="0.45">
      <c r="AZ1712" s="185"/>
      <c r="BA1712" s="185"/>
    </row>
    <row r="1713" spans="52:53" x14ac:dyDescent="0.45">
      <c r="AZ1713" s="185"/>
      <c r="BA1713" s="185"/>
    </row>
    <row r="1714" spans="52:53" x14ac:dyDescent="0.45">
      <c r="AZ1714" s="185"/>
      <c r="BA1714" s="185"/>
    </row>
    <row r="1715" spans="52:53" x14ac:dyDescent="0.45">
      <c r="AZ1715" s="185"/>
      <c r="BA1715" s="185"/>
    </row>
    <row r="1716" spans="52:53" x14ac:dyDescent="0.45">
      <c r="AZ1716" s="185"/>
      <c r="BA1716" s="185"/>
    </row>
    <row r="1717" spans="52:53" x14ac:dyDescent="0.45">
      <c r="AZ1717" s="185"/>
      <c r="BA1717" s="185"/>
    </row>
    <row r="1718" spans="52:53" x14ac:dyDescent="0.45">
      <c r="AZ1718" s="185"/>
      <c r="BA1718" s="185"/>
    </row>
    <row r="1719" spans="52:53" x14ac:dyDescent="0.45">
      <c r="AZ1719" s="185"/>
      <c r="BA1719" s="185"/>
    </row>
    <row r="1720" spans="52:53" x14ac:dyDescent="0.45">
      <c r="AZ1720" s="185"/>
      <c r="BA1720" s="185"/>
    </row>
    <row r="1721" spans="52:53" x14ac:dyDescent="0.45">
      <c r="AZ1721" s="185"/>
      <c r="BA1721" s="185"/>
    </row>
    <row r="1722" spans="52:53" x14ac:dyDescent="0.45">
      <c r="AZ1722" s="185"/>
      <c r="BA1722" s="185"/>
    </row>
    <row r="1723" spans="52:53" x14ac:dyDescent="0.45">
      <c r="AZ1723" s="185"/>
      <c r="BA1723" s="185"/>
    </row>
    <row r="1724" spans="52:53" x14ac:dyDescent="0.45">
      <c r="AZ1724" s="185"/>
      <c r="BA1724" s="185"/>
    </row>
    <row r="1725" spans="52:53" x14ac:dyDescent="0.45">
      <c r="AZ1725" s="185"/>
      <c r="BA1725" s="185"/>
    </row>
    <row r="1726" spans="52:53" x14ac:dyDescent="0.45">
      <c r="AZ1726" s="185"/>
      <c r="BA1726" s="185"/>
    </row>
    <row r="1727" spans="52:53" x14ac:dyDescent="0.45">
      <c r="AZ1727" s="185"/>
      <c r="BA1727" s="185"/>
    </row>
    <row r="1728" spans="52:53" x14ac:dyDescent="0.45">
      <c r="AZ1728" s="185"/>
      <c r="BA1728" s="185"/>
    </row>
    <row r="1729" spans="52:53" x14ac:dyDescent="0.45">
      <c r="AZ1729" s="185"/>
      <c r="BA1729" s="185"/>
    </row>
    <row r="1730" spans="52:53" x14ac:dyDescent="0.45">
      <c r="AZ1730" s="185"/>
      <c r="BA1730" s="185"/>
    </row>
    <row r="1731" spans="52:53" x14ac:dyDescent="0.45">
      <c r="AZ1731" s="185"/>
      <c r="BA1731" s="185"/>
    </row>
    <row r="1732" spans="52:53" x14ac:dyDescent="0.45">
      <c r="AZ1732" s="185"/>
      <c r="BA1732" s="185"/>
    </row>
    <row r="1733" spans="52:53" x14ac:dyDescent="0.45">
      <c r="AZ1733" s="185"/>
      <c r="BA1733" s="185"/>
    </row>
    <row r="1734" spans="52:53" x14ac:dyDescent="0.45">
      <c r="AZ1734" s="185"/>
      <c r="BA1734" s="185"/>
    </row>
    <row r="1735" spans="52:53" x14ac:dyDescent="0.45">
      <c r="AZ1735" s="185"/>
      <c r="BA1735" s="185"/>
    </row>
    <row r="1736" spans="52:53" x14ac:dyDescent="0.45">
      <c r="AZ1736" s="185"/>
      <c r="BA1736" s="185"/>
    </row>
    <row r="1737" spans="52:53" x14ac:dyDescent="0.45">
      <c r="AZ1737" s="185"/>
      <c r="BA1737" s="185"/>
    </row>
    <row r="1738" spans="52:53" x14ac:dyDescent="0.45">
      <c r="AZ1738" s="185"/>
      <c r="BA1738" s="185"/>
    </row>
    <row r="1739" spans="52:53" x14ac:dyDescent="0.45">
      <c r="AZ1739" s="185"/>
      <c r="BA1739" s="185"/>
    </row>
    <row r="1740" spans="52:53" x14ac:dyDescent="0.45">
      <c r="AZ1740" s="185"/>
      <c r="BA1740" s="185"/>
    </row>
    <row r="1741" spans="52:53" x14ac:dyDescent="0.45">
      <c r="AZ1741" s="185"/>
      <c r="BA1741" s="185"/>
    </row>
    <row r="1742" spans="52:53" x14ac:dyDescent="0.45">
      <c r="AZ1742" s="185"/>
      <c r="BA1742" s="185"/>
    </row>
    <row r="1743" spans="52:53" x14ac:dyDescent="0.45">
      <c r="AZ1743" s="185"/>
      <c r="BA1743" s="185"/>
    </row>
    <row r="1744" spans="52:53" x14ac:dyDescent="0.45">
      <c r="AZ1744" s="185"/>
      <c r="BA1744" s="185"/>
    </row>
    <row r="1745" spans="52:53" x14ac:dyDescent="0.45">
      <c r="AZ1745" s="185"/>
      <c r="BA1745" s="185"/>
    </row>
    <row r="1746" spans="52:53" x14ac:dyDescent="0.45">
      <c r="AZ1746" s="185"/>
      <c r="BA1746" s="185"/>
    </row>
    <row r="1747" spans="52:53" x14ac:dyDescent="0.45">
      <c r="AZ1747" s="185"/>
      <c r="BA1747" s="185"/>
    </row>
    <row r="1748" spans="52:53" x14ac:dyDescent="0.45">
      <c r="AZ1748" s="185"/>
      <c r="BA1748" s="185"/>
    </row>
    <row r="1749" spans="52:53" x14ac:dyDescent="0.45">
      <c r="AZ1749" s="185"/>
      <c r="BA1749" s="185"/>
    </row>
    <row r="1750" spans="52:53" x14ac:dyDescent="0.45">
      <c r="AZ1750" s="185"/>
      <c r="BA1750" s="185"/>
    </row>
    <row r="1751" spans="52:53" x14ac:dyDescent="0.45">
      <c r="AZ1751" s="185"/>
      <c r="BA1751" s="185"/>
    </row>
    <row r="1752" spans="52:53" x14ac:dyDescent="0.45">
      <c r="AZ1752" s="185"/>
      <c r="BA1752" s="185"/>
    </row>
    <row r="1753" spans="52:53" x14ac:dyDescent="0.45">
      <c r="AZ1753" s="185"/>
      <c r="BA1753" s="185"/>
    </row>
    <row r="1754" spans="52:53" x14ac:dyDescent="0.45">
      <c r="AZ1754" s="185"/>
      <c r="BA1754" s="185"/>
    </row>
    <row r="1755" spans="52:53" x14ac:dyDescent="0.45">
      <c r="AZ1755" s="185"/>
      <c r="BA1755" s="185"/>
    </row>
    <row r="1756" spans="52:53" x14ac:dyDescent="0.45">
      <c r="AZ1756" s="185"/>
      <c r="BA1756" s="185"/>
    </row>
    <row r="1757" spans="52:53" x14ac:dyDescent="0.45">
      <c r="AZ1757" s="185"/>
      <c r="BA1757" s="185"/>
    </row>
    <row r="1758" spans="52:53" x14ac:dyDescent="0.45">
      <c r="AZ1758" s="185"/>
      <c r="BA1758" s="185"/>
    </row>
    <row r="1759" spans="52:53" x14ac:dyDescent="0.45">
      <c r="AZ1759" s="185"/>
      <c r="BA1759" s="185"/>
    </row>
    <row r="1760" spans="52:53" x14ac:dyDescent="0.45">
      <c r="AZ1760" s="185"/>
      <c r="BA1760" s="185"/>
    </row>
    <row r="1761" spans="52:53" x14ac:dyDescent="0.45">
      <c r="AZ1761" s="185"/>
      <c r="BA1761" s="185"/>
    </row>
    <row r="1762" spans="52:53" x14ac:dyDescent="0.45">
      <c r="AZ1762" s="185"/>
      <c r="BA1762" s="185"/>
    </row>
    <row r="1763" spans="52:53" x14ac:dyDescent="0.45">
      <c r="AZ1763" s="185"/>
      <c r="BA1763" s="185"/>
    </row>
    <row r="1764" spans="52:53" x14ac:dyDescent="0.45">
      <c r="AZ1764" s="185"/>
      <c r="BA1764" s="185"/>
    </row>
    <row r="1765" spans="52:53" x14ac:dyDescent="0.45">
      <c r="AZ1765" s="185"/>
      <c r="BA1765" s="185"/>
    </row>
    <row r="1766" spans="52:53" x14ac:dyDescent="0.45">
      <c r="AZ1766" s="185"/>
      <c r="BA1766" s="185"/>
    </row>
    <row r="1767" spans="52:53" x14ac:dyDescent="0.45">
      <c r="AZ1767" s="185"/>
      <c r="BA1767" s="185"/>
    </row>
    <row r="1768" spans="52:53" x14ac:dyDescent="0.45">
      <c r="AZ1768" s="185"/>
      <c r="BA1768" s="185"/>
    </row>
    <row r="1769" spans="52:53" x14ac:dyDescent="0.45">
      <c r="AZ1769" s="185"/>
      <c r="BA1769" s="185"/>
    </row>
    <row r="1770" spans="52:53" x14ac:dyDescent="0.45">
      <c r="AZ1770" s="185"/>
      <c r="BA1770" s="185"/>
    </row>
    <row r="1771" spans="52:53" x14ac:dyDescent="0.45">
      <c r="AZ1771" s="185"/>
      <c r="BA1771" s="185"/>
    </row>
    <row r="1772" spans="52:53" x14ac:dyDescent="0.45">
      <c r="AZ1772" s="185"/>
      <c r="BA1772" s="185"/>
    </row>
    <row r="1773" spans="52:53" x14ac:dyDescent="0.45">
      <c r="AZ1773" s="185"/>
      <c r="BA1773" s="185"/>
    </row>
    <row r="1774" spans="52:53" x14ac:dyDescent="0.45">
      <c r="AZ1774" s="185"/>
      <c r="BA1774" s="185"/>
    </row>
    <row r="1775" spans="52:53" x14ac:dyDescent="0.45">
      <c r="AZ1775" s="185"/>
      <c r="BA1775" s="185"/>
    </row>
    <row r="1776" spans="52:53" x14ac:dyDescent="0.45">
      <c r="AZ1776" s="185"/>
      <c r="BA1776" s="185"/>
    </row>
    <row r="1777" spans="52:53" x14ac:dyDescent="0.45">
      <c r="AZ1777" s="185"/>
      <c r="BA1777" s="185"/>
    </row>
    <row r="1778" spans="52:53" x14ac:dyDescent="0.45">
      <c r="AZ1778" s="185"/>
      <c r="BA1778" s="185"/>
    </row>
    <row r="1779" spans="52:53" x14ac:dyDescent="0.45">
      <c r="AZ1779" s="185"/>
      <c r="BA1779" s="185"/>
    </row>
    <row r="1780" spans="52:53" x14ac:dyDescent="0.45">
      <c r="AZ1780" s="185"/>
      <c r="BA1780" s="185"/>
    </row>
    <row r="1781" spans="52:53" x14ac:dyDescent="0.45">
      <c r="AZ1781" s="185"/>
      <c r="BA1781" s="185"/>
    </row>
    <row r="1782" spans="52:53" x14ac:dyDescent="0.45">
      <c r="AZ1782" s="185"/>
      <c r="BA1782" s="185"/>
    </row>
    <row r="1783" spans="52:53" x14ac:dyDescent="0.45">
      <c r="AZ1783" s="185"/>
      <c r="BA1783" s="185"/>
    </row>
    <row r="1784" spans="52:53" x14ac:dyDescent="0.45">
      <c r="AZ1784" s="185"/>
      <c r="BA1784" s="185"/>
    </row>
    <row r="1785" spans="52:53" x14ac:dyDescent="0.45">
      <c r="AZ1785" s="185"/>
      <c r="BA1785" s="185"/>
    </row>
    <row r="1786" spans="52:53" x14ac:dyDescent="0.45">
      <c r="AZ1786" s="185"/>
      <c r="BA1786" s="185"/>
    </row>
    <row r="1787" spans="52:53" x14ac:dyDescent="0.45">
      <c r="AZ1787" s="185"/>
      <c r="BA1787" s="185"/>
    </row>
    <row r="1788" spans="52:53" x14ac:dyDescent="0.45">
      <c r="AZ1788" s="185"/>
      <c r="BA1788" s="185"/>
    </row>
    <row r="1789" spans="52:53" x14ac:dyDescent="0.45">
      <c r="AZ1789" s="185"/>
      <c r="BA1789" s="185"/>
    </row>
    <row r="1790" spans="52:53" x14ac:dyDescent="0.45">
      <c r="AZ1790" s="185"/>
      <c r="BA1790" s="185"/>
    </row>
    <row r="1791" spans="52:53" x14ac:dyDescent="0.45">
      <c r="AZ1791" s="185"/>
      <c r="BA1791" s="185"/>
    </row>
    <row r="1792" spans="52:53" x14ac:dyDescent="0.45">
      <c r="AZ1792" s="185"/>
      <c r="BA1792" s="185"/>
    </row>
    <row r="1793" spans="52:53" x14ac:dyDescent="0.45">
      <c r="AZ1793" s="185"/>
      <c r="BA1793" s="185"/>
    </row>
    <row r="1794" spans="52:53" x14ac:dyDescent="0.45">
      <c r="AZ1794" s="185"/>
      <c r="BA1794" s="185"/>
    </row>
    <row r="1795" spans="52:53" x14ac:dyDescent="0.45">
      <c r="AZ1795" s="185"/>
      <c r="BA1795" s="185"/>
    </row>
    <row r="1796" spans="52:53" x14ac:dyDescent="0.45">
      <c r="AZ1796" s="185"/>
      <c r="BA1796" s="185"/>
    </row>
    <row r="1797" spans="52:53" x14ac:dyDescent="0.45">
      <c r="AZ1797" s="185"/>
      <c r="BA1797" s="185"/>
    </row>
    <row r="1798" spans="52:53" x14ac:dyDescent="0.45">
      <c r="AZ1798" s="185"/>
      <c r="BA1798" s="185"/>
    </row>
    <row r="1799" spans="52:53" x14ac:dyDescent="0.45">
      <c r="AZ1799" s="185"/>
      <c r="BA1799" s="185"/>
    </row>
    <row r="1800" spans="52:53" x14ac:dyDescent="0.45">
      <c r="AZ1800" s="185"/>
      <c r="BA1800" s="185"/>
    </row>
    <row r="1801" spans="52:53" x14ac:dyDescent="0.45">
      <c r="AZ1801" s="185"/>
      <c r="BA1801" s="185"/>
    </row>
    <row r="1802" spans="52:53" x14ac:dyDescent="0.45">
      <c r="AZ1802" s="185"/>
      <c r="BA1802" s="185"/>
    </row>
    <row r="1803" spans="52:53" x14ac:dyDescent="0.45">
      <c r="AZ1803" s="185"/>
      <c r="BA1803" s="185"/>
    </row>
    <row r="1804" spans="52:53" x14ac:dyDescent="0.4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Richard E. Mitchell</cp:lastModifiedBy>
  <cp:lastPrinted>2016-05-31T18:15:39Z</cp:lastPrinted>
  <dcterms:created xsi:type="dcterms:W3CDTF">2013-04-08T20:12:31Z</dcterms:created>
  <dcterms:modified xsi:type="dcterms:W3CDTF">2022-10-17T23:53:39Z</dcterms:modified>
</cp:coreProperties>
</file>