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showInkAnnotation="0" defaultThemeVersion="124226"/>
  <mc:AlternateContent xmlns:mc="http://schemas.openxmlformats.org/markup-compatibility/2006">
    <mc:Choice Requires="x15">
      <x15ac:absPath xmlns:x15ac="http://schemas.microsoft.com/office/spreadsheetml/2010/11/ac" url="L:\UIPA\"/>
    </mc:Choice>
  </mc:AlternateContent>
  <xr:revisionPtr revIDLastSave="0" documentId="13_ncr:1_{31153CAA-FC81-46CB-BB6F-63CC02710EA3}" xr6:coauthVersionLast="47" xr6:coauthVersionMax="47" xr10:uidLastSave="{00000000-0000-0000-0000-000000000000}"/>
  <bookViews>
    <workbookView xWindow="-120" yWindow="480" windowWidth="29040" windowHeight="152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12" i="3" l="1"/>
  <c r="V11" i="3"/>
  <c r="B10" i="3"/>
  <c r="A10" i="3"/>
  <c r="AL5" i="4" l="1"/>
  <c r="AM5" i="4"/>
  <c r="AN5" i="4"/>
  <c r="AO5" i="4"/>
  <c r="AT5" i="4"/>
  <c r="AX5" i="4"/>
  <c r="BA5" i="4" s="1"/>
  <c r="AL6" i="4"/>
  <c r="AM6" i="4"/>
  <c r="AN6" i="4"/>
  <c r="AO6" i="4"/>
  <c r="AT6" i="4"/>
  <c r="AX6" i="4"/>
  <c r="AL7" i="4"/>
  <c r="AM7" i="4"/>
  <c r="AN7" i="4"/>
  <c r="AO7" i="4"/>
  <c r="AT7" i="4"/>
  <c r="AW7" i="4" s="1"/>
  <c r="AX7" i="4"/>
  <c r="BA7" i="4" s="1"/>
  <c r="AZ7" i="4"/>
  <c r="AL8" i="4"/>
  <c r="AT8" i="4"/>
  <c r="AU8" i="4" s="1"/>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L18" i="4"/>
  <c r="AM18" i="4"/>
  <c r="AN18" i="4"/>
  <c r="AO18" i="4"/>
  <c r="AT18" i="4"/>
  <c r="AU18" i="4" s="1"/>
  <c r="AX18" i="4"/>
  <c r="BA18" i="4" s="1"/>
  <c r="AL19" i="4"/>
  <c r="AM19" i="4"/>
  <c r="AN19" i="4"/>
  <c r="AO19" i="4"/>
  <c r="AT19" i="4"/>
  <c r="AU19" i="4" s="1"/>
  <c r="AX19" i="4"/>
  <c r="AL20" i="4"/>
  <c r="AM20" i="4"/>
  <c r="AN20" i="4"/>
  <c r="AO20" i="4"/>
  <c r="AT20" i="4"/>
  <c r="AW20" i="4" s="1"/>
  <c r="AX20" i="4"/>
  <c r="BA20" i="4" s="1"/>
  <c r="AZ20" i="4"/>
  <c r="AL21" i="4"/>
  <c r="AM21" i="4"/>
  <c r="AN21" i="4"/>
  <c r="AO21" i="4"/>
  <c r="AT21" i="4"/>
  <c r="AW21" i="4" s="1"/>
  <c r="AX21" i="4"/>
  <c r="AL22" i="4"/>
  <c r="AM22" i="4"/>
  <c r="AN22" i="4"/>
  <c r="AO22" i="4"/>
  <c r="AT22" i="4"/>
  <c r="AX22" i="4"/>
  <c r="BA22" i="4" s="1"/>
  <c r="AL23" i="4"/>
  <c r="AM23" i="4"/>
  <c r="AN23" i="4"/>
  <c r="AO23" i="4"/>
  <c r="AT23" i="4"/>
  <c r="AW23" i="4" s="1"/>
  <c r="AX23" i="4"/>
  <c r="AY23" i="4"/>
  <c r="AL24" i="4"/>
  <c r="AM24" i="4"/>
  <c r="AN24" i="4"/>
  <c r="AO24" i="4"/>
  <c r="AT24" i="4"/>
  <c r="AX24" i="4"/>
  <c r="AL25" i="4"/>
  <c r="AM25" i="4"/>
  <c r="AN25" i="4"/>
  <c r="AO25" i="4"/>
  <c r="AT25" i="4"/>
  <c r="AW25" i="4" s="1"/>
  <c r="AX25" i="4"/>
  <c r="AL26" i="4"/>
  <c r="AM26" i="4"/>
  <c r="AN26" i="4"/>
  <c r="AO26" i="4"/>
  <c r="AT26" i="4"/>
  <c r="AW26" i="4" s="1"/>
  <c r="AX26" i="4"/>
  <c r="BA26" i="4" s="1"/>
  <c r="AY26" i="4"/>
  <c r="AL27" i="4"/>
  <c r="AM27" i="4"/>
  <c r="AN27" i="4"/>
  <c r="AO27" i="4"/>
  <c r="AT27" i="4"/>
  <c r="AW27" i="4" s="1"/>
  <c r="AX27" i="4"/>
  <c r="AL28" i="4"/>
  <c r="AM28" i="4"/>
  <c r="AN28" i="4"/>
  <c r="AO28" i="4"/>
  <c r="AT28" i="4"/>
  <c r="AX28" i="4"/>
  <c r="BA28" i="4" s="1"/>
  <c r="AY28" i="4"/>
  <c r="AL29" i="4"/>
  <c r="AM29" i="4"/>
  <c r="AN29" i="4"/>
  <c r="AO29" i="4"/>
  <c r="AT29" i="4"/>
  <c r="AW29" i="4" s="1"/>
  <c r="AX29" i="4"/>
  <c r="AL30" i="4"/>
  <c r="AM30" i="4"/>
  <c r="AN30" i="4"/>
  <c r="AO30" i="4"/>
  <c r="AT30" i="4"/>
  <c r="AX30" i="4"/>
  <c r="BA30" i="4" s="1"/>
  <c r="AL31" i="4"/>
  <c r="AM31" i="4"/>
  <c r="AN31" i="4"/>
  <c r="AO31" i="4"/>
  <c r="AT31" i="4"/>
  <c r="AW31" i="4" s="1"/>
  <c r="AX31" i="4"/>
  <c r="BA31" i="4" s="1"/>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c r="AX40" i="4"/>
  <c r="AL41" i="4"/>
  <c r="AM41" i="4"/>
  <c r="AN41" i="4"/>
  <c r="AO41" i="4"/>
  <c r="AT41" i="4"/>
  <c r="AX41" i="4"/>
  <c r="BA41" i="4"/>
  <c r="AL42" i="4"/>
  <c r="AM42" i="4"/>
  <c r="AN42" i="4"/>
  <c r="AO42" i="4"/>
  <c r="AT42" i="4"/>
  <c r="AW42" i="4" s="1"/>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X50" i="4"/>
  <c r="AL51" i="4"/>
  <c r="AM51" i="4"/>
  <c r="AN51" i="4"/>
  <c r="AO51" i="4"/>
  <c r="AT51" i="4"/>
  <c r="AX51" i="4"/>
  <c r="AZ51" i="4" s="1"/>
  <c r="AL52" i="4"/>
  <c r="AM52" i="4"/>
  <c r="AN52" i="4"/>
  <c r="AO52" i="4"/>
  <c r="AT52" i="4"/>
  <c r="AX52" i="4"/>
  <c r="AY52" i="4" s="1"/>
  <c r="AL53" i="4"/>
  <c r="AM53" i="4"/>
  <c r="AN53" i="4"/>
  <c r="AO53" i="4"/>
  <c r="AT53" i="4"/>
  <c r="AU53" i="4" s="1"/>
  <c r="AW53" i="4"/>
  <c r="AX53" i="4"/>
  <c r="AL54" i="4"/>
  <c r="AM54" i="4"/>
  <c r="AN54" i="4"/>
  <c r="AO54" i="4"/>
  <c r="AT54" i="4"/>
  <c r="AW54" i="4" s="1"/>
  <c r="AU54" i="4"/>
  <c r="AX54" i="4"/>
  <c r="BA54" i="4" s="1"/>
  <c r="AY54" i="4"/>
  <c r="AL55" i="4"/>
  <c r="AM55" i="4"/>
  <c r="AN55" i="4"/>
  <c r="AO55" i="4"/>
  <c r="AT55" i="4"/>
  <c r="AW55" i="4" s="1"/>
  <c r="AX55" i="4"/>
  <c r="BA55" i="4" s="1"/>
  <c r="AL56" i="4"/>
  <c r="AM56" i="4"/>
  <c r="AN56" i="4"/>
  <c r="AO56" i="4"/>
  <c r="AT56" i="4"/>
  <c r="AW56" i="4" s="1"/>
  <c r="AX56" i="4"/>
  <c r="BA56" i="4" s="1"/>
  <c r="AY56" i="4"/>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W61" i="4" s="1"/>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X99" i="4"/>
  <c r="AZ99" i="4" s="1"/>
  <c r="AL100" i="4"/>
  <c r="AM100" i="4"/>
  <c r="AN100" i="4"/>
  <c r="AO100" i="4"/>
  <c r="AT100" i="4"/>
  <c r="AW100" i="4" s="1"/>
  <c r="AX100" i="4"/>
  <c r="BA100" i="4" s="1"/>
  <c r="AL101" i="4"/>
  <c r="AM101" i="4"/>
  <c r="AN101" i="4"/>
  <c r="AO101" i="4"/>
  <c r="AT101" i="4"/>
  <c r="AW101" i="4" s="1"/>
  <c r="AX101" i="4"/>
  <c r="BA101" i="4"/>
  <c r="AL102" i="4"/>
  <c r="AM102" i="4"/>
  <c r="AN102" i="4"/>
  <c r="AO102" i="4"/>
  <c r="AT102" i="4"/>
  <c r="AW102" i="4" s="1"/>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X107" i="4"/>
  <c r="AZ107" i="4" s="1"/>
  <c r="AL108" i="4"/>
  <c r="AM108" i="4"/>
  <c r="AN108" i="4"/>
  <c r="AO108" i="4"/>
  <c r="AT108" i="4"/>
  <c r="AV108" i="4" s="1"/>
  <c r="AX108" i="4"/>
  <c r="AZ108" i="4" s="1"/>
  <c r="AL109" i="4"/>
  <c r="AM109" i="4"/>
  <c r="AN109" i="4"/>
  <c r="AO109" i="4"/>
  <c r="AT109" i="4"/>
  <c r="AX109" i="4"/>
  <c r="AZ109" i="4" s="1"/>
  <c r="AL110" i="4"/>
  <c r="AM110" i="4"/>
  <c r="AN110" i="4"/>
  <c r="AO110" i="4"/>
  <c r="AT110" i="4"/>
  <c r="AX110" i="4"/>
  <c r="AL111" i="4"/>
  <c r="AM111" i="4"/>
  <c r="AN111" i="4"/>
  <c r="AO111" i="4"/>
  <c r="AT111" i="4"/>
  <c r="AV111" i="4" s="1"/>
  <c r="AX111" i="4"/>
  <c r="AZ111" i="4" s="1"/>
  <c r="AY111" i="4"/>
  <c r="BA111" i="4"/>
  <c r="AL112" i="4"/>
  <c r="AM112" i="4"/>
  <c r="AN112" i="4"/>
  <c r="AO112" i="4"/>
  <c r="AT112" i="4"/>
  <c r="AX112" i="4"/>
  <c r="BA112" i="4" s="1"/>
  <c r="AL113" i="4"/>
  <c r="AM113" i="4"/>
  <c r="AN113" i="4"/>
  <c r="AO113" i="4"/>
  <c r="AT113" i="4"/>
  <c r="AX113" i="4"/>
  <c r="AZ113" i="4" s="1"/>
  <c r="AL114" i="4"/>
  <c r="AM114" i="4"/>
  <c r="AN114" i="4"/>
  <c r="AO114" i="4"/>
  <c r="AT114" i="4"/>
  <c r="AV114" i="4" s="1"/>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L118" i="4"/>
  <c r="AM118" i="4"/>
  <c r="AN118" i="4"/>
  <c r="AO118" i="4"/>
  <c r="AT118" i="4"/>
  <c r="AV118" i="4" s="1"/>
  <c r="AX118" i="4"/>
  <c r="AL119" i="4"/>
  <c r="AM119" i="4"/>
  <c r="AN119" i="4"/>
  <c r="AO119" i="4"/>
  <c r="AT119" i="4"/>
  <c r="AX119" i="4"/>
  <c r="AZ119" i="4" s="1"/>
  <c r="AY119" i="4"/>
  <c r="BA119" i="4"/>
  <c r="AL120" i="4"/>
  <c r="AM120" i="4"/>
  <c r="AN120" i="4"/>
  <c r="AO120" i="4"/>
  <c r="AT120" i="4"/>
  <c r="AV120" i="4" s="1"/>
  <c r="AU120" i="4"/>
  <c r="AX120" i="4"/>
  <c r="AZ120" i="4" s="1"/>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X128" i="4"/>
  <c r="AL129" i="4"/>
  <c r="AM129" i="4"/>
  <c r="AN129" i="4"/>
  <c r="AO129" i="4"/>
  <c r="AT129" i="4"/>
  <c r="AW129" i="4" s="1"/>
  <c r="AX129" i="4"/>
  <c r="BA129" i="4" s="1"/>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s="1"/>
  <c r="AL138" i="4"/>
  <c r="AM138" i="4"/>
  <c r="AN138" i="4"/>
  <c r="AO138" i="4"/>
  <c r="AT138" i="4"/>
  <c r="AU138" i="4"/>
  <c r="AX138" i="4"/>
  <c r="AY138" i="4" s="1"/>
  <c r="AL139" i="4"/>
  <c r="AM139" i="4"/>
  <c r="AN139" i="4"/>
  <c r="AO139" i="4"/>
  <c r="AT139" i="4"/>
  <c r="AU139" i="4" s="1"/>
  <c r="AX139" i="4"/>
  <c r="AY139" i="4" s="1"/>
  <c r="AL140" i="4"/>
  <c r="AM140" i="4"/>
  <c r="AN140" i="4"/>
  <c r="AO140" i="4"/>
  <c r="AT140" i="4"/>
  <c r="AU140" i="4" s="1"/>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c r="AX164" i="4"/>
  <c r="AY164" i="4"/>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s="1"/>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X183" i="4"/>
  <c r="AL184" i="4"/>
  <c r="AM184" i="4"/>
  <c r="AN184" i="4"/>
  <c r="AO184" i="4"/>
  <c r="AT184" i="4"/>
  <c r="AV184" i="4" s="1"/>
  <c r="AW184" i="4"/>
  <c r="AX184" i="4"/>
  <c r="AL185" i="4"/>
  <c r="AM185" i="4"/>
  <c r="AN185" i="4"/>
  <c r="AO185" i="4"/>
  <c r="AT185" i="4"/>
  <c r="AV185" i="4" s="1"/>
  <c r="AU185" i="4"/>
  <c r="AX185" i="4"/>
  <c r="AL186" i="4"/>
  <c r="AM186" i="4"/>
  <c r="AN186" i="4"/>
  <c r="AO186" i="4"/>
  <c r="AT186" i="4"/>
  <c r="AX186" i="4"/>
  <c r="AZ186" i="4" s="1"/>
  <c r="AL187" i="4"/>
  <c r="AM187" i="4"/>
  <c r="AN187" i="4"/>
  <c r="AO187" i="4"/>
  <c r="AT187" i="4"/>
  <c r="AX187" i="4"/>
  <c r="AL188" i="4"/>
  <c r="AM188" i="4"/>
  <c r="AN188" i="4"/>
  <c r="AO188" i="4"/>
  <c r="AT188" i="4"/>
  <c r="AV188" i="4" s="1"/>
  <c r="AX188" i="4"/>
  <c r="AZ188" i="4" s="1"/>
  <c r="AL189" i="4"/>
  <c r="AM189" i="4"/>
  <c r="AN189" i="4"/>
  <c r="AO189" i="4"/>
  <c r="AT189" i="4"/>
  <c r="AV189" i="4" s="1"/>
  <c r="AX189" i="4"/>
  <c r="AZ189" i="4" s="1"/>
  <c r="AL190" i="4"/>
  <c r="AM190" i="4"/>
  <c r="AN190" i="4"/>
  <c r="AO190" i="4"/>
  <c r="AT190" i="4"/>
  <c r="AX190" i="4"/>
  <c r="AL191" i="4"/>
  <c r="AM191" i="4"/>
  <c r="AN191" i="4"/>
  <c r="AO191" i="4"/>
  <c r="AT191" i="4"/>
  <c r="AU191" i="4" s="1"/>
  <c r="AX191" i="4"/>
  <c r="AL192" i="4"/>
  <c r="AM192" i="4"/>
  <c r="AN192" i="4"/>
  <c r="AO192" i="4"/>
  <c r="AT192" i="4"/>
  <c r="AV192" i="4" s="1"/>
  <c r="AW192" i="4"/>
  <c r="AX192" i="4"/>
  <c r="BA192" i="4" s="1"/>
  <c r="AL193" i="4"/>
  <c r="AM193" i="4"/>
  <c r="AN193" i="4"/>
  <c r="AO193" i="4"/>
  <c r="AT193" i="4"/>
  <c r="AV193" i="4" s="1"/>
  <c r="AU193" i="4"/>
  <c r="AX193" i="4"/>
  <c r="AL194" i="4"/>
  <c r="AM194" i="4"/>
  <c r="AN194" i="4"/>
  <c r="AO194" i="4"/>
  <c r="AT194" i="4"/>
  <c r="AX194" i="4"/>
  <c r="AZ194" i="4" s="1"/>
  <c r="AY194" i="4"/>
  <c r="AL195" i="4"/>
  <c r="AM195" i="4"/>
  <c r="AN195" i="4"/>
  <c r="AO195" i="4"/>
  <c r="AT195" i="4"/>
  <c r="AW195" i="4" s="1"/>
  <c r="AX195" i="4"/>
  <c r="AL196" i="4"/>
  <c r="AM196" i="4"/>
  <c r="AN196" i="4"/>
  <c r="AO196" i="4"/>
  <c r="AT196" i="4"/>
  <c r="AV196" i="4" s="1"/>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BA247" i="4"/>
  <c r="AL248" i="4"/>
  <c r="AM248" i="4"/>
  <c r="AN248" i="4"/>
  <c r="AO248" i="4"/>
  <c r="AT248" i="4"/>
  <c r="AU248" i="4" s="1"/>
  <c r="AX248" i="4"/>
  <c r="AY248" i="4" s="1"/>
  <c r="AL249" i="4"/>
  <c r="AM249" i="4"/>
  <c r="AN249" i="4"/>
  <c r="AO249" i="4"/>
  <c r="AT249" i="4"/>
  <c r="AU249" i="4" s="1"/>
  <c r="AX249" i="4"/>
  <c r="AY249" i="4" s="1"/>
  <c r="AL250" i="4"/>
  <c r="AM250" i="4"/>
  <c r="AN250" i="4"/>
  <c r="AO250" i="4"/>
  <c r="AT250" i="4"/>
  <c r="AU250" i="4" s="1"/>
  <c r="AW250" i="4"/>
  <c r="AX250" i="4"/>
  <c r="AY250" i="4" s="1"/>
  <c r="BA250" i="4"/>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W253" i="4"/>
  <c r="AX253" i="4"/>
  <c r="AY253" i="4" s="1"/>
  <c r="AL254" i="4"/>
  <c r="AM254" i="4"/>
  <c r="AN254" i="4"/>
  <c r="AO254" i="4"/>
  <c r="AT254" i="4"/>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X257" i="4"/>
  <c r="AY257" i="4" s="1"/>
  <c r="AL258" i="4"/>
  <c r="AM258" i="4"/>
  <c r="AN258" i="4"/>
  <c r="AO258" i="4"/>
  <c r="AT258" i="4"/>
  <c r="AU258" i="4" s="1"/>
  <c r="AW258" i="4"/>
  <c r="AX258" i="4"/>
  <c r="AZ258" i="4" s="1"/>
  <c r="AL259" i="4"/>
  <c r="AM259" i="4"/>
  <c r="AN259" i="4"/>
  <c r="AO259" i="4"/>
  <c r="AT259" i="4"/>
  <c r="AX259" i="4"/>
  <c r="AY259" i="4" s="1"/>
  <c r="AL260" i="4"/>
  <c r="AM260" i="4"/>
  <c r="AN260" i="4"/>
  <c r="AO260" i="4"/>
  <c r="AT260" i="4"/>
  <c r="AU260" i="4" s="1"/>
  <c r="AX260" i="4"/>
  <c r="AY260" i="4" s="1"/>
  <c r="AL261" i="4"/>
  <c r="AM261" i="4"/>
  <c r="AN261" i="4"/>
  <c r="AO261" i="4"/>
  <c r="AT261" i="4"/>
  <c r="AU261" i="4" s="1"/>
  <c r="AV261" i="4"/>
  <c r="AX261" i="4"/>
  <c r="AY261" i="4" s="1"/>
  <c r="AL262" i="4"/>
  <c r="AM262" i="4"/>
  <c r="AN262" i="4"/>
  <c r="AO262" i="4"/>
  <c r="AT262" i="4"/>
  <c r="AU262" i="4" s="1"/>
  <c r="AW262" i="4"/>
  <c r="AX262" i="4"/>
  <c r="AY262" i="4" s="1"/>
  <c r="AL263" i="4"/>
  <c r="AM263" i="4"/>
  <c r="AN263" i="4"/>
  <c r="AO263" i="4"/>
  <c r="AT263" i="4"/>
  <c r="AU263" i="4" s="1"/>
  <c r="AV263" i="4"/>
  <c r="AX263" i="4"/>
  <c r="AL264" i="4"/>
  <c r="AM264" i="4"/>
  <c r="AN264" i="4"/>
  <c r="AO264" i="4"/>
  <c r="AT264" i="4"/>
  <c r="AX264" i="4"/>
  <c r="AY264" i="4" s="1"/>
  <c r="AL265" i="4"/>
  <c r="AM265" i="4"/>
  <c r="AN265" i="4"/>
  <c r="AO265" i="4"/>
  <c r="AT265" i="4"/>
  <c r="AU265" i="4" s="1"/>
  <c r="AV265" i="4"/>
  <c r="AW265" i="4"/>
  <c r="AX265" i="4"/>
  <c r="AL266" i="4"/>
  <c r="AM266" i="4"/>
  <c r="AN266" i="4"/>
  <c r="AO266" i="4"/>
  <c r="AT266" i="4"/>
  <c r="AU266" i="4" s="1"/>
  <c r="AX266" i="4"/>
  <c r="BA266" i="4"/>
  <c r="AL267" i="4"/>
  <c r="AM267" i="4"/>
  <c r="AN267" i="4"/>
  <c r="AO267" i="4"/>
  <c r="AT267" i="4"/>
  <c r="AX267" i="4"/>
  <c r="AY267" i="4" s="1"/>
  <c r="BA267" i="4"/>
  <c r="AL268" i="4"/>
  <c r="AM268" i="4"/>
  <c r="AN268" i="4"/>
  <c r="AO268" i="4"/>
  <c r="AT268" i="4"/>
  <c r="AX268" i="4"/>
  <c r="AY268" i="4" s="1"/>
  <c r="AL269" i="4"/>
  <c r="AM269" i="4"/>
  <c r="AN269" i="4"/>
  <c r="AO269" i="4"/>
  <c r="AT269" i="4"/>
  <c r="AU269" i="4" s="1"/>
  <c r="AW269" i="4"/>
  <c r="AX269" i="4"/>
  <c r="AL270" i="4"/>
  <c r="AM270" i="4"/>
  <c r="AN270" i="4"/>
  <c r="AO270" i="4"/>
  <c r="AT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Y309" i="4" s="1"/>
  <c r="AL310" i="4"/>
  <c r="AM310" i="4"/>
  <c r="AN310" i="4"/>
  <c r="AO310" i="4"/>
  <c r="AT310" i="4"/>
  <c r="AU310" i="4" s="1"/>
  <c r="AX310" i="4"/>
  <c r="AY310" i="4" s="1"/>
  <c r="AL311" i="4"/>
  <c r="AM311" i="4"/>
  <c r="AN311" i="4"/>
  <c r="AO311" i="4"/>
  <c r="AT311" i="4"/>
  <c r="AX311" i="4"/>
  <c r="AY311" i="4" s="1"/>
  <c r="AL312" i="4"/>
  <c r="AM312" i="4"/>
  <c r="AN312" i="4"/>
  <c r="AO312" i="4"/>
  <c r="AT312" i="4"/>
  <c r="AU312" i="4" s="1"/>
  <c r="AV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V320" i="4"/>
  <c r="AX320" i="4"/>
  <c r="AY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X334" i="4"/>
  <c r="AY334" i="4" s="1"/>
  <c r="AL335" i="4"/>
  <c r="AM335" i="4"/>
  <c r="AN335" i="4"/>
  <c r="AO335" i="4"/>
  <c r="AT335" i="4"/>
  <c r="AU335" i="4" s="1"/>
  <c r="AX335" i="4"/>
  <c r="AY335" i="4" s="1"/>
  <c r="BA335" i="4"/>
  <c r="AL336" i="4"/>
  <c r="AM336" i="4"/>
  <c r="AN336" i="4"/>
  <c r="AO336" i="4"/>
  <c r="AT336" i="4"/>
  <c r="AV336" i="4"/>
  <c r="AX336" i="4"/>
  <c r="BA336" i="4" s="1"/>
  <c r="AL337" i="4"/>
  <c r="AM337" i="4"/>
  <c r="AN337" i="4"/>
  <c r="AO337" i="4"/>
  <c r="AT337" i="4"/>
  <c r="AX337" i="4"/>
  <c r="AZ337" i="4" s="1"/>
  <c r="AL338" i="4"/>
  <c r="AM338" i="4"/>
  <c r="AN338" i="4"/>
  <c r="AO338" i="4"/>
  <c r="AT338" i="4"/>
  <c r="AX338" i="4"/>
  <c r="AL339" i="4"/>
  <c r="AM339" i="4"/>
  <c r="AN339" i="4"/>
  <c r="AO339" i="4"/>
  <c r="AT339" i="4"/>
  <c r="AU339" i="4" s="1"/>
  <c r="AW339" i="4"/>
  <c r="AX339" i="4"/>
  <c r="AY339" i="4" s="1"/>
  <c r="BA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Z376" i="4" s="1"/>
  <c r="AL377" i="4"/>
  <c r="AM377" i="4"/>
  <c r="AN377" i="4"/>
  <c r="AO377" i="4"/>
  <c r="AT377" i="4"/>
  <c r="AV377" i="4" s="1"/>
  <c r="AX377" i="4"/>
  <c r="AZ377" i="4" s="1"/>
  <c r="AL378" i="4"/>
  <c r="AM378" i="4"/>
  <c r="AN378" i="4"/>
  <c r="AO378" i="4"/>
  <c r="AT378" i="4"/>
  <c r="AX378" i="4"/>
  <c r="AL379" i="4"/>
  <c r="AM379" i="4"/>
  <c r="AN379" i="4"/>
  <c r="AO379" i="4"/>
  <c r="AT379" i="4"/>
  <c r="AV379" i="4" s="1"/>
  <c r="AU379" i="4"/>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W402" i="4"/>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BA411" i="4"/>
  <c r="AL412" i="4"/>
  <c r="AM412" i="4"/>
  <c r="AN412" i="4"/>
  <c r="AO412" i="4"/>
  <c r="AT412" i="4"/>
  <c r="AU412" i="4" s="1"/>
  <c r="AX412" i="4"/>
  <c r="AL413" i="4"/>
  <c r="AM413" i="4"/>
  <c r="AN413" i="4"/>
  <c r="AO413" i="4"/>
  <c r="AT413" i="4"/>
  <c r="AU413" i="4" s="1"/>
  <c r="AX413" i="4"/>
  <c r="AZ413" i="4" s="1"/>
  <c r="AL414" i="4"/>
  <c r="AM414" i="4"/>
  <c r="AN414" i="4"/>
  <c r="AO414" i="4"/>
  <c r="AT414" i="4"/>
  <c r="AV414" i="4" s="1"/>
  <c r="AX414" i="4"/>
  <c r="AZ414" i="4" s="1"/>
  <c r="AY414" i="4"/>
  <c r="AL415" i="4"/>
  <c r="AM415" i="4"/>
  <c r="AN415" i="4"/>
  <c r="AO415" i="4"/>
  <c r="AT415" i="4"/>
  <c r="AU415" i="4" s="1"/>
  <c r="AW415" i="4"/>
  <c r="AX415" i="4"/>
  <c r="AL416" i="4"/>
  <c r="AM416" i="4"/>
  <c r="AN416" i="4"/>
  <c r="AO416" i="4"/>
  <c r="AT416" i="4"/>
  <c r="AU416" i="4" s="1"/>
  <c r="AW416" i="4"/>
  <c r="AX416" i="4"/>
  <c r="AL417" i="4"/>
  <c r="AM417" i="4"/>
  <c r="AN417" i="4"/>
  <c r="AO417" i="4"/>
  <c r="AT417" i="4"/>
  <c r="AX417" i="4"/>
  <c r="AZ417" i="4" s="1"/>
  <c r="AL418" i="4"/>
  <c r="AM418" i="4"/>
  <c r="AN418" i="4"/>
  <c r="AO418" i="4"/>
  <c r="AT418" i="4"/>
  <c r="AV418" i="4" s="1"/>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BA425" i="4"/>
  <c r="AL426" i="4"/>
  <c r="AM426" i="4"/>
  <c r="AN426" i="4"/>
  <c r="AO426" i="4"/>
  <c r="AT426" i="4"/>
  <c r="AU426" i="4" s="1"/>
  <c r="AX426" i="4"/>
  <c r="AZ426" i="4" s="1"/>
  <c r="AY426" i="4"/>
  <c r="BA426" i="4"/>
  <c r="AL427" i="4"/>
  <c r="AM427" i="4"/>
  <c r="AN427" i="4"/>
  <c r="AO427" i="4"/>
  <c r="AT427" i="4"/>
  <c r="AX427" i="4"/>
  <c r="AY427" i="4"/>
  <c r="AL428" i="4"/>
  <c r="AM428" i="4"/>
  <c r="AN428" i="4"/>
  <c r="AO428" i="4"/>
  <c r="AT428" i="4"/>
  <c r="AW428" i="4" s="1"/>
  <c r="AX428" i="4"/>
  <c r="AL429" i="4"/>
  <c r="AM429" i="4"/>
  <c r="AN429" i="4"/>
  <c r="AO429" i="4"/>
  <c r="AT429" i="4"/>
  <c r="AX429" i="4"/>
  <c r="AZ429" i="4" s="1"/>
  <c r="AY429" i="4"/>
  <c r="BA429" i="4"/>
  <c r="AL430" i="4"/>
  <c r="AM430" i="4"/>
  <c r="AN430" i="4"/>
  <c r="AO430" i="4"/>
  <c r="AT430" i="4"/>
  <c r="AX430" i="4"/>
  <c r="AY430" i="4" s="1"/>
  <c r="AL431" i="4"/>
  <c r="AM431" i="4"/>
  <c r="AN431" i="4"/>
  <c r="AO431" i="4"/>
  <c r="AT431" i="4"/>
  <c r="AU431" i="4" s="1"/>
  <c r="AX431" i="4"/>
  <c r="AL432" i="4"/>
  <c r="AM432" i="4"/>
  <c r="AN432" i="4"/>
  <c r="AO432" i="4"/>
  <c r="AT432" i="4"/>
  <c r="AU432" i="4" s="1"/>
  <c r="AX432" i="4"/>
  <c r="AY432" i="4" s="1"/>
  <c r="AL433" i="4"/>
  <c r="AM433" i="4"/>
  <c r="AN433" i="4"/>
  <c r="AO433" i="4"/>
  <c r="AT433" i="4"/>
  <c r="AU433" i="4" s="1"/>
  <c r="AV433" i="4"/>
  <c r="AX433" i="4"/>
  <c r="AZ433" i="4" s="1"/>
  <c r="AL434" i="4"/>
  <c r="AM434" i="4"/>
  <c r="AN434" i="4"/>
  <c r="AO434" i="4"/>
  <c r="AT434" i="4"/>
  <c r="AU434" i="4" s="1"/>
  <c r="AX434" i="4"/>
  <c r="AL435" i="4"/>
  <c r="AM435" i="4"/>
  <c r="AN435" i="4"/>
  <c r="AO435" i="4"/>
  <c r="AT435" i="4"/>
  <c r="AX435" i="4"/>
  <c r="AZ435" i="4" s="1"/>
  <c r="AY435" i="4"/>
  <c r="AL436" i="4"/>
  <c r="AM436" i="4"/>
  <c r="AN436" i="4"/>
  <c r="AO436" i="4"/>
  <c r="AT436" i="4"/>
  <c r="AW436" i="4" s="1"/>
  <c r="AX436" i="4"/>
  <c r="AL437" i="4"/>
  <c r="AM437" i="4"/>
  <c r="AN437" i="4"/>
  <c r="AO437" i="4"/>
  <c r="AT437" i="4"/>
  <c r="AU437" i="4" s="1"/>
  <c r="AX437" i="4"/>
  <c r="AY437" i="4" s="1"/>
  <c r="AL438" i="4"/>
  <c r="AM438" i="4"/>
  <c r="AN438" i="4"/>
  <c r="AO438" i="4"/>
  <c r="AT438" i="4"/>
  <c r="AV438" i="4"/>
  <c r="AX438" i="4"/>
  <c r="AZ438" i="4" s="1"/>
  <c r="AY438" i="4"/>
  <c r="AL439" i="4"/>
  <c r="AM439" i="4"/>
  <c r="AN439" i="4"/>
  <c r="AO439" i="4"/>
  <c r="AT439" i="4"/>
  <c r="AU439" i="4" s="1"/>
  <c r="AX439" i="4"/>
  <c r="AY439" i="4" s="1"/>
  <c r="AL440" i="4"/>
  <c r="AM440" i="4"/>
  <c r="AN440" i="4"/>
  <c r="AO440" i="4"/>
  <c r="AT440" i="4"/>
  <c r="AU440" i="4" s="1"/>
  <c r="AX440" i="4"/>
  <c r="AY440" i="4" s="1"/>
  <c r="AL441" i="4"/>
  <c r="AM441" i="4"/>
  <c r="AN441" i="4"/>
  <c r="AO441" i="4"/>
  <c r="AT441" i="4"/>
  <c r="AX441" i="4"/>
  <c r="AZ441" i="4" s="1"/>
  <c r="AL442" i="4"/>
  <c r="AM442" i="4"/>
  <c r="AN442" i="4"/>
  <c r="AO442" i="4"/>
  <c r="AT442" i="4"/>
  <c r="AX442" i="4"/>
  <c r="BA442" i="4"/>
  <c r="AL443" i="4"/>
  <c r="AM443" i="4"/>
  <c r="AN443" i="4"/>
  <c r="AO443" i="4"/>
  <c r="AT443" i="4"/>
  <c r="AX443" i="4"/>
  <c r="AZ443" i="4" s="1"/>
  <c r="AL444" i="4"/>
  <c r="AM444" i="4"/>
  <c r="AN444" i="4"/>
  <c r="AO444" i="4"/>
  <c r="AT444" i="4"/>
  <c r="AX444" i="4"/>
  <c r="AL445" i="4"/>
  <c r="AM445" i="4"/>
  <c r="AN445" i="4"/>
  <c r="AO445" i="4"/>
  <c r="AT445" i="4"/>
  <c r="AU445" i="4" s="1"/>
  <c r="AW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X448" i="4"/>
  <c r="AZ448" i="4" s="1"/>
  <c r="AY448" i="4"/>
  <c r="AL449" i="4"/>
  <c r="AM449" i="4"/>
  <c r="AN449" i="4"/>
  <c r="AO449" i="4"/>
  <c r="AT449" i="4"/>
  <c r="AU449" i="4" s="1"/>
  <c r="AX449" i="4"/>
  <c r="AZ449" i="4" s="1"/>
  <c r="BA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U453" i="4" s="1"/>
  <c r="AW453" i="4"/>
  <c r="AX453" i="4"/>
  <c r="AZ453" i="4" s="1"/>
  <c r="AY453" i="4"/>
  <c r="BA453" i="4"/>
  <c r="AL454" i="4"/>
  <c r="AM454" i="4"/>
  <c r="AN454" i="4"/>
  <c r="AO454" i="4"/>
  <c r="AT454" i="4"/>
  <c r="AV454" i="4"/>
  <c r="AX454" i="4"/>
  <c r="AZ454" i="4" s="1"/>
  <c r="BA454" i="4"/>
  <c r="AL455" i="4"/>
  <c r="AM455" i="4"/>
  <c r="AN455" i="4"/>
  <c r="AO455" i="4"/>
  <c r="AT455" i="4"/>
  <c r="AU455" i="4" s="1"/>
  <c r="AV455" i="4"/>
  <c r="AX455" i="4"/>
  <c r="AL456" i="4"/>
  <c r="AM456" i="4"/>
  <c r="AN456" i="4"/>
  <c r="AO456" i="4"/>
  <c r="AT456" i="4"/>
  <c r="AU456" i="4" s="1"/>
  <c r="AX456" i="4"/>
  <c r="AL457" i="4"/>
  <c r="AM457" i="4"/>
  <c r="AN457" i="4"/>
  <c r="AO457" i="4"/>
  <c r="AT457" i="4"/>
  <c r="AX457" i="4"/>
  <c r="AZ457" i="4" s="1"/>
  <c r="BA457" i="4"/>
  <c r="AL458" i="4"/>
  <c r="AM458" i="4"/>
  <c r="AN458" i="4"/>
  <c r="AO458" i="4"/>
  <c r="AT458" i="4"/>
  <c r="AV458" i="4"/>
  <c r="AX458" i="4"/>
  <c r="AL459" i="4"/>
  <c r="AM459" i="4"/>
  <c r="AN459" i="4"/>
  <c r="AO459" i="4"/>
  <c r="AT459" i="4"/>
  <c r="AX459" i="4"/>
  <c r="BA459" i="4" s="1"/>
  <c r="AL460" i="4"/>
  <c r="AM460" i="4"/>
  <c r="AN460" i="4"/>
  <c r="AO460" i="4"/>
  <c r="AT460" i="4"/>
  <c r="AU460" i="4" s="1"/>
  <c r="AX460" i="4"/>
  <c r="AL461" i="4"/>
  <c r="AM461" i="4"/>
  <c r="AN461" i="4"/>
  <c r="AO461" i="4"/>
  <c r="AT461" i="4"/>
  <c r="AU461" i="4" s="1"/>
  <c r="AV461" i="4"/>
  <c r="AW461" i="4"/>
  <c r="AX461" i="4"/>
  <c r="AZ461" i="4" s="1"/>
  <c r="AY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X466" i="4"/>
  <c r="AL467" i="4"/>
  <c r="AM467" i="4"/>
  <c r="AN467" i="4"/>
  <c r="AO467" i="4"/>
  <c r="AT467" i="4"/>
  <c r="AX467" i="4"/>
  <c r="BA467" i="4"/>
  <c r="AL468" i="4"/>
  <c r="AM468" i="4"/>
  <c r="AN468" i="4"/>
  <c r="AO468" i="4"/>
  <c r="AT468" i="4"/>
  <c r="AV468" i="4"/>
  <c r="AX468" i="4"/>
  <c r="BA468" i="4" s="1"/>
  <c r="AL469" i="4"/>
  <c r="AM469" i="4"/>
  <c r="AN469" i="4"/>
  <c r="AO469" i="4"/>
  <c r="AT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s="1"/>
  <c r="AL476" i="4"/>
  <c r="AM476" i="4"/>
  <c r="AN476" i="4"/>
  <c r="AO476" i="4"/>
  <c r="AT476" i="4"/>
  <c r="AX476" i="4"/>
  <c r="BA476" i="4" s="1"/>
  <c r="AL477" i="4"/>
  <c r="AM477" i="4"/>
  <c r="AN477" i="4"/>
  <c r="AO477" i="4"/>
  <c r="AT477" i="4"/>
  <c r="AX477" i="4"/>
  <c r="BA477" i="4" s="1"/>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s="1"/>
  <c r="AX481" i="4"/>
  <c r="BA481" i="4" s="1"/>
  <c r="AL482" i="4"/>
  <c r="AM482" i="4"/>
  <c r="AN482" i="4"/>
  <c r="AO482" i="4"/>
  <c r="AT482" i="4"/>
  <c r="AV482" i="4" s="1"/>
  <c r="AX482" i="4"/>
  <c r="BA482" i="4" s="1"/>
  <c r="AL483" i="4"/>
  <c r="AM483" i="4"/>
  <c r="AN483" i="4"/>
  <c r="AO483" i="4"/>
  <c r="AT483" i="4"/>
  <c r="AV483" i="4" s="1"/>
  <c r="AW483" i="4"/>
  <c r="AX483" i="4"/>
  <c r="BA483" i="4" s="1"/>
  <c r="AL484" i="4"/>
  <c r="AM484" i="4"/>
  <c r="AN484" i="4"/>
  <c r="AO484" i="4"/>
  <c r="AT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X488" i="4"/>
  <c r="AL489" i="4"/>
  <c r="AM489" i="4"/>
  <c r="AN489" i="4"/>
  <c r="AO489" i="4"/>
  <c r="AT489" i="4"/>
  <c r="AW489" i="4"/>
  <c r="AX489" i="4"/>
  <c r="BA489" i="4" s="1"/>
  <c r="AL490" i="4"/>
  <c r="AM490" i="4"/>
  <c r="AN490" i="4"/>
  <c r="AO490" i="4"/>
  <c r="AT490" i="4"/>
  <c r="AU490" i="4" s="1"/>
  <c r="AX490" i="4"/>
  <c r="BA490" i="4" s="1"/>
  <c r="AL491" i="4"/>
  <c r="AM491" i="4"/>
  <c r="AN491" i="4"/>
  <c r="AO491" i="4"/>
  <c r="AT491" i="4"/>
  <c r="AV491" i="4" s="1"/>
  <c r="AU491" i="4"/>
  <c r="AW491" i="4"/>
  <c r="AX491" i="4"/>
  <c r="BA491" i="4" s="1"/>
  <c r="AL492" i="4"/>
  <c r="AM492" i="4"/>
  <c r="AN492" i="4"/>
  <c r="AO492" i="4"/>
  <c r="AT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U498" i="4" s="1"/>
  <c r="AW498" i="4"/>
  <c r="AX498" i="4"/>
  <c r="BA498" i="4"/>
  <c r="AL499" i="4"/>
  <c r="AM499" i="4"/>
  <c r="AN499" i="4"/>
  <c r="AO499" i="4"/>
  <c r="AT499" i="4"/>
  <c r="AV499" i="4" s="1"/>
  <c r="AW499" i="4"/>
  <c r="AX499" i="4"/>
  <c r="BA499" i="4" s="1"/>
  <c r="AL500" i="4"/>
  <c r="AM500" i="4"/>
  <c r="AN500" i="4"/>
  <c r="AO500" i="4"/>
  <c r="AT500" i="4"/>
  <c r="AX500" i="4"/>
  <c r="BA500" i="4" s="1"/>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s="1"/>
  <c r="AX503" i="4"/>
  <c r="AL504" i="4"/>
  <c r="AM504" i="4"/>
  <c r="AN504" i="4"/>
  <c r="AO504" i="4"/>
  <c r="AT504" i="4"/>
  <c r="AX504" i="4"/>
  <c r="AL505" i="4"/>
  <c r="AM505" i="4"/>
  <c r="AN505" i="4"/>
  <c r="AO505" i="4"/>
  <c r="AT505" i="4"/>
  <c r="AU505" i="4" s="1"/>
  <c r="AV505" i="4"/>
  <c r="AW505" i="4"/>
  <c r="AX505" i="4"/>
  <c r="AZ505" i="4" s="1"/>
  <c r="AY505" i="4"/>
  <c r="AL506" i="4"/>
  <c r="AM506" i="4"/>
  <c r="AN506" i="4"/>
  <c r="AO506" i="4"/>
  <c r="AT506" i="4"/>
  <c r="AU506" i="4" s="1"/>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BA509" i="4"/>
  <c r="AL510" i="4"/>
  <c r="AM510" i="4"/>
  <c r="AN510" i="4"/>
  <c r="AO510" i="4"/>
  <c r="AT510" i="4"/>
  <c r="AX510" i="4"/>
  <c r="AL511" i="4"/>
  <c r="AM511" i="4"/>
  <c r="AN511" i="4"/>
  <c r="AO511" i="4"/>
  <c r="AT511" i="4"/>
  <c r="AU511" i="4" s="1"/>
  <c r="AV511" i="4"/>
  <c r="AW511" i="4"/>
  <c r="AX511" i="4"/>
  <c r="AZ511" i="4" s="1"/>
  <c r="AY511" i="4"/>
  <c r="AL512" i="4"/>
  <c r="AM512" i="4"/>
  <c r="AN512" i="4"/>
  <c r="AO512" i="4"/>
  <c r="AT512" i="4"/>
  <c r="AW512" i="4" s="1"/>
  <c r="AX512" i="4"/>
  <c r="AL513" i="4"/>
  <c r="AM513" i="4"/>
  <c r="AN513" i="4"/>
  <c r="AO513" i="4"/>
  <c r="AT513" i="4"/>
  <c r="AX513" i="4"/>
  <c r="AZ513" i="4" s="1"/>
  <c r="AY513" i="4"/>
  <c r="BA513" i="4"/>
  <c r="AL514" i="4"/>
  <c r="AM514" i="4"/>
  <c r="AN514" i="4"/>
  <c r="AO514" i="4"/>
  <c r="AT514" i="4"/>
  <c r="AW514" i="4" s="1"/>
  <c r="AX514" i="4"/>
  <c r="AL515" i="4"/>
  <c r="AM515" i="4"/>
  <c r="AN515" i="4"/>
  <c r="AO515" i="4"/>
  <c r="AT515" i="4"/>
  <c r="AU515" i="4" s="1"/>
  <c r="AV515" i="4"/>
  <c r="AW515" i="4"/>
  <c r="AX515" i="4"/>
  <c r="AZ515" i="4" s="1"/>
  <c r="AL516" i="4"/>
  <c r="AM516" i="4"/>
  <c r="AN516" i="4"/>
  <c r="AO516" i="4"/>
  <c r="AT516" i="4"/>
  <c r="AW516" i="4" s="1"/>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X519" i="4"/>
  <c r="AZ519" i="4" s="1"/>
  <c r="BA519" i="4"/>
  <c r="AL520" i="4"/>
  <c r="AM520" i="4"/>
  <c r="AN520" i="4"/>
  <c r="AO520" i="4"/>
  <c r="AT520" i="4"/>
  <c r="AW520" i="4" s="1"/>
  <c r="AX520" i="4"/>
  <c r="AL521" i="4"/>
  <c r="AM521" i="4"/>
  <c r="AN521" i="4"/>
  <c r="AO521" i="4"/>
  <c r="AT521" i="4"/>
  <c r="AW521" i="4" s="1"/>
  <c r="AU521" i="4"/>
  <c r="AX521" i="4"/>
  <c r="AZ521" i="4" s="1"/>
  <c r="BA521" i="4"/>
  <c r="AL522" i="4"/>
  <c r="AM522" i="4"/>
  <c r="AN522" i="4"/>
  <c r="AO522" i="4"/>
  <c r="AT522" i="4"/>
  <c r="AW522" i="4" s="1"/>
  <c r="AX522" i="4"/>
  <c r="AL523" i="4"/>
  <c r="AM523" i="4"/>
  <c r="AN523" i="4"/>
  <c r="AO523" i="4"/>
  <c r="AT523" i="4"/>
  <c r="AV523" i="4" s="1"/>
  <c r="AU523" i="4"/>
  <c r="AX523" i="4"/>
  <c r="AY523" i="4" s="1"/>
  <c r="AL524" i="4"/>
  <c r="AM524" i="4"/>
  <c r="AN524" i="4"/>
  <c r="AO524" i="4"/>
  <c r="AT524" i="4"/>
  <c r="AX524" i="4"/>
  <c r="AL525" i="4"/>
  <c r="AM525" i="4"/>
  <c r="AN525" i="4"/>
  <c r="AO525" i="4"/>
  <c r="AT525" i="4"/>
  <c r="AX525" i="4"/>
  <c r="AZ525" i="4" s="1"/>
  <c r="AY525" i="4"/>
  <c r="BA525" i="4"/>
  <c r="AL526" i="4"/>
  <c r="AM526" i="4"/>
  <c r="AN526" i="4"/>
  <c r="AO526" i="4"/>
  <c r="AT526" i="4"/>
  <c r="AU526" i="4" s="1"/>
  <c r="AV526" i="4"/>
  <c r="AX526" i="4"/>
  <c r="AL527" i="4"/>
  <c r="AM527" i="4"/>
  <c r="AN527" i="4"/>
  <c r="AO527" i="4"/>
  <c r="AT527" i="4"/>
  <c r="AW527" i="4" s="1"/>
  <c r="AU527" i="4"/>
  <c r="AV527" i="4"/>
  <c r="AX527" i="4"/>
  <c r="AL528" i="4"/>
  <c r="AM528" i="4"/>
  <c r="AN528" i="4"/>
  <c r="AO528" i="4"/>
  <c r="AT528" i="4"/>
  <c r="AW528" i="4" s="1"/>
  <c r="AX528" i="4"/>
  <c r="AL529" i="4"/>
  <c r="AM529" i="4"/>
  <c r="AN529" i="4"/>
  <c r="AO529" i="4"/>
  <c r="AT529" i="4"/>
  <c r="AW529" i="4" s="1"/>
  <c r="AX529" i="4"/>
  <c r="AY529" i="4"/>
  <c r="AL530" i="4"/>
  <c r="AM530" i="4"/>
  <c r="AN530" i="4"/>
  <c r="AO530" i="4"/>
  <c r="AT530" i="4"/>
  <c r="AU530" i="4" s="1"/>
  <c r="AX530" i="4"/>
  <c r="AL531" i="4"/>
  <c r="AM531" i="4"/>
  <c r="AN531" i="4"/>
  <c r="AO531" i="4"/>
  <c r="AT531" i="4"/>
  <c r="AU531" i="4"/>
  <c r="AV531" i="4"/>
  <c r="AW531" i="4"/>
  <c r="AX531" i="4"/>
  <c r="AZ531" i="4" s="1"/>
  <c r="AL532" i="4"/>
  <c r="AM532" i="4"/>
  <c r="AN532" i="4"/>
  <c r="AO532" i="4"/>
  <c r="AT532" i="4"/>
  <c r="AW532" i="4" s="1"/>
  <c r="AX532" i="4"/>
  <c r="AL533" i="4"/>
  <c r="AM533" i="4"/>
  <c r="AN533" i="4"/>
  <c r="AO533" i="4"/>
  <c r="AT533" i="4"/>
  <c r="AW533" i="4" s="1"/>
  <c r="AU533" i="4"/>
  <c r="AX533" i="4"/>
  <c r="AZ533" i="4" s="1"/>
  <c r="BA533" i="4"/>
  <c r="AL534" i="4"/>
  <c r="AM534" i="4"/>
  <c r="AN534" i="4"/>
  <c r="AO534" i="4"/>
  <c r="AT534" i="4"/>
  <c r="AU534" i="4" s="1"/>
  <c r="AV534" i="4"/>
  <c r="AX534" i="4"/>
  <c r="AL535" i="4"/>
  <c r="AM535" i="4"/>
  <c r="AN535" i="4"/>
  <c r="AO535" i="4"/>
  <c r="AT535" i="4"/>
  <c r="AU535" i="4" s="1"/>
  <c r="AX535" i="4"/>
  <c r="AZ535" i="4" s="1"/>
  <c r="AY535" i="4"/>
  <c r="BA535" i="4"/>
  <c r="AL536" i="4"/>
  <c r="AM536" i="4"/>
  <c r="AN536" i="4"/>
  <c r="AO536" i="4"/>
  <c r="AT536" i="4"/>
  <c r="AW536" i="4" s="1"/>
  <c r="AX536" i="4"/>
  <c r="AL537" i="4"/>
  <c r="AM537" i="4"/>
  <c r="AN537" i="4"/>
  <c r="AO537" i="4"/>
  <c r="AT537" i="4"/>
  <c r="AW537" i="4" s="1"/>
  <c r="AU537" i="4"/>
  <c r="AX537" i="4"/>
  <c r="AZ537" i="4" s="1"/>
  <c r="BA537" i="4"/>
  <c r="AL538" i="4"/>
  <c r="AM538" i="4"/>
  <c r="AN538" i="4"/>
  <c r="AO538" i="4"/>
  <c r="AT538" i="4"/>
  <c r="AU538" i="4" s="1"/>
  <c r="AX538" i="4"/>
  <c r="AY538" i="4" s="1"/>
  <c r="AZ538" i="4"/>
  <c r="BA538" i="4"/>
  <c r="AL539" i="4"/>
  <c r="AM539" i="4"/>
  <c r="AN539" i="4"/>
  <c r="AO539" i="4"/>
  <c r="AT539" i="4"/>
  <c r="AU539" i="4" s="1"/>
  <c r="AV539" i="4"/>
  <c r="AW539" i="4"/>
  <c r="AX539" i="4"/>
  <c r="AY539" i="4" s="1"/>
  <c r="BA539" i="4"/>
  <c r="AL540" i="4"/>
  <c r="AM540" i="4"/>
  <c r="AN540" i="4"/>
  <c r="AO540" i="4"/>
  <c r="AT540" i="4"/>
  <c r="AU540" i="4" s="1"/>
  <c r="AX540" i="4"/>
  <c r="AY540" i="4" s="1"/>
  <c r="AZ540" i="4"/>
  <c r="BA540" i="4"/>
  <c r="AL541" i="4"/>
  <c r="AM541" i="4"/>
  <c r="AN541" i="4"/>
  <c r="AO541" i="4"/>
  <c r="AT541" i="4"/>
  <c r="AU541" i="4" s="1"/>
  <c r="AX541" i="4"/>
  <c r="AY541" i="4" s="1"/>
  <c r="AZ541" i="4"/>
  <c r="BA541" i="4"/>
  <c r="AL542" i="4"/>
  <c r="AM542" i="4"/>
  <c r="AN542" i="4"/>
  <c r="AO542" i="4"/>
  <c r="AT542" i="4"/>
  <c r="AV542" i="4" s="1"/>
  <c r="AU542" i="4"/>
  <c r="AW542" i="4"/>
  <c r="AX542" i="4"/>
  <c r="AY542" i="4" s="1"/>
  <c r="AL543" i="4"/>
  <c r="AM543" i="4"/>
  <c r="AN543" i="4"/>
  <c r="AO543" i="4"/>
  <c r="AT543" i="4"/>
  <c r="AX543" i="4"/>
  <c r="AY543" i="4" s="1"/>
  <c r="AZ543" i="4"/>
  <c r="BA543" i="4"/>
  <c r="AL544" i="4"/>
  <c r="AM544" i="4"/>
  <c r="AN544" i="4"/>
  <c r="AO544" i="4"/>
  <c r="AT544" i="4"/>
  <c r="AW544" i="4" s="1"/>
  <c r="AU544" i="4"/>
  <c r="AV544" i="4"/>
  <c r="AX544" i="4"/>
  <c r="AY544" i="4" s="1"/>
  <c r="AZ544" i="4"/>
  <c r="BA544" i="4"/>
  <c r="AL545" i="4"/>
  <c r="AM545" i="4"/>
  <c r="AN545" i="4"/>
  <c r="AO545" i="4"/>
  <c r="AT545" i="4"/>
  <c r="AV545" i="4" s="1"/>
  <c r="AX545" i="4"/>
  <c r="AZ545" i="4"/>
  <c r="AL546" i="4"/>
  <c r="AM546" i="4"/>
  <c r="AN546" i="4"/>
  <c r="AO546" i="4"/>
  <c r="AT546" i="4"/>
  <c r="AU546" i="4" s="1"/>
  <c r="AV546" i="4"/>
  <c r="AX546" i="4"/>
  <c r="AY546" i="4" s="1"/>
  <c r="AZ546" i="4"/>
  <c r="BA546" i="4"/>
  <c r="AL547" i="4"/>
  <c r="AM547" i="4"/>
  <c r="AN547" i="4"/>
  <c r="AO547" i="4"/>
  <c r="AT547" i="4"/>
  <c r="AX547" i="4"/>
  <c r="AY547" i="4" s="1"/>
  <c r="AZ547" i="4"/>
  <c r="BA547" i="4"/>
  <c r="AL548" i="4"/>
  <c r="AM548" i="4"/>
  <c r="AN548" i="4"/>
  <c r="AO548" i="4"/>
  <c r="AT548" i="4"/>
  <c r="AV548" i="4" s="1"/>
  <c r="AU548" i="4"/>
  <c r="AW548" i="4"/>
  <c r="AX548" i="4"/>
  <c r="AL549" i="4"/>
  <c r="AM549" i="4"/>
  <c r="AN549" i="4"/>
  <c r="AO549" i="4"/>
  <c r="AT549" i="4"/>
  <c r="AX549" i="4"/>
  <c r="AY549" i="4" s="1"/>
  <c r="AZ549" i="4"/>
  <c r="BA549" i="4"/>
  <c r="AL550" i="4"/>
  <c r="AM550" i="4"/>
  <c r="AN550" i="4"/>
  <c r="AO550" i="4"/>
  <c r="AT550" i="4"/>
  <c r="AX550" i="4"/>
  <c r="AZ550" i="4"/>
  <c r="AL551" i="4"/>
  <c r="AM551" i="4"/>
  <c r="AN551" i="4"/>
  <c r="AO551" i="4"/>
  <c r="AT551" i="4"/>
  <c r="AW551" i="4" s="1"/>
  <c r="AX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X554" i="4"/>
  <c r="AY554" i="4" s="1"/>
  <c r="AZ554" i="4"/>
  <c r="BA554" i="4"/>
  <c r="AL555" i="4"/>
  <c r="AM555" i="4"/>
  <c r="AN555" i="4"/>
  <c r="AO555" i="4"/>
  <c r="AT555" i="4"/>
  <c r="AV555" i="4"/>
  <c r="AX555" i="4"/>
  <c r="AL556" i="4"/>
  <c r="AM556" i="4"/>
  <c r="AN556" i="4"/>
  <c r="AO556" i="4"/>
  <c r="AT556" i="4"/>
  <c r="AV556" i="4" s="1"/>
  <c r="AU556" i="4"/>
  <c r="AX556" i="4"/>
  <c r="AY556" i="4" s="1"/>
  <c r="AZ556" i="4"/>
  <c r="BA556" i="4"/>
  <c r="AL557" i="4"/>
  <c r="AM557" i="4"/>
  <c r="AN557" i="4"/>
  <c r="AO557" i="4"/>
  <c r="AT557" i="4"/>
  <c r="AX557" i="4"/>
  <c r="AY557" i="4" s="1"/>
  <c r="AZ557" i="4"/>
  <c r="AL558" i="4"/>
  <c r="AM558" i="4"/>
  <c r="AN558" i="4"/>
  <c r="AO558" i="4"/>
  <c r="AT558" i="4"/>
  <c r="AV558" i="4" s="1"/>
  <c r="AU558" i="4"/>
  <c r="AW558" i="4"/>
  <c r="AX558" i="4"/>
  <c r="AL559" i="4"/>
  <c r="AM559" i="4"/>
  <c r="AN559" i="4"/>
  <c r="AO559" i="4"/>
  <c r="AT559" i="4"/>
  <c r="AU559" i="4" s="1"/>
  <c r="AX559" i="4"/>
  <c r="AY559" i="4" s="1"/>
  <c r="BA559" i="4"/>
  <c r="AL560" i="4"/>
  <c r="AM560" i="4"/>
  <c r="AN560" i="4"/>
  <c r="AO560" i="4"/>
  <c r="AT560" i="4"/>
  <c r="AU560" i="4" s="1"/>
  <c r="AV560" i="4"/>
  <c r="AW560" i="4"/>
  <c r="AX560" i="4"/>
  <c r="AY560" i="4" s="1"/>
  <c r="AZ560" i="4"/>
  <c r="BA560" i="4"/>
  <c r="AL561" i="4"/>
  <c r="AM561" i="4"/>
  <c r="AN561" i="4"/>
  <c r="AO561" i="4"/>
  <c r="AT561" i="4"/>
  <c r="AV561" i="4" s="1"/>
  <c r="AX561" i="4"/>
  <c r="AY561" i="4" s="1"/>
  <c r="AZ561" i="4"/>
  <c r="BA561" i="4"/>
  <c r="AL562" i="4"/>
  <c r="AM562" i="4"/>
  <c r="AN562" i="4"/>
  <c r="AO562" i="4"/>
  <c r="AT562" i="4"/>
  <c r="AX562" i="4"/>
  <c r="AL563" i="4"/>
  <c r="AM563" i="4"/>
  <c r="AN563" i="4"/>
  <c r="AO563" i="4"/>
  <c r="AT563" i="4"/>
  <c r="AU563" i="4" s="1"/>
  <c r="AV563" i="4"/>
  <c r="AW563" i="4"/>
  <c r="AX563" i="4"/>
  <c r="AY563" i="4" s="1"/>
  <c r="BA563" i="4"/>
  <c r="AL564" i="4"/>
  <c r="AM564" i="4"/>
  <c r="AN564" i="4"/>
  <c r="AO564" i="4"/>
  <c r="AT564" i="4"/>
  <c r="AV564" i="4" s="1"/>
  <c r="AU564" i="4"/>
  <c r="AX564" i="4"/>
  <c r="AY564" i="4" s="1"/>
  <c r="AZ564" i="4"/>
  <c r="BA564" i="4"/>
  <c r="AL565" i="4"/>
  <c r="AM565" i="4"/>
  <c r="AN565" i="4"/>
  <c r="AO565" i="4"/>
  <c r="AT565" i="4"/>
  <c r="AU565" i="4" s="1"/>
  <c r="AV565" i="4"/>
  <c r="AX565" i="4"/>
  <c r="AL566" i="4"/>
  <c r="AM566" i="4"/>
  <c r="AN566" i="4"/>
  <c r="AO566" i="4"/>
  <c r="AT566" i="4"/>
  <c r="AV566" i="4" s="1"/>
  <c r="AU566" i="4"/>
  <c r="AX566" i="4"/>
  <c r="AY566" i="4" s="1"/>
  <c r="AZ566" i="4"/>
  <c r="BA566" i="4"/>
  <c r="AL567" i="4"/>
  <c r="AM567" i="4"/>
  <c r="AN567" i="4"/>
  <c r="AO567" i="4"/>
  <c r="AT567" i="4"/>
  <c r="AX567" i="4"/>
  <c r="AL568" i="4"/>
  <c r="AM568" i="4"/>
  <c r="AN568" i="4"/>
  <c r="AO568" i="4"/>
  <c r="AT568" i="4"/>
  <c r="AU568" i="4"/>
  <c r="AV568" i="4"/>
  <c r="AW568" i="4"/>
  <c r="AX568" i="4"/>
  <c r="AY568" i="4" s="1"/>
  <c r="AZ568" i="4"/>
  <c r="AL569" i="4"/>
  <c r="AM569" i="4"/>
  <c r="AN569" i="4"/>
  <c r="AO569" i="4"/>
  <c r="AT569" i="4"/>
  <c r="AV569" i="4"/>
  <c r="AX569" i="4"/>
  <c r="AY569" i="4" s="1"/>
  <c r="AZ569" i="4"/>
  <c r="BA569" i="4"/>
  <c r="AL570" i="4"/>
  <c r="AM570" i="4"/>
  <c r="AN570" i="4"/>
  <c r="AO570" i="4"/>
  <c r="AT570" i="4"/>
  <c r="AU570" i="4" s="1"/>
  <c r="AX570" i="4"/>
  <c r="AY570" i="4" s="1"/>
  <c r="AZ570" i="4"/>
  <c r="BA570" i="4"/>
  <c r="AL571" i="4"/>
  <c r="AM571" i="4"/>
  <c r="AN571" i="4"/>
  <c r="AO571" i="4"/>
  <c r="AT571" i="4"/>
  <c r="AX571" i="4"/>
  <c r="AL572" i="4"/>
  <c r="AM572" i="4"/>
  <c r="AN572" i="4"/>
  <c r="AO572" i="4"/>
  <c r="AT572" i="4"/>
  <c r="AU572" i="4" s="1"/>
  <c r="AX572" i="4"/>
  <c r="AL573" i="4"/>
  <c r="AM573" i="4"/>
  <c r="AN573" i="4"/>
  <c r="AO573" i="4"/>
  <c r="AT573" i="4"/>
  <c r="AU573" i="4" s="1"/>
  <c r="AV573" i="4"/>
  <c r="AX573" i="4"/>
  <c r="AL574" i="4"/>
  <c r="AM574" i="4"/>
  <c r="AN574" i="4"/>
  <c r="AO574" i="4"/>
  <c r="AT574" i="4"/>
  <c r="AX574" i="4"/>
  <c r="AY574" i="4" s="1"/>
  <c r="AZ574" i="4"/>
  <c r="BA574" i="4"/>
  <c r="AL575" i="4"/>
  <c r="AM575" i="4"/>
  <c r="AN575" i="4"/>
  <c r="AO575" i="4"/>
  <c r="AT575" i="4"/>
  <c r="AW575" i="4" s="1"/>
  <c r="AU575" i="4"/>
  <c r="AV575" i="4"/>
  <c r="AX575" i="4"/>
  <c r="AY575" i="4" s="1"/>
  <c r="AZ575" i="4"/>
  <c r="BA575" i="4"/>
  <c r="AL576" i="4"/>
  <c r="AM576" i="4"/>
  <c r="AN576" i="4"/>
  <c r="AO576" i="4"/>
  <c r="AT576" i="4"/>
  <c r="AW576" i="4" s="1"/>
  <c r="AX576" i="4"/>
  <c r="AL577" i="4"/>
  <c r="AM577" i="4"/>
  <c r="AN577" i="4"/>
  <c r="AO577" i="4"/>
  <c r="AT577" i="4"/>
  <c r="AV577" i="4"/>
  <c r="AX577" i="4"/>
  <c r="AY577" i="4" s="1"/>
  <c r="AZ577" i="4"/>
  <c r="BA577" i="4"/>
  <c r="AL578" i="4"/>
  <c r="AM578" i="4"/>
  <c r="AN578" i="4"/>
  <c r="AO578" i="4"/>
  <c r="AT578" i="4"/>
  <c r="AW578" i="4" s="1"/>
  <c r="AU578" i="4"/>
  <c r="AV578" i="4"/>
  <c r="AX578" i="4"/>
  <c r="AL579" i="4"/>
  <c r="AM579" i="4"/>
  <c r="AN579" i="4"/>
  <c r="AO579" i="4"/>
  <c r="AT579" i="4"/>
  <c r="AU579" i="4" s="1"/>
  <c r="AX579" i="4"/>
  <c r="AL580" i="4"/>
  <c r="AM580" i="4"/>
  <c r="AN580" i="4"/>
  <c r="AO580" i="4"/>
  <c r="AT580" i="4"/>
  <c r="AX580" i="4"/>
  <c r="AY580" i="4" s="1"/>
  <c r="BA580" i="4"/>
  <c r="AL581" i="4"/>
  <c r="AM581" i="4"/>
  <c r="AN581" i="4"/>
  <c r="AO581" i="4"/>
  <c r="AT581" i="4"/>
  <c r="AX581" i="4"/>
  <c r="AZ581" i="4" s="1"/>
  <c r="AL582" i="4"/>
  <c r="AM582" i="4"/>
  <c r="AN582" i="4"/>
  <c r="AO582" i="4"/>
  <c r="AT582" i="4"/>
  <c r="AV582" i="4" s="1"/>
  <c r="AW582" i="4"/>
  <c r="AX582" i="4"/>
  <c r="AY582" i="4" s="1"/>
  <c r="AZ582" i="4"/>
  <c r="BA582" i="4"/>
  <c r="AL583" i="4"/>
  <c r="AM583" i="4"/>
  <c r="AN583" i="4"/>
  <c r="AO583" i="4"/>
  <c r="AT583" i="4"/>
  <c r="AW583" i="4" s="1"/>
  <c r="AU583" i="4"/>
  <c r="AX583" i="4"/>
  <c r="AY583" i="4" s="1"/>
  <c r="BA583" i="4"/>
  <c r="AL584" i="4"/>
  <c r="AM584" i="4"/>
  <c r="AN584" i="4"/>
  <c r="AO584" i="4"/>
  <c r="AT584" i="4"/>
  <c r="AU584" i="4" s="1"/>
  <c r="AV584" i="4"/>
  <c r="AW584" i="4"/>
  <c r="AX584" i="4"/>
  <c r="AL585" i="4"/>
  <c r="AM585" i="4"/>
  <c r="AN585" i="4"/>
  <c r="AO585" i="4"/>
  <c r="AT585" i="4"/>
  <c r="AV585" i="4" s="1"/>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U590" i="4" s="1"/>
  <c r="AX590" i="4"/>
  <c r="AY590" i="4" s="1"/>
  <c r="AZ590" i="4"/>
  <c r="BA590" i="4"/>
  <c r="AL591" i="4"/>
  <c r="AM591" i="4"/>
  <c r="AN591" i="4"/>
  <c r="AO591" i="4"/>
  <c r="AT591" i="4"/>
  <c r="AU591" i="4" s="1"/>
  <c r="AX591" i="4"/>
  <c r="AZ591" i="4" s="1"/>
  <c r="AL592" i="4"/>
  <c r="AM592" i="4"/>
  <c r="AN592" i="4"/>
  <c r="AO592" i="4"/>
  <c r="AT592" i="4"/>
  <c r="AU592" i="4" s="1"/>
  <c r="AV592" i="4"/>
  <c r="AX592" i="4"/>
  <c r="AY592" i="4" s="1"/>
  <c r="AZ592" i="4"/>
  <c r="BA592" i="4"/>
  <c r="AL593" i="4"/>
  <c r="AM593" i="4"/>
  <c r="AN593" i="4"/>
  <c r="AO593" i="4"/>
  <c r="AT593" i="4"/>
  <c r="AV593" i="4" s="1"/>
  <c r="AX593" i="4"/>
  <c r="AY593" i="4" s="1"/>
  <c r="AZ593" i="4"/>
  <c r="BA593" i="4"/>
  <c r="AL594" i="4"/>
  <c r="AM594" i="4"/>
  <c r="AN594" i="4"/>
  <c r="AO594" i="4"/>
  <c r="AT594" i="4"/>
  <c r="AV594" i="4" s="1"/>
  <c r="AU594" i="4"/>
  <c r="AW594" i="4"/>
  <c r="AX594" i="4"/>
  <c r="AL595" i="4"/>
  <c r="AM595" i="4"/>
  <c r="AN595" i="4"/>
  <c r="AO595" i="4"/>
  <c r="AT595" i="4"/>
  <c r="AX595" i="4"/>
  <c r="AY595" i="4" s="1"/>
  <c r="BA595" i="4"/>
  <c r="AL596" i="4"/>
  <c r="AM596" i="4"/>
  <c r="AN596" i="4"/>
  <c r="AO596" i="4"/>
  <c r="AT596" i="4"/>
  <c r="AV596" i="4" s="1"/>
  <c r="AU596" i="4"/>
  <c r="AX596" i="4"/>
  <c r="AL597" i="4"/>
  <c r="AM597" i="4"/>
  <c r="AN597" i="4"/>
  <c r="AO597" i="4"/>
  <c r="AT597" i="4"/>
  <c r="AU597" i="4" s="1"/>
  <c r="AV597" i="4"/>
  <c r="AW597" i="4"/>
  <c r="AX597" i="4"/>
  <c r="AY597" i="4" s="1"/>
  <c r="AZ597" i="4"/>
  <c r="BA597" i="4"/>
  <c r="AL598" i="4"/>
  <c r="AM598" i="4"/>
  <c r="AN598" i="4"/>
  <c r="AO598" i="4"/>
  <c r="AT598" i="4"/>
  <c r="AX598" i="4"/>
  <c r="AL599" i="4"/>
  <c r="AM599" i="4"/>
  <c r="AN599" i="4"/>
  <c r="AO599" i="4"/>
  <c r="AT599" i="4"/>
  <c r="AW599" i="4" s="1"/>
  <c r="AV599" i="4"/>
  <c r="AX599" i="4"/>
  <c r="AY599" i="4" s="1"/>
  <c r="BA599" i="4"/>
  <c r="AL600" i="4"/>
  <c r="AM600" i="4"/>
  <c r="AN600" i="4"/>
  <c r="AO600" i="4"/>
  <c r="AT600" i="4"/>
  <c r="AU600" i="4"/>
  <c r="AV600" i="4"/>
  <c r="AW600" i="4"/>
  <c r="AX600" i="4"/>
  <c r="AL601" i="4"/>
  <c r="AM601" i="4"/>
  <c r="AN601" i="4"/>
  <c r="AO601" i="4"/>
  <c r="AT601" i="4"/>
  <c r="AV601" i="4" s="1"/>
  <c r="AX601" i="4"/>
  <c r="AY601" i="4" s="1"/>
  <c r="AZ601" i="4"/>
  <c r="BA601" i="4"/>
  <c r="AL602" i="4"/>
  <c r="AM602" i="4"/>
  <c r="AN602" i="4"/>
  <c r="AO602" i="4"/>
  <c r="AT602" i="4"/>
  <c r="AU602" i="4"/>
  <c r="AX602" i="4"/>
  <c r="AZ602" i="4" s="1"/>
  <c r="AL603" i="4"/>
  <c r="AM603" i="4"/>
  <c r="AN603" i="4"/>
  <c r="AO603" i="4"/>
  <c r="AT603" i="4"/>
  <c r="AU603" i="4" s="1"/>
  <c r="AW603" i="4"/>
  <c r="AX603" i="4"/>
  <c r="AY603" i="4" s="1"/>
  <c r="AZ603" i="4"/>
  <c r="BA603" i="4"/>
  <c r="AL604" i="4"/>
  <c r="AM604" i="4"/>
  <c r="AN604" i="4"/>
  <c r="AO604" i="4"/>
  <c r="AT604" i="4"/>
  <c r="AU604" i="4"/>
  <c r="AX604" i="4"/>
  <c r="AY604" i="4" s="1"/>
  <c r="BA604" i="4"/>
  <c r="AL605" i="4"/>
  <c r="AM605" i="4"/>
  <c r="AN605" i="4"/>
  <c r="AO605" i="4"/>
  <c r="AT605" i="4"/>
  <c r="AU605" i="4" s="1"/>
  <c r="AV605" i="4"/>
  <c r="AX605" i="4"/>
  <c r="AY605" i="4" s="1"/>
  <c r="BA605" i="4"/>
  <c r="AL606" i="4"/>
  <c r="AM606" i="4"/>
  <c r="AN606" i="4"/>
  <c r="AO606" i="4"/>
  <c r="AT606" i="4"/>
  <c r="AV606" i="4" s="1"/>
  <c r="AU606" i="4"/>
  <c r="AW606" i="4"/>
  <c r="AX606" i="4"/>
  <c r="AY606" i="4" s="1"/>
  <c r="AZ606" i="4"/>
  <c r="BA606" i="4"/>
  <c r="AL607" i="4"/>
  <c r="AM607" i="4"/>
  <c r="AN607" i="4"/>
  <c r="AO607" i="4"/>
  <c r="AT607" i="4"/>
  <c r="AX607" i="4"/>
  <c r="AZ607" i="4" s="1"/>
  <c r="AL608" i="4"/>
  <c r="AM608" i="4"/>
  <c r="AN608" i="4"/>
  <c r="AO608" i="4"/>
  <c r="AT608" i="4"/>
  <c r="AU608" i="4" s="1"/>
  <c r="AV608" i="4"/>
  <c r="AX608" i="4"/>
  <c r="AY608" i="4" s="1"/>
  <c r="AZ608" i="4"/>
  <c r="BA608" i="4"/>
  <c r="AL609" i="4"/>
  <c r="AM609" i="4"/>
  <c r="AN609" i="4"/>
  <c r="AO609" i="4"/>
  <c r="AT609" i="4"/>
  <c r="AV609" i="4" s="1"/>
  <c r="AX609" i="4"/>
  <c r="AY609" i="4" s="1"/>
  <c r="AZ609" i="4"/>
  <c r="AL610" i="4"/>
  <c r="AM610" i="4"/>
  <c r="AN610" i="4"/>
  <c r="AO610" i="4"/>
  <c r="AT610" i="4"/>
  <c r="AU610" i="4"/>
  <c r="AV610" i="4"/>
  <c r="AW610" i="4"/>
  <c r="AX610" i="4"/>
  <c r="AY610" i="4" s="1"/>
  <c r="BA610" i="4"/>
  <c r="AL611" i="4"/>
  <c r="AM611" i="4"/>
  <c r="AN611" i="4"/>
  <c r="AO611" i="4"/>
  <c r="AT611" i="4"/>
  <c r="AU611" i="4" s="1"/>
  <c r="AV611" i="4"/>
  <c r="AX611" i="4"/>
  <c r="AY611" i="4" s="1"/>
  <c r="BA611" i="4"/>
  <c r="AL612" i="4"/>
  <c r="AM612" i="4"/>
  <c r="AN612" i="4"/>
  <c r="AO612" i="4"/>
  <c r="AT612" i="4"/>
  <c r="AV612" i="4" s="1"/>
  <c r="AU612" i="4"/>
  <c r="AW612" i="4"/>
  <c r="AX612" i="4"/>
  <c r="AY612" i="4" s="1"/>
  <c r="AZ612" i="4"/>
  <c r="BA612" i="4"/>
  <c r="AL613" i="4"/>
  <c r="AM613" i="4"/>
  <c r="AN613" i="4"/>
  <c r="AO613" i="4"/>
  <c r="AT613" i="4"/>
  <c r="AV613" i="4" s="1"/>
  <c r="AX613" i="4"/>
  <c r="AY613" i="4" s="1"/>
  <c r="AZ613" i="4"/>
  <c r="BA613" i="4"/>
  <c r="AL614" i="4"/>
  <c r="AM614" i="4"/>
  <c r="AN614" i="4"/>
  <c r="AO614" i="4"/>
  <c r="AT614" i="4"/>
  <c r="AX614" i="4"/>
  <c r="AL615" i="4"/>
  <c r="AM615" i="4"/>
  <c r="AN615" i="4"/>
  <c r="AO615" i="4"/>
  <c r="AT615" i="4"/>
  <c r="AW615" i="4" s="1"/>
  <c r="AX615" i="4"/>
  <c r="AL616" i="4"/>
  <c r="AM616" i="4"/>
  <c r="AN616" i="4"/>
  <c r="AO616" i="4"/>
  <c r="AT616" i="4"/>
  <c r="AX616" i="4"/>
  <c r="AY616" i="4" s="1"/>
  <c r="AZ616" i="4"/>
  <c r="BA616" i="4"/>
  <c r="AL617" i="4"/>
  <c r="AM617" i="4"/>
  <c r="AN617" i="4"/>
  <c r="AO617" i="4"/>
  <c r="AT617" i="4"/>
  <c r="AV617" i="4" s="1"/>
  <c r="AX617" i="4"/>
  <c r="AY617" i="4" s="1"/>
  <c r="AZ617" i="4"/>
  <c r="BA617" i="4"/>
  <c r="AL618" i="4"/>
  <c r="AM618" i="4"/>
  <c r="AN618" i="4"/>
  <c r="AO618" i="4"/>
  <c r="AT618" i="4"/>
  <c r="AW618" i="4"/>
  <c r="AX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X627" i="4"/>
  <c r="AY627" i="4" s="1"/>
  <c r="AZ627" i="4"/>
  <c r="AL628" i="4"/>
  <c r="AM628" i="4"/>
  <c r="AN628" i="4"/>
  <c r="AO628" i="4"/>
  <c r="AT628" i="4"/>
  <c r="AX628" i="4"/>
  <c r="BA628" i="4" s="1"/>
  <c r="AL629" i="4"/>
  <c r="AM629" i="4"/>
  <c r="AN629" i="4"/>
  <c r="AO629" i="4"/>
  <c r="AT629" i="4"/>
  <c r="AU629" i="4"/>
  <c r="AV629" i="4"/>
  <c r="AW629" i="4"/>
  <c r="AX629" i="4"/>
  <c r="BA629" i="4" s="1"/>
  <c r="AL630" i="4"/>
  <c r="AM630" i="4"/>
  <c r="AN630" i="4"/>
  <c r="AO630" i="4"/>
  <c r="AT630" i="4"/>
  <c r="AV630" i="4" s="1"/>
  <c r="AX630" i="4"/>
  <c r="AL631" i="4"/>
  <c r="AM631" i="4"/>
  <c r="AN631" i="4"/>
  <c r="AO631" i="4"/>
  <c r="AT631" i="4"/>
  <c r="AU631" i="4" s="1"/>
  <c r="AW631" i="4"/>
  <c r="AX631" i="4"/>
  <c r="AL632" i="4"/>
  <c r="AM632" i="4"/>
  <c r="AN632" i="4"/>
  <c r="AO632" i="4"/>
  <c r="AT632" i="4"/>
  <c r="AX632" i="4"/>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AY635" i="4" s="1"/>
  <c r="AZ635" i="4"/>
  <c r="BA635" i="4"/>
  <c r="AL636" i="4"/>
  <c r="AM636" i="4"/>
  <c r="AN636" i="4"/>
  <c r="AO636" i="4"/>
  <c r="AT636" i="4"/>
  <c r="AX636" i="4"/>
  <c r="BA636" i="4" s="1"/>
  <c r="AL637" i="4"/>
  <c r="AM637" i="4"/>
  <c r="AN637" i="4"/>
  <c r="AO637" i="4"/>
  <c r="AT637" i="4"/>
  <c r="AV637" i="4" s="1"/>
  <c r="AU637" i="4"/>
  <c r="AW637" i="4"/>
  <c r="AX637" i="4"/>
  <c r="BA637" i="4" s="1"/>
  <c r="AL638" i="4"/>
  <c r="AM638" i="4"/>
  <c r="AN638" i="4"/>
  <c r="AO638" i="4"/>
  <c r="AT638" i="4"/>
  <c r="AU638" i="4" s="1"/>
  <c r="AX638" i="4"/>
  <c r="AY638" i="4" s="1"/>
  <c r="AL639" i="4"/>
  <c r="AM639" i="4"/>
  <c r="AN639" i="4"/>
  <c r="AO639" i="4"/>
  <c r="AT639" i="4"/>
  <c r="AU639" i="4" s="1"/>
  <c r="AV639" i="4"/>
  <c r="AW639" i="4"/>
  <c r="AX639" i="4"/>
  <c r="AZ639" i="4" s="1"/>
  <c r="AL640" i="4"/>
  <c r="AM640" i="4"/>
  <c r="AN640" i="4"/>
  <c r="AO640" i="4"/>
  <c r="AT640" i="4"/>
  <c r="AV640" i="4" s="1"/>
  <c r="AX640" i="4"/>
  <c r="AY640" i="4" s="1"/>
  <c r="AZ640" i="4"/>
  <c r="AL641" i="4"/>
  <c r="AM641" i="4"/>
  <c r="AN641" i="4"/>
  <c r="AO641" i="4"/>
  <c r="AT641" i="4"/>
  <c r="AX641" i="4"/>
  <c r="AL642" i="4"/>
  <c r="AM642" i="4"/>
  <c r="AN642" i="4"/>
  <c r="AO642" i="4"/>
  <c r="AT642" i="4"/>
  <c r="AV642" i="4" s="1"/>
  <c r="AX642" i="4"/>
  <c r="BA642" i="4"/>
  <c r="AL643" i="4"/>
  <c r="AM643" i="4"/>
  <c r="AN643" i="4"/>
  <c r="AO643" i="4"/>
  <c r="AT643" i="4"/>
  <c r="AU643" i="4" s="1"/>
  <c r="AW643" i="4"/>
  <c r="AX643" i="4"/>
  <c r="AY643" i="4" s="1"/>
  <c r="AL644" i="4"/>
  <c r="AM644" i="4"/>
  <c r="AN644" i="4"/>
  <c r="AO644" i="4"/>
  <c r="AT644" i="4"/>
  <c r="AX644" i="4"/>
  <c r="AY644" i="4" s="1"/>
  <c r="AL645" i="4"/>
  <c r="AM645" i="4"/>
  <c r="AN645" i="4"/>
  <c r="AO645" i="4"/>
  <c r="AT645" i="4"/>
  <c r="AV645" i="4" s="1"/>
  <c r="AU645" i="4"/>
  <c r="AX645" i="4"/>
  <c r="BA645" i="4"/>
  <c r="AL646" i="4"/>
  <c r="AM646" i="4"/>
  <c r="AN646" i="4"/>
  <c r="AO646" i="4"/>
  <c r="AT646" i="4"/>
  <c r="AW646" i="4"/>
  <c r="AX646" i="4"/>
  <c r="AZ646" i="4"/>
  <c r="AL647" i="4"/>
  <c r="AM647" i="4"/>
  <c r="AN647" i="4"/>
  <c r="AO647" i="4"/>
  <c r="AT647" i="4"/>
  <c r="AU647" i="4" s="1"/>
  <c r="AX647" i="4"/>
  <c r="BA647" i="4" s="1"/>
  <c r="AL648" i="4"/>
  <c r="AM648" i="4"/>
  <c r="AN648" i="4"/>
  <c r="AO648" i="4"/>
  <c r="AT648" i="4"/>
  <c r="AW648" i="4" s="1"/>
  <c r="AU648" i="4"/>
  <c r="AX648" i="4"/>
  <c r="AL649" i="4"/>
  <c r="AM649" i="4"/>
  <c r="AN649" i="4"/>
  <c r="AO649" i="4"/>
  <c r="AT649" i="4"/>
  <c r="AV649" i="4" s="1"/>
  <c r="AX649" i="4"/>
  <c r="BA649" i="4" s="1"/>
  <c r="AL650" i="4"/>
  <c r="AM650" i="4"/>
  <c r="AN650" i="4"/>
  <c r="AO650" i="4"/>
  <c r="AT650" i="4"/>
  <c r="AW650" i="4" s="1"/>
  <c r="AV650" i="4"/>
  <c r="AX650" i="4"/>
  <c r="BA650" i="4" s="1"/>
  <c r="AL651" i="4"/>
  <c r="AM651" i="4"/>
  <c r="AN651" i="4"/>
  <c r="AO651" i="4"/>
  <c r="AT651" i="4"/>
  <c r="AW651" i="4" s="1"/>
  <c r="AX651" i="4"/>
  <c r="AL652" i="4"/>
  <c r="AM652" i="4"/>
  <c r="AN652" i="4"/>
  <c r="AO652" i="4"/>
  <c r="AT652" i="4"/>
  <c r="AX652" i="4"/>
  <c r="BA652" i="4" s="1"/>
  <c r="AL653" i="4"/>
  <c r="AM653" i="4"/>
  <c r="AN653" i="4"/>
  <c r="AO653" i="4"/>
  <c r="AT653" i="4"/>
  <c r="AU653" i="4"/>
  <c r="AX653" i="4"/>
  <c r="BA653" i="4" s="1"/>
  <c r="AL654" i="4"/>
  <c r="AM654" i="4"/>
  <c r="AN654" i="4"/>
  <c r="AO654" i="4"/>
  <c r="AT654" i="4"/>
  <c r="AV654" i="4" s="1"/>
  <c r="AU654" i="4"/>
  <c r="AW654" i="4"/>
  <c r="AX654" i="4"/>
  <c r="AL655" i="4"/>
  <c r="AM655" i="4"/>
  <c r="AN655" i="4"/>
  <c r="AO655" i="4"/>
  <c r="AT655" i="4"/>
  <c r="AV655" i="4" s="1"/>
  <c r="AX655" i="4"/>
  <c r="BA655" i="4" s="1"/>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Z659" i="4" s="1"/>
  <c r="AL660" i="4"/>
  <c r="AM660" i="4"/>
  <c r="AN660" i="4"/>
  <c r="AO660" i="4"/>
  <c r="AT660" i="4"/>
  <c r="AU660" i="4" s="1"/>
  <c r="AX660" i="4"/>
  <c r="AL661" i="4"/>
  <c r="AM661" i="4"/>
  <c r="AN661" i="4"/>
  <c r="AO661" i="4"/>
  <c r="AT661" i="4"/>
  <c r="AU661" i="4" s="1"/>
  <c r="AV661" i="4"/>
  <c r="AW661" i="4"/>
  <c r="AX661" i="4"/>
  <c r="BA661" i="4" s="1"/>
  <c r="AL662" i="4"/>
  <c r="AM662" i="4"/>
  <c r="AN662" i="4"/>
  <c r="AO662" i="4"/>
  <c r="AT662" i="4"/>
  <c r="AU662" i="4"/>
  <c r="AX662" i="4"/>
  <c r="AY662" i="4" s="1"/>
  <c r="AZ662" i="4"/>
  <c r="BA662" i="4"/>
  <c r="AL663" i="4"/>
  <c r="AM663" i="4"/>
  <c r="AN663" i="4"/>
  <c r="AO663" i="4"/>
  <c r="AT663" i="4"/>
  <c r="AV663" i="4" s="1"/>
  <c r="AX663" i="4"/>
  <c r="BA663" i="4" s="1"/>
  <c r="AL664" i="4"/>
  <c r="AM664" i="4"/>
  <c r="AN664" i="4"/>
  <c r="AO664" i="4"/>
  <c r="AT664" i="4"/>
  <c r="AV664" i="4" s="1"/>
  <c r="AX664" i="4"/>
  <c r="AZ664" i="4" s="1"/>
  <c r="AL665" i="4"/>
  <c r="AM665" i="4"/>
  <c r="AN665" i="4"/>
  <c r="AO665" i="4"/>
  <c r="AT665" i="4"/>
  <c r="AW665" i="4" s="1"/>
  <c r="AX665" i="4"/>
  <c r="AL666" i="4"/>
  <c r="AM666" i="4"/>
  <c r="AN666" i="4"/>
  <c r="AO666" i="4"/>
  <c r="AT666" i="4"/>
  <c r="AW666" i="4" s="1"/>
  <c r="AX666" i="4"/>
  <c r="AZ666" i="4"/>
  <c r="AL667" i="4"/>
  <c r="AM667" i="4"/>
  <c r="AN667" i="4"/>
  <c r="AO667" i="4"/>
  <c r="AT667" i="4"/>
  <c r="AV667" i="4" s="1"/>
  <c r="AU667" i="4"/>
  <c r="AW667" i="4"/>
  <c r="AX667" i="4"/>
  <c r="AZ667" i="4" s="1"/>
  <c r="AL668" i="4"/>
  <c r="AM668" i="4"/>
  <c r="AN668" i="4"/>
  <c r="AO668" i="4"/>
  <c r="AT668" i="4"/>
  <c r="AX668" i="4"/>
  <c r="AY668" i="4"/>
  <c r="AZ668" i="4"/>
  <c r="BA668" i="4"/>
  <c r="AL669" i="4"/>
  <c r="AM669" i="4"/>
  <c r="AN669" i="4"/>
  <c r="AO669" i="4"/>
  <c r="AT669" i="4"/>
  <c r="AU669" i="4" s="1"/>
  <c r="AX669" i="4"/>
  <c r="BA669" i="4" s="1"/>
  <c r="AL670" i="4"/>
  <c r="AM670" i="4"/>
  <c r="AN670" i="4"/>
  <c r="AO670" i="4"/>
  <c r="AT670" i="4"/>
  <c r="AX670" i="4"/>
  <c r="AY670" i="4"/>
  <c r="AZ670" i="4"/>
  <c r="BA670" i="4"/>
  <c r="AL671" i="4"/>
  <c r="AM671" i="4"/>
  <c r="AN671" i="4"/>
  <c r="AO671" i="4"/>
  <c r="AT671" i="4"/>
  <c r="AX671" i="4"/>
  <c r="AY671" i="4" s="1"/>
  <c r="BA671" i="4"/>
  <c r="AL672" i="4"/>
  <c r="AM672" i="4"/>
  <c r="AN672" i="4"/>
  <c r="AO672" i="4"/>
  <c r="AT672" i="4"/>
  <c r="AV672" i="4" s="1"/>
  <c r="AU672" i="4"/>
  <c r="AX672" i="4"/>
  <c r="AZ672" i="4"/>
  <c r="AL673" i="4"/>
  <c r="AM673" i="4"/>
  <c r="AN673" i="4"/>
  <c r="AO673" i="4"/>
  <c r="AT673" i="4"/>
  <c r="AU673" i="4"/>
  <c r="AX673" i="4"/>
  <c r="BA673" i="4" s="1"/>
  <c r="AL674" i="4"/>
  <c r="AM674" i="4"/>
  <c r="AN674" i="4"/>
  <c r="AO674" i="4"/>
  <c r="AT674" i="4"/>
  <c r="AX674" i="4"/>
  <c r="AY674" i="4"/>
  <c r="AZ674" i="4"/>
  <c r="BA674" i="4"/>
  <c r="AL675" i="4"/>
  <c r="AM675" i="4"/>
  <c r="AN675" i="4"/>
  <c r="AO675" i="4"/>
  <c r="AT675" i="4"/>
  <c r="AV675" i="4" s="1"/>
  <c r="AU675" i="4"/>
  <c r="AW675" i="4"/>
  <c r="AX675" i="4"/>
  <c r="BA675" i="4" s="1"/>
  <c r="AL676" i="4"/>
  <c r="AM676" i="4"/>
  <c r="AN676" i="4"/>
  <c r="AO676" i="4"/>
  <c r="AT676" i="4"/>
  <c r="AV676" i="4" s="1"/>
  <c r="AX676" i="4"/>
  <c r="BA676" i="4" s="1"/>
  <c r="AZ676" i="4"/>
  <c r="AL677" i="4"/>
  <c r="AM677" i="4"/>
  <c r="AN677" i="4"/>
  <c r="AO677" i="4"/>
  <c r="AT677" i="4"/>
  <c r="AU677" i="4" s="1"/>
  <c r="AX677" i="4"/>
  <c r="AZ677" i="4" s="1"/>
  <c r="AY677" i="4"/>
  <c r="AL678" i="4"/>
  <c r="AM678" i="4"/>
  <c r="AN678" i="4"/>
  <c r="AO678" i="4"/>
  <c r="AT678" i="4"/>
  <c r="AW678" i="4" s="1"/>
  <c r="AX678" i="4"/>
  <c r="AY678" i="4" s="1"/>
  <c r="AZ678" i="4"/>
  <c r="BA678" i="4"/>
  <c r="AL679" i="4"/>
  <c r="AM679" i="4"/>
  <c r="AN679" i="4"/>
  <c r="AO679" i="4"/>
  <c r="AT679" i="4"/>
  <c r="AU679" i="4"/>
  <c r="AV679" i="4"/>
  <c r="AW679" i="4"/>
  <c r="AX679" i="4"/>
  <c r="AY679" i="4" s="1"/>
  <c r="AZ679" i="4"/>
  <c r="BA679" i="4"/>
  <c r="AL680" i="4"/>
  <c r="AM680" i="4"/>
  <c r="AN680" i="4"/>
  <c r="AO680" i="4"/>
  <c r="AT680" i="4"/>
  <c r="AU680" i="4" s="1"/>
  <c r="AV680" i="4"/>
  <c r="AW680" i="4"/>
  <c r="AX680" i="4"/>
  <c r="AY680" i="4" s="1"/>
  <c r="BA680" i="4"/>
  <c r="AL681" i="4"/>
  <c r="AM681" i="4"/>
  <c r="AN681" i="4"/>
  <c r="AO681" i="4"/>
  <c r="AT681" i="4"/>
  <c r="AV681" i="4" s="1"/>
  <c r="AU681" i="4"/>
  <c r="AW681" i="4"/>
  <c r="AX681" i="4"/>
  <c r="AY681" i="4" s="1"/>
  <c r="AL682" i="4"/>
  <c r="AM682" i="4"/>
  <c r="AN682" i="4"/>
  <c r="AO682" i="4"/>
  <c r="AT682" i="4"/>
  <c r="AU682" i="4" s="1"/>
  <c r="AX682" i="4"/>
  <c r="BA682" i="4" s="1"/>
  <c r="AZ682" i="4"/>
  <c r="AL683" i="4"/>
  <c r="AM683" i="4"/>
  <c r="AN683" i="4"/>
  <c r="AO683" i="4"/>
  <c r="AT683" i="4"/>
  <c r="AX683" i="4"/>
  <c r="AY683" i="4" s="1"/>
  <c r="AL684" i="4"/>
  <c r="AM684" i="4"/>
  <c r="AN684" i="4"/>
  <c r="AO684" i="4"/>
  <c r="AT684" i="4"/>
  <c r="AX684" i="4"/>
  <c r="AY684" i="4"/>
  <c r="AZ684" i="4"/>
  <c r="BA684" i="4"/>
  <c r="AL685" i="4"/>
  <c r="AM685" i="4"/>
  <c r="AN685" i="4"/>
  <c r="AO685" i="4"/>
  <c r="AT685" i="4"/>
  <c r="AX685" i="4"/>
  <c r="AY685" i="4" s="1"/>
  <c r="BA685" i="4"/>
  <c r="AL686" i="4"/>
  <c r="AM686" i="4"/>
  <c r="AN686" i="4"/>
  <c r="AO686" i="4"/>
  <c r="AT686" i="4"/>
  <c r="AW686" i="4" s="1"/>
  <c r="AV686" i="4"/>
  <c r="AX686" i="4"/>
  <c r="AY686" i="4"/>
  <c r="AZ686" i="4"/>
  <c r="BA686" i="4"/>
  <c r="AL687" i="4"/>
  <c r="AM687" i="4"/>
  <c r="AN687" i="4"/>
  <c r="AO687" i="4"/>
  <c r="AT687" i="4"/>
  <c r="AW687" i="4" s="1"/>
  <c r="AX687" i="4"/>
  <c r="AY687" i="4" s="1"/>
  <c r="AZ687" i="4"/>
  <c r="BA687" i="4"/>
  <c r="AL688" i="4"/>
  <c r="AM688" i="4"/>
  <c r="AN688" i="4"/>
  <c r="AO688" i="4"/>
  <c r="AT688" i="4"/>
  <c r="AV688" i="4" s="1"/>
  <c r="AU688" i="4"/>
  <c r="AX688" i="4"/>
  <c r="AY688" i="4" s="1"/>
  <c r="AZ688" i="4"/>
  <c r="BA688" i="4"/>
  <c r="AL689" i="4"/>
  <c r="AM689" i="4"/>
  <c r="AN689" i="4"/>
  <c r="AO689" i="4"/>
  <c r="AT689" i="4"/>
  <c r="AV689" i="4" s="1"/>
  <c r="AU689" i="4"/>
  <c r="AX689" i="4"/>
  <c r="AY689" i="4" s="1"/>
  <c r="AZ689" i="4"/>
  <c r="BA689" i="4"/>
  <c r="AL690" i="4"/>
  <c r="AM690" i="4"/>
  <c r="AN690" i="4"/>
  <c r="AO690" i="4"/>
  <c r="AT690" i="4"/>
  <c r="AU690" i="4" s="1"/>
  <c r="AW690" i="4"/>
  <c r="AX690" i="4"/>
  <c r="AY690" i="4" s="1"/>
  <c r="AZ690" i="4"/>
  <c r="AL691" i="4"/>
  <c r="AM691" i="4"/>
  <c r="AN691" i="4"/>
  <c r="AO691" i="4"/>
  <c r="AT691" i="4"/>
  <c r="AV691" i="4" s="1"/>
  <c r="AU691" i="4"/>
  <c r="AX691" i="4"/>
  <c r="AZ691" i="4" s="1"/>
  <c r="AY691" i="4"/>
  <c r="AL692" i="4"/>
  <c r="AM692" i="4"/>
  <c r="AN692" i="4"/>
  <c r="AO692" i="4"/>
  <c r="AT692" i="4"/>
  <c r="AX692" i="4"/>
  <c r="AY692" i="4"/>
  <c r="AZ692" i="4"/>
  <c r="BA692" i="4"/>
  <c r="AL693" i="4"/>
  <c r="AM693" i="4"/>
  <c r="AN693" i="4"/>
  <c r="AO693" i="4"/>
  <c r="AT693" i="4"/>
  <c r="AU693" i="4" s="1"/>
  <c r="AX693" i="4"/>
  <c r="AL694" i="4"/>
  <c r="AM694" i="4"/>
  <c r="AN694" i="4"/>
  <c r="AO694" i="4"/>
  <c r="AT694" i="4"/>
  <c r="AW694" i="4" s="1"/>
  <c r="AV694" i="4"/>
  <c r="AX694" i="4"/>
  <c r="AY694" i="4"/>
  <c r="AZ694" i="4"/>
  <c r="BA694" i="4"/>
  <c r="AL695" i="4"/>
  <c r="AM695" i="4"/>
  <c r="AN695" i="4"/>
  <c r="AO695" i="4"/>
  <c r="AT695" i="4"/>
  <c r="AX695" i="4"/>
  <c r="AY695" i="4" s="1"/>
  <c r="AZ695" i="4"/>
  <c r="AL696" i="4"/>
  <c r="AM696" i="4"/>
  <c r="AN696" i="4"/>
  <c r="AO696" i="4"/>
  <c r="AT696" i="4"/>
  <c r="AU696" i="4"/>
  <c r="AV696" i="4"/>
  <c r="AW696" i="4"/>
  <c r="AX696" i="4"/>
  <c r="AY696" i="4" s="1"/>
  <c r="AZ696" i="4"/>
  <c r="AL697" i="4"/>
  <c r="AM697" i="4"/>
  <c r="AN697" i="4"/>
  <c r="AO697" i="4"/>
  <c r="AT697" i="4"/>
  <c r="AU697" i="4"/>
  <c r="AV697" i="4"/>
  <c r="AW697" i="4"/>
  <c r="AX697" i="4"/>
  <c r="AY697" i="4" s="1"/>
  <c r="AZ697" i="4"/>
  <c r="AL698" i="4"/>
  <c r="AM698" i="4"/>
  <c r="AN698" i="4"/>
  <c r="AO698" i="4"/>
  <c r="AT698" i="4"/>
  <c r="AU698" i="4" s="1"/>
  <c r="AW698" i="4"/>
  <c r="AX698" i="4"/>
  <c r="AZ698" i="4" s="1"/>
  <c r="AY698" i="4"/>
  <c r="AL699" i="4"/>
  <c r="AM699" i="4"/>
  <c r="AN699" i="4"/>
  <c r="AO699" i="4"/>
  <c r="AT699" i="4"/>
  <c r="AV699" i="4" s="1"/>
  <c r="AX699" i="4"/>
  <c r="AY699" i="4"/>
  <c r="AZ699" i="4"/>
  <c r="BA699" i="4"/>
  <c r="AL700" i="4"/>
  <c r="AM700" i="4"/>
  <c r="AN700" i="4"/>
  <c r="AO700" i="4"/>
  <c r="AT700" i="4"/>
  <c r="AX700" i="4"/>
  <c r="AY700" i="4" s="1"/>
  <c r="BA700" i="4"/>
  <c r="AL701" i="4"/>
  <c r="AM701" i="4"/>
  <c r="AN701" i="4"/>
  <c r="AO701" i="4"/>
  <c r="AT701" i="4"/>
  <c r="AU701" i="4"/>
  <c r="AX701" i="4"/>
  <c r="AY701" i="4"/>
  <c r="AZ701" i="4"/>
  <c r="BA701" i="4"/>
  <c r="AL702" i="4"/>
  <c r="AM702" i="4"/>
  <c r="AN702" i="4"/>
  <c r="AO702" i="4"/>
  <c r="AT702" i="4"/>
  <c r="AU702" i="4" s="1"/>
  <c r="AX702" i="4"/>
  <c r="AY702" i="4"/>
  <c r="AZ702" i="4"/>
  <c r="BA702" i="4"/>
  <c r="AL703" i="4"/>
  <c r="AM703" i="4"/>
  <c r="AN703" i="4"/>
  <c r="AO703" i="4"/>
  <c r="AT703" i="4"/>
  <c r="AX703" i="4"/>
  <c r="AL704" i="4"/>
  <c r="AM704" i="4"/>
  <c r="AN704" i="4"/>
  <c r="AO704" i="4"/>
  <c r="AT704" i="4"/>
  <c r="AU704" i="4"/>
  <c r="AV704" i="4"/>
  <c r="AW704" i="4"/>
  <c r="AX704" i="4"/>
  <c r="AL705" i="4"/>
  <c r="AM705" i="4"/>
  <c r="AN705" i="4"/>
  <c r="AO705" i="4"/>
  <c r="AT705" i="4"/>
  <c r="AU705" i="4"/>
  <c r="AV705" i="4"/>
  <c r="AW705" i="4"/>
  <c r="AX705" i="4"/>
  <c r="AL706" i="4"/>
  <c r="AM706" i="4"/>
  <c r="AN706" i="4"/>
  <c r="AO706" i="4"/>
  <c r="AT706" i="4"/>
  <c r="AU706" i="4" s="1"/>
  <c r="AW706" i="4"/>
  <c r="AX706" i="4"/>
  <c r="AL707" i="4"/>
  <c r="AM707" i="4"/>
  <c r="AN707" i="4"/>
  <c r="AO707" i="4"/>
  <c r="AT707" i="4"/>
  <c r="AV707" i="4" s="1"/>
  <c r="AX707" i="4"/>
  <c r="AY707" i="4"/>
  <c r="AZ707" i="4"/>
  <c r="BA707" i="4"/>
  <c r="AL708" i="4"/>
  <c r="AM708" i="4"/>
  <c r="AN708" i="4"/>
  <c r="AO708" i="4"/>
  <c r="AT708" i="4"/>
  <c r="AX708" i="4"/>
  <c r="AL709" i="4"/>
  <c r="AM709" i="4"/>
  <c r="AN709" i="4"/>
  <c r="AO709" i="4"/>
  <c r="AT709" i="4"/>
  <c r="AU709" i="4" s="1"/>
  <c r="AX709" i="4"/>
  <c r="AY709" i="4" s="1"/>
  <c r="AZ709" i="4"/>
  <c r="BA709" i="4"/>
  <c r="AL710" i="4"/>
  <c r="AM710" i="4"/>
  <c r="AN710" i="4"/>
  <c r="AO710" i="4"/>
  <c r="AT710" i="4"/>
  <c r="AW710" i="4" s="1"/>
  <c r="AU710" i="4"/>
  <c r="AX710" i="4"/>
  <c r="AY710" i="4" s="1"/>
  <c r="AZ710" i="4"/>
  <c r="AL711" i="4"/>
  <c r="AM711" i="4"/>
  <c r="AN711" i="4"/>
  <c r="AO711" i="4"/>
  <c r="AT711" i="4"/>
  <c r="AU711" i="4"/>
  <c r="AV711" i="4"/>
  <c r="AW711" i="4"/>
  <c r="AX711" i="4"/>
  <c r="AY711" i="4" s="1"/>
  <c r="AZ711" i="4"/>
  <c r="AL712" i="4"/>
  <c r="AM712" i="4"/>
  <c r="AN712" i="4"/>
  <c r="AO712" i="4"/>
  <c r="AT712" i="4"/>
  <c r="AU712" i="4"/>
  <c r="AV712" i="4"/>
  <c r="AW712" i="4"/>
  <c r="AX712" i="4"/>
  <c r="AY712" i="4" s="1"/>
  <c r="AZ712" i="4"/>
  <c r="AL713" i="4"/>
  <c r="AM713" i="4"/>
  <c r="AN713" i="4"/>
  <c r="AO713" i="4"/>
  <c r="AT713" i="4"/>
  <c r="AU713" i="4"/>
  <c r="AV713" i="4"/>
  <c r="AW713" i="4"/>
  <c r="AX713" i="4"/>
  <c r="AY713" i="4" s="1"/>
  <c r="AZ713" i="4"/>
  <c r="AL714" i="4"/>
  <c r="AM714" i="4"/>
  <c r="AN714" i="4"/>
  <c r="AO714" i="4"/>
  <c r="AT714" i="4"/>
  <c r="AU714" i="4" s="1"/>
  <c r="AW714" i="4"/>
  <c r="AX714" i="4"/>
  <c r="AY714" i="4"/>
  <c r="AL715" i="4"/>
  <c r="AM715" i="4"/>
  <c r="AN715" i="4"/>
  <c r="AO715" i="4"/>
  <c r="AT715" i="4"/>
  <c r="AV715" i="4" s="1"/>
  <c r="AX715" i="4"/>
  <c r="AY715" i="4"/>
  <c r="AZ715" i="4"/>
  <c r="BA715" i="4"/>
  <c r="AL716" i="4"/>
  <c r="AM716" i="4"/>
  <c r="AN716" i="4"/>
  <c r="AO716" i="4"/>
  <c r="AT716" i="4"/>
  <c r="AX716" i="4"/>
  <c r="AY716" i="4" s="1"/>
  <c r="BA716" i="4"/>
  <c r="AL717" i="4"/>
  <c r="AM717" i="4"/>
  <c r="AN717" i="4"/>
  <c r="AO717" i="4"/>
  <c r="AT717" i="4"/>
  <c r="AX717" i="4"/>
  <c r="AY717" i="4" s="1"/>
  <c r="AZ717" i="4"/>
  <c r="BA717" i="4"/>
  <c r="AL718" i="4"/>
  <c r="AM718" i="4"/>
  <c r="AN718" i="4"/>
  <c r="AO718" i="4"/>
  <c r="AT718" i="4"/>
  <c r="AW718" i="4" s="1"/>
  <c r="AV718" i="4"/>
  <c r="AX718" i="4"/>
  <c r="AY718" i="4" s="1"/>
  <c r="AZ718" i="4"/>
  <c r="AL719" i="4"/>
  <c r="AM719" i="4"/>
  <c r="AN719" i="4"/>
  <c r="AO719" i="4"/>
  <c r="AT719" i="4"/>
  <c r="AW719" i="4" s="1"/>
  <c r="AU719" i="4"/>
  <c r="AV719" i="4"/>
  <c r="AX719" i="4"/>
  <c r="AL720" i="4"/>
  <c r="AM720" i="4"/>
  <c r="AN720" i="4"/>
  <c r="AO720" i="4"/>
  <c r="AT720" i="4"/>
  <c r="AU720" i="4"/>
  <c r="AV720" i="4"/>
  <c r="AW720" i="4"/>
  <c r="AX720" i="4"/>
  <c r="AL721" i="4"/>
  <c r="AM721" i="4"/>
  <c r="AN721" i="4"/>
  <c r="AO721" i="4"/>
  <c r="AT721" i="4"/>
  <c r="AU721" i="4"/>
  <c r="AV721" i="4"/>
  <c r="AW721" i="4"/>
  <c r="AX721" i="4"/>
  <c r="AL722" i="4"/>
  <c r="AM722" i="4"/>
  <c r="AN722" i="4"/>
  <c r="AO722" i="4"/>
  <c r="AT722" i="4"/>
  <c r="AU722" i="4" s="1"/>
  <c r="AW722" i="4"/>
  <c r="AX722" i="4"/>
  <c r="BA722" i="4" s="1"/>
  <c r="AY722" i="4"/>
  <c r="AZ722" i="4"/>
  <c r="AL723" i="4"/>
  <c r="AM723" i="4"/>
  <c r="AN723" i="4"/>
  <c r="AO723" i="4"/>
  <c r="AT723" i="4"/>
  <c r="AV723" i="4" s="1"/>
  <c r="AX723" i="4"/>
  <c r="AY723" i="4"/>
  <c r="AZ723" i="4"/>
  <c r="BA723" i="4"/>
  <c r="AL724" i="4"/>
  <c r="AM724" i="4"/>
  <c r="AN724" i="4"/>
  <c r="AO724" i="4"/>
  <c r="AT724" i="4"/>
  <c r="AX724" i="4"/>
  <c r="AL725" i="4"/>
  <c r="AM725" i="4"/>
  <c r="AN725" i="4"/>
  <c r="AO725" i="4"/>
  <c r="AT725" i="4"/>
  <c r="AX725" i="4"/>
  <c r="AY725" i="4"/>
  <c r="AZ725" i="4"/>
  <c r="BA725" i="4"/>
  <c r="AL726" i="4"/>
  <c r="AM726" i="4"/>
  <c r="AN726" i="4"/>
  <c r="AO726" i="4"/>
  <c r="AT726" i="4"/>
  <c r="AX726" i="4"/>
  <c r="AY726" i="4"/>
  <c r="AL727" i="4"/>
  <c r="AM727" i="4"/>
  <c r="AN727" i="4"/>
  <c r="AO727" i="4"/>
  <c r="AT727" i="4"/>
  <c r="AX727" i="4"/>
  <c r="AY727" i="4"/>
  <c r="AZ727" i="4"/>
  <c r="BA727" i="4"/>
  <c r="AL728" i="4"/>
  <c r="AM728" i="4"/>
  <c r="AN728" i="4"/>
  <c r="AO728" i="4"/>
  <c r="AT728" i="4"/>
  <c r="AX728" i="4"/>
  <c r="AL729" i="4"/>
  <c r="AM729" i="4"/>
  <c r="AN729" i="4"/>
  <c r="AO729" i="4"/>
  <c r="AT729" i="4"/>
  <c r="AX729" i="4"/>
  <c r="AZ729" i="4" s="1"/>
  <c r="AY729" i="4"/>
  <c r="BA729" i="4"/>
  <c r="AL730" i="4"/>
  <c r="AM730" i="4"/>
  <c r="AN730" i="4"/>
  <c r="AO730" i="4"/>
  <c r="AT730" i="4"/>
  <c r="AX730" i="4"/>
  <c r="AY730" i="4" s="1"/>
  <c r="AL731" i="4"/>
  <c r="AM731" i="4"/>
  <c r="AN731" i="4"/>
  <c r="AO731" i="4"/>
  <c r="AT731" i="4"/>
  <c r="AX731" i="4"/>
  <c r="AY731" i="4"/>
  <c r="AZ731" i="4"/>
  <c r="BA731" i="4"/>
  <c r="AL732" i="4"/>
  <c r="AM732" i="4"/>
  <c r="AN732" i="4"/>
  <c r="AO732" i="4"/>
  <c r="AT732" i="4"/>
  <c r="AX732" i="4"/>
  <c r="AL733" i="4"/>
  <c r="AM733" i="4"/>
  <c r="AN733" i="4"/>
  <c r="AO733" i="4"/>
  <c r="AT733" i="4"/>
  <c r="AX733" i="4"/>
  <c r="AZ733" i="4" s="1"/>
  <c r="AY733" i="4"/>
  <c r="BA733" i="4"/>
  <c r="AL734" i="4"/>
  <c r="AM734" i="4"/>
  <c r="AN734" i="4"/>
  <c r="AO734" i="4"/>
  <c r="AT734" i="4"/>
  <c r="AX734" i="4"/>
  <c r="AY734" i="4"/>
  <c r="AL735" i="4"/>
  <c r="AM735" i="4"/>
  <c r="AN735" i="4"/>
  <c r="AO735" i="4"/>
  <c r="AT735" i="4"/>
  <c r="AX735" i="4"/>
  <c r="AY735" i="4"/>
  <c r="AZ735" i="4"/>
  <c r="BA735" i="4"/>
  <c r="AL736" i="4"/>
  <c r="AM736" i="4"/>
  <c r="AN736" i="4"/>
  <c r="AO736" i="4"/>
  <c r="AT736" i="4"/>
  <c r="AX736" i="4"/>
  <c r="AL737" i="4"/>
  <c r="AM737" i="4"/>
  <c r="AN737" i="4"/>
  <c r="AO737" i="4"/>
  <c r="AT737" i="4"/>
  <c r="AX737" i="4"/>
  <c r="AZ737" i="4" s="1"/>
  <c r="AY737" i="4"/>
  <c r="BA737" i="4"/>
  <c r="AL738" i="4"/>
  <c r="AM738" i="4"/>
  <c r="AN738" i="4"/>
  <c r="AO738" i="4"/>
  <c r="AT738" i="4"/>
  <c r="AX738" i="4"/>
  <c r="AY738" i="4" s="1"/>
  <c r="AL739" i="4"/>
  <c r="AM739" i="4"/>
  <c r="AN739" i="4"/>
  <c r="AO739" i="4"/>
  <c r="AT739" i="4"/>
  <c r="AX739" i="4"/>
  <c r="AY739" i="4"/>
  <c r="AZ739" i="4"/>
  <c r="BA739" i="4"/>
  <c r="AL740" i="4"/>
  <c r="AM740" i="4"/>
  <c r="AN740" i="4"/>
  <c r="AO740" i="4"/>
  <c r="AT740" i="4"/>
  <c r="AX740" i="4"/>
  <c r="AL741" i="4"/>
  <c r="AM741" i="4"/>
  <c r="AN741" i="4"/>
  <c r="AO741" i="4"/>
  <c r="AT741" i="4"/>
  <c r="AX741" i="4"/>
  <c r="AY741" i="4"/>
  <c r="AZ741" i="4"/>
  <c r="BA741" i="4"/>
  <c r="AL742" i="4"/>
  <c r="AM742" i="4"/>
  <c r="AN742" i="4"/>
  <c r="AO742" i="4"/>
  <c r="AT742" i="4"/>
  <c r="AX742" i="4"/>
  <c r="AL743" i="4"/>
  <c r="AM743" i="4"/>
  <c r="AN743" i="4"/>
  <c r="AO743" i="4"/>
  <c r="AT743" i="4"/>
  <c r="AX743" i="4"/>
  <c r="AY743" i="4"/>
  <c r="AZ743" i="4"/>
  <c r="BA743" i="4"/>
  <c r="AL744" i="4"/>
  <c r="AM744" i="4"/>
  <c r="AN744" i="4"/>
  <c r="AO744" i="4"/>
  <c r="AT744" i="4"/>
  <c r="AX744" i="4"/>
  <c r="AL745" i="4"/>
  <c r="AM745" i="4"/>
  <c r="AN745" i="4"/>
  <c r="AO745" i="4"/>
  <c r="AT745" i="4"/>
  <c r="AX745" i="4"/>
  <c r="AY745" i="4"/>
  <c r="AZ745" i="4"/>
  <c r="BA745" i="4"/>
  <c r="AL746" i="4"/>
  <c r="AM746" i="4"/>
  <c r="AN746" i="4"/>
  <c r="AO746" i="4"/>
  <c r="AT746" i="4"/>
  <c r="AX746" i="4"/>
  <c r="AY746" i="4" s="1"/>
  <c r="AL747" i="4"/>
  <c r="AM747" i="4"/>
  <c r="AN747" i="4"/>
  <c r="AO747" i="4"/>
  <c r="AT747" i="4"/>
  <c r="AX747" i="4"/>
  <c r="AY747" i="4"/>
  <c r="AZ747" i="4"/>
  <c r="BA747" i="4"/>
  <c r="AL748" i="4"/>
  <c r="AM748" i="4"/>
  <c r="AN748" i="4"/>
  <c r="AO748" i="4"/>
  <c r="AT748" i="4"/>
  <c r="AX748" i="4"/>
  <c r="AL749" i="4"/>
  <c r="AM749" i="4"/>
  <c r="AN749" i="4"/>
  <c r="AO749" i="4"/>
  <c r="AT749" i="4"/>
  <c r="AX749" i="4"/>
  <c r="AY749" i="4"/>
  <c r="AZ749" i="4"/>
  <c r="BA749" i="4"/>
  <c r="AL750" i="4"/>
  <c r="AM750" i="4"/>
  <c r="AN750" i="4"/>
  <c r="AO750" i="4"/>
  <c r="AT750" i="4"/>
  <c r="AX750" i="4"/>
  <c r="AY750" i="4" s="1"/>
  <c r="AL751" i="4"/>
  <c r="AM751" i="4"/>
  <c r="AN751" i="4"/>
  <c r="AO751" i="4"/>
  <c r="AT751" i="4"/>
  <c r="AX751" i="4"/>
  <c r="AY751" i="4"/>
  <c r="AZ751" i="4"/>
  <c r="BA751" i="4"/>
  <c r="AL752" i="4"/>
  <c r="AM752" i="4"/>
  <c r="AN752" i="4"/>
  <c r="AO752" i="4"/>
  <c r="AT752" i="4"/>
  <c r="AX752" i="4"/>
  <c r="AL753" i="4"/>
  <c r="AM753" i="4"/>
  <c r="AN753" i="4"/>
  <c r="AO753" i="4"/>
  <c r="AT753" i="4"/>
  <c r="AX753" i="4"/>
  <c r="AY753" i="4"/>
  <c r="AZ753" i="4"/>
  <c r="BA753" i="4"/>
  <c r="AL754" i="4"/>
  <c r="AM754" i="4"/>
  <c r="AN754" i="4"/>
  <c r="AO754" i="4"/>
  <c r="AT754" i="4"/>
  <c r="AX754" i="4"/>
  <c r="AY754" i="4"/>
  <c r="AL755" i="4"/>
  <c r="AM755" i="4"/>
  <c r="AN755" i="4"/>
  <c r="AO755" i="4"/>
  <c r="AT755" i="4"/>
  <c r="AX755" i="4"/>
  <c r="AY755" i="4"/>
  <c r="AZ755" i="4"/>
  <c r="BA755" i="4"/>
  <c r="AL756" i="4"/>
  <c r="AM756" i="4"/>
  <c r="AN756" i="4"/>
  <c r="AO756" i="4"/>
  <c r="AT756" i="4"/>
  <c r="AX756" i="4"/>
  <c r="AL757" i="4"/>
  <c r="AM757" i="4"/>
  <c r="AN757" i="4"/>
  <c r="AO757" i="4"/>
  <c r="AT757" i="4"/>
  <c r="AX757" i="4"/>
  <c r="AY757" i="4"/>
  <c r="AZ757" i="4"/>
  <c r="BA757" i="4"/>
  <c r="AL758" i="4"/>
  <c r="AM758" i="4"/>
  <c r="AN758" i="4"/>
  <c r="AO758" i="4"/>
  <c r="AT758" i="4"/>
  <c r="AX758" i="4"/>
  <c r="AY758" i="4"/>
  <c r="AL759" i="4"/>
  <c r="AM759" i="4"/>
  <c r="AN759" i="4"/>
  <c r="AO759" i="4"/>
  <c r="AT759" i="4"/>
  <c r="AX759" i="4"/>
  <c r="AY759" i="4"/>
  <c r="AZ759" i="4"/>
  <c r="BA759" i="4"/>
  <c r="AL760" i="4"/>
  <c r="AM760" i="4"/>
  <c r="AN760" i="4"/>
  <c r="AO760" i="4"/>
  <c r="AT760" i="4"/>
  <c r="AX760" i="4"/>
  <c r="AL761" i="4"/>
  <c r="AM761" i="4"/>
  <c r="AN761" i="4"/>
  <c r="AO761" i="4"/>
  <c r="AT761" i="4"/>
  <c r="AX761" i="4"/>
  <c r="AY761" i="4"/>
  <c r="AZ761" i="4"/>
  <c r="BA761" i="4"/>
  <c r="AL762" i="4"/>
  <c r="AM762" i="4"/>
  <c r="AN762" i="4"/>
  <c r="AO762" i="4"/>
  <c r="AT762" i="4"/>
  <c r="AX762" i="4"/>
  <c r="AY762" i="4"/>
  <c r="AL763" i="4"/>
  <c r="AM763" i="4"/>
  <c r="AN763" i="4"/>
  <c r="AO763" i="4"/>
  <c r="AT763" i="4"/>
  <c r="AX763" i="4"/>
  <c r="AY763" i="4"/>
  <c r="AZ763" i="4"/>
  <c r="BA763" i="4"/>
  <c r="AL764" i="4"/>
  <c r="AM764" i="4"/>
  <c r="AN764" i="4"/>
  <c r="AO764" i="4"/>
  <c r="AT764" i="4"/>
  <c r="AX764" i="4"/>
  <c r="AL765" i="4"/>
  <c r="AM765" i="4"/>
  <c r="AN765" i="4"/>
  <c r="AO765" i="4"/>
  <c r="AT765" i="4"/>
  <c r="AX765" i="4"/>
  <c r="AY765" i="4"/>
  <c r="AZ765" i="4"/>
  <c r="BA765" i="4"/>
  <c r="AL766" i="4"/>
  <c r="AM766" i="4"/>
  <c r="AN766" i="4"/>
  <c r="AO766" i="4"/>
  <c r="AT766" i="4"/>
  <c r="AX766" i="4"/>
  <c r="AY766" i="4"/>
  <c r="AL767" i="4"/>
  <c r="AM767" i="4"/>
  <c r="AN767" i="4"/>
  <c r="AO767" i="4"/>
  <c r="AT767" i="4"/>
  <c r="AX767" i="4"/>
  <c r="AY767" i="4"/>
  <c r="AZ767" i="4"/>
  <c r="BA767" i="4"/>
  <c r="AL768" i="4"/>
  <c r="AM768" i="4"/>
  <c r="AN768" i="4"/>
  <c r="AO768" i="4"/>
  <c r="AT768" i="4"/>
  <c r="AX768" i="4"/>
  <c r="AL769" i="4"/>
  <c r="AM769" i="4"/>
  <c r="AN769" i="4"/>
  <c r="AO769" i="4"/>
  <c r="AT769" i="4"/>
  <c r="AX769" i="4"/>
  <c r="AY769" i="4"/>
  <c r="AZ769" i="4"/>
  <c r="BA769" i="4"/>
  <c r="AL770" i="4"/>
  <c r="AM770" i="4"/>
  <c r="AN770" i="4"/>
  <c r="AO770" i="4"/>
  <c r="AT770" i="4"/>
  <c r="AX770" i="4"/>
  <c r="AY770" i="4" s="1"/>
  <c r="AL771" i="4"/>
  <c r="AM771" i="4"/>
  <c r="AN771" i="4"/>
  <c r="AO771" i="4"/>
  <c r="AT771" i="4"/>
  <c r="AX771" i="4"/>
  <c r="AY771" i="4"/>
  <c r="AZ771" i="4"/>
  <c r="BA771" i="4"/>
  <c r="AL772" i="4"/>
  <c r="AM772" i="4"/>
  <c r="AN772" i="4"/>
  <c r="AO772" i="4"/>
  <c r="AT772" i="4"/>
  <c r="AX772" i="4"/>
  <c r="AL773" i="4"/>
  <c r="AM773" i="4"/>
  <c r="AN773" i="4"/>
  <c r="AO773" i="4"/>
  <c r="AT773" i="4"/>
  <c r="AX773" i="4"/>
  <c r="AY773" i="4"/>
  <c r="AZ773" i="4"/>
  <c r="BA773" i="4"/>
  <c r="AL774" i="4"/>
  <c r="AM774" i="4"/>
  <c r="AN774" i="4"/>
  <c r="AO774" i="4"/>
  <c r="AT774" i="4"/>
  <c r="AX774" i="4"/>
  <c r="AY774" i="4"/>
  <c r="AL775" i="4"/>
  <c r="AM775" i="4"/>
  <c r="AN775" i="4"/>
  <c r="AO775" i="4"/>
  <c r="AT775" i="4"/>
  <c r="AX775" i="4"/>
  <c r="AY775" i="4"/>
  <c r="AZ775" i="4"/>
  <c r="BA775" i="4"/>
  <c r="AL776" i="4"/>
  <c r="AM776" i="4"/>
  <c r="AN776" i="4"/>
  <c r="AO776" i="4"/>
  <c r="AT776" i="4"/>
  <c r="AX776" i="4"/>
  <c r="AL777" i="4"/>
  <c r="AM777" i="4"/>
  <c r="AN777" i="4"/>
  <c r="AO777" i="4"/>
  <c r="AT777" i="4"/>
  <c r="AX777" i="4"/>
  <c r="AY777" i="4"/>
  <c r="AZ777" i="4"/>
  <c r="BA777" i="4"/>
  <c r="AL778" i="4"/>
  <c r="AM778" i="4"/>
  <c r="AN778" i="4"/>
  <c r="AO778" i="4"/>
  <c r="AT778" i="4"/>
  <c r="AX778" i="4"/>
  <c r="AY778" i="4"/>
  <c r="AL779" i="4"/>
  <c r="AM779" i="4"/>
  <c r="AN779" i="4"/>
  <c r="AO779" i="4"/>
  <c r="AT779" i="4"/>
  <c r="AX779" i="4"/>
  <c r="AY779" i="4"/>
  <c r="AZ779" i="4"/>
  <c r="BA779" i="4"/>
  <c r="AL780" i="4"/>
  <c r="AM780" i="4"/>
  <c r="AN780" i="4"/>
  <c r="AO780" i="4"/>
  <c r="AT780" i="4"/>
  <c r="AX780" i="4"/>
  <c r="AL781" i="4"/>
  <c r="AM781" i="4"/>
  <c r="AN781" i="4"/>
  <c r="AO781" i="4"/>
  <c r="AT781" i="4"/>
  <c r="AX781" i="4"/>
  <c r="AY781" i="4"/>
  <c r="AZ781" i="4"/>
  <c r="BA781" i="4"/>
  <c r="AL782" i="4"/>
  <c r="AM782" i="4"/>
  <c r="AN782" i="4"/>
  <c r="AO782" i="4"/>
  <c r="AT782" i="4"/>
  <c r="AX782" i="4"/>
  <c r="AY782" i="4"/>
  <c r="AL783" i="4"/>
  <c r="AM783" i="4"/>
  <c r="AN783" i="4"/>
  <c r="AO783" i="4"/>
  <c r="AT783" i="4"/>
  <c r="AX783" i="4"/>
  <c r="AY783" i="4"/>
  <c r="AZ783" i="4"/>
  <c r="BA783" i="4"/>
  <c r="AL784" i="4"/>
  <c r="AM784" i="4"/>
  <c r="AN784" i="4"/>
  <c r="AO784" i="4"/>
  <c r="AT784" i="4"/>
  <c r="AX784" i="4"/>
  <c r="AL785" i="4"/>
  <c r="AM785" i="4"/>
  <c r="AN785" i="4"/>
  <c r="AO785" i="4"/>
  <c r="AT785" i="4"/>
  <c r="AX785" i="4"/>
  <c r="AY785" i="4"/>
  <c r="AZ785" i="4"/>
  <c r="BA785" i="4"/>
  <c r="AL786" i="4"/>
  <c r="AM786" i="4"/>
  <c r="AN786" i="4"/>
  <c r="AO786" i="4"/>
  <c r="AT786" i="4"/>
  <c r="AX786" i="4"/>
  <c r="AY786" i="4" s="1"/>
  <c r="AL787" i="4"/>
  <c r="AM787" i="4"/>
  <c r="AN787" i="4"/>
  <c r="AO787" i="4"/>
  <c r="AT787" i="4"/>
  <c r="AX787" i="4"/>
  <c r="AY787" i="4"/>
  <c r="AZ787" i="4"/>
  <c r="BA787" i="4"/>
  <c r="AL788" i="4"/>
  <c r="AM788" i="4"/>
  <c r="AN788" i="4"/>
  <c r="AO788" i="4"/>
  <c r="AT788" i="4"/>
  <c r="AX788" i="4"/>
  <c r="AL789" i="4"/>
  <c r="AM789" i="4"/>
  <c r="AN789" i="4"/>
  <c r="AO789" i="4"/>
  <c r="AT789" i="4"/>
  <c r="AX789" i="4"/>
  <c r="AY789" i="4"/>
  <c r="AZ789" i="4"/>
  <c r="BA789" i="4"/>
  <c r="AL790" i="4"/>
  <c r="AM790" i="4"/>
  <c r="AN790" i="4"/>
  <c r="AO790" i="4"/>
  <c r="AT790" i="4"/>
  <c r="AX790" i="4"/>
  <c r="AL791" i="4"/>
  <c r="AM791" i="4"/>
  <c r="AN791" i="4"/>
  <c r="AO791" i="4"/>
  <c r="AT791" i="4"/>
  <c r="AX791" i="4"/>
  <c r="AY791" i="4"/>
  <c r="AZ791" i="4"/>
  <c r="BA791" i="4"/>
  <c r="AL792" i="4"/>
  <c r="AM792" i="4"/>
  <c r="AN792" i="4"/>
  <c r="AO792" i="4"/>
  <c r="AT792" i="4"/>
  <c r="AX792" i="4"/>
  <c r="AL793" i="4"/>
  <c r="AM793" i="4"/>
  <c r="AN793" i="4"/>
  <c r="AO793" i="4"/>
  <c r="AT793" i="4"/>
  <c r="AX793" i="4"/>
  <c r="AY793" i="4"/>
  <c r="AZ793" i="4"/>
  <c r="BA793" i="4"/>
  <c r="AL794" i="4"/>
  <c r="AM794" i="4"/>
  <c r="AN794" i="4"/>
  <c r="AO794" i="4"/>
  <c r="AT794" i="4"/>
  <c r="AX794" i="4"/>
  <c r="AY794" i="4" s="1"/>
  <c r="AL795" i="4"/>
  <c r="AM795" i="4"/>
  <c r="AN795" i="4"/>
  <c r="AO795" i="4"/>
  <c r="AT795" i="4"/>
  <c r="AX795" i="4"/>
  <c r="AY795" i="4"/>
  <c r="AZ795" i="4"/>
  <c r="BA795" i="4"/>
  <c r="AL796" i="4"/>
  <c r="AM796" i="4"/>
  <c r="AN796" i="4"/>
  <c r="AO796" i="4"/>
  <c r="AT796" i="4"/>
  <c r="AX796" i="4"/>
  <c r="AL797" i="4"/>
  <c r="AM797" i="4"/>
  <c r="AN797" i="4"/>
  <c r="AO797" i="4"/>
  <c r="AT797" i="4"/>
  <c r="AX797" i="4"/>
  <c r="AY797" i="4"/>
  <c r="AZ797" i="4"/>
  <c r="BA797" i="4"/>
  <c r="AL798" i="4"/>
  <c r="AM798" i="4"/>
  <c r="AN798" i="4"/>
  <c r="AO798" i="4"/>
  <c r="AT798" i="4"/>
  <c r="AX798" i="4"/>
  <c r="AY798" i="4" s="1"/>
  <c r="AL799" i="4"/>
  <c r="AM799" i="4"/>
  <c r="AN799" i="4"/>
  <c r="AO799" i="4"/>
  <c r="AT799" i="4"/>
  <c r="AX799" i="4"/>
  <c r="AY799" i="4"/>
  <c r="AZ799" i="4"/>
  <c r="BA799" i="4"/>
  <c r="AL800" i="4"/>
  <c r="AM800" i="4"/>
  <c r="AN800" i="4"/>
  <c r="AO800" i="4"/>
  <c r="AT800" i="4"/>
  <c r="AX800" i="4"/>
  <c r="AL801" i="4"/>
  <c r="AM801" i="4"/>
  <c r="AN801" i="4"/>
  <c r="AO801" i="4"/>
  <c r="AT801" i="4"/>
  <c r="AX801" i="4"/>
  <c r="AY801" i="4"/>
  <c r="AZ801" i="4"/>
  <c r="BA801" i="4"/>
  <c r="AL802" i="4"/>
  <c r="AM802" i="4"/>
  <c r="AN802" i="4"/>
  <c r="AO802" i="4"/>
  <c r="AT802" i="4"/>
  <c r="AX802" i="4"/>
  <c r="AY802" i="4"/>
  <c r="AL803" i="4"/>
  <c r="AM803" i="4"/>
  <c r="AN803" i="4"/>
  <c r="AO803" i="4"/>
  <c r="AT803" i="4"/>
  <c r="AX803" i="4"/>
  <c r="AY803" i="4"/>
  <c r="AZ803" i="4"/>
  <c r="BA803" i="4"/>
  <c r="AL804" i="4"/>
  <c r="AM804" i="4"/>
  <c r="AN804" i="4"/>
  <c r="AO804" i="4"/>
  <c r="AT804" i="4"/>
  <c r="AX804" i="4"/>
  <c r="AL805" i="4"/>
  <c r="AM805" i="4"/>
  <c r="AN805" i="4"/>
  <c r="AO805" i="4"/>
  <c r="AT805" i="4"/>
  <c r="AX805" i="4"/>
  <c r="AY805" i="4"/>
  <c r="AZ805" i="4"/>
  <c r="BA805" i="4"/>
  <c r="AL806" i="4"/>
  <c r="AM806" i="4"/>
  <c r="AN806" i="4"/>
  <c r="AO806" i="4"/>
  <c r="AT806" i="4"/>
  <c r="AX806" i="4"/>
  <c r="AY806" i="4"/>
  <c r="AL807" i="4"/>
  <c r="AM807" i="4"/>
  <c r="AN807" i="4"/>
  <c r="AO807" i="4"/>
  <c r="AT807" i="4"/>
  <c r="AX807" i="4"/>
  <c r="AY807" i="4"/>
  <c r="AZ807" i="4"/>
  <c r="BA807" i="4"/>
  <c r="AL808" i="4"/>
  <c r="AM808" i="4"/>
  <c r="AN808" i="4"/>
  <c r="AO808" i="4"/>
  <c r="AT808" i="4"/>
  <c r="AX808" i="4"/>
  <c r="AL809" i="4"/>
  <c r="AM809" i="4"/>
  <c r="AN809" i="4"/>
  <c r="AO809" i="4"/>
  <c r="AT809" i="4"/>
  <c r="AX809" i="4"/>
  <c r="AY809" i="4"/>
  <c r="AZ809" i="4"/>
  <c r="BA809" i="4"/>
  <c r="AL810" i="4"/>
  <c r="AM810" i="4"/>
  <c r="AN810" i="4"/>
  <c r="AO810" i="4"/>
  <c r="AT810" i="4"/>
  <c r="AX810" i="4"/>
  <c r="AY810" i="4"/>
  <c r="AL811" i="4"/>
  <c r="AM811" i="4"/>
  <c r="AN811" i="4"/>
  <c r="AO811" i="4"/>
  <c r="AT811" i="4"/>
  <c r="AX811" i="4"/>
  <c r="AY811" i="4"/>
  <c r="AZ811" i="4"/>
  <c r="BA811" i="4"/>
  <c r="AL812" i="4"/>
  <c r="AM812" i="4"/>
  <c r="AN812" i="4"/>
  <c r="AO812" i="4"/>
  <c r="AT812" i="4"/>
  <c r="AX812" i="4"/>
  <c r="AZ812" i="4"/>
  <c r="AL813" i="4"/>
  <c r="AM813" i="4"/>
  <c r="AN813" i="4"/>
  <c r="AO813" i="4"/>
  <c r="AT813" i="4"/>
  <c r="AX813" i="4"/>
  <c r="AY813" i="4"/>
  <c r="AZ813" i="4"/>
  <c r="BA813" i="4"/>
  <c r="AL814" i="4"/>
  <c r="AM814" i="4"/>
  <c r="AN814" i="4"/>
  <c r="AO814" i="4"/>
  <c r="AT814" i="4"/>
  <c r="AX814" i="4"/>
  <c r="AY814" i="4" s="1"/>
  <c r="AL815" i="4"/>
  <c r="AM815" i="4"/>
  <c r="AN815" i="4"/>
  <c r="AO815" i="4"/>
  <c r="AT815" i="4"/>
  <c r="AX815" i="4"/>
  <c r="AY815" i="4"/>
  <c r="AZ815" i="4"/>
  <c r="BA815" i="4"/>
  <c r="AL816" i="4"/>
  <c r="AM816" i="4"/>
  <c r="AN816" i="4"/>
  <c r="AO816" i="4"/>
  <c r="AT816" i="4"/>
  <c r="AX816" i="4"/>
  <c r="AZ816" i="4"/>
  <c r="AL817" i="4"/>
  <c r="AM817" i="4"/>
  <c r="AN817" i="4"/>
  <c r="AO817" i="4"/>
  <c r="AT817" i="4"/>
  <c r="AX817" i="4"/>
  <c r="AY817" i="4"/>
  <c r="AZ817" i="4"/>
  <c r="BA817" i="4"/>
  <c r="AL818" i="4"/>
  <c r="AM818" i="4"/>
  <c r="AN818" i="4"/>
  <c r="AO818" i="4"/>
  <c r="AT818" i="4"/>
  <c r="AX818" i="4"/>
  <c r="AY818" i="4"/>
  <c r="AL819" i="4"/>
  <c r="AM819" i="4"/>
  <c r="AN819" i="4"/>
  <c r="AO819" i="4"/>
  <c r="AT819" i="4"/>
  <c r="AX819" i="4"/>
  <c r="AY819" i="4"/>
  <c r="AZ819" i="4"/>
  <c r="BA819" i="4"/>
  <c r="AL820" i="4"/>
  <c r="AM820" i="4"/>
  <c r="AN820" i="4"/>
  <c r="AO820" i="4"/>
  <c r="AT820" i="4"/>
  <c r="AX820" i="4"/>
  <c r="AZ820" i="4" s="1"/>
  <c r="AL821" i="4"/>
  <c r="AM821" i="4"/>
  <c r="AN821" i="4"/>
  <c r="AO821" i="4"/>
  <c r="AT821" i="4"/>
  <c r="AX821" i="4"/>
  <c r="AY821" i="4"/>
  <c r="AZ821" i="4"/>
  <c r="BA821" i="4"/>
  <c r="AL822" i="4"/>
  <c r="AM822" i="4"/>
  <c r="AN822" i="4"/>
  <c r="AO822" i="4"/>
  <c r="AT822" i="4"/>
  <c r="AX822" i="4"/>
  <c r="AY822" i="4"/>
  <c r="AL823" i="4"/>
  <c r="AM823" i="4"/>
  <c r="AN823" i="4"/>
  <c r="AO823" i="4"/>
  <c r="AT823" i="4"/>
  <c r="AX823" i="4"/>
  <c r="AY823" i="4"/>
  <c r="AZ823" i="4"/>
  <c r="BA823" i="4"/>
  <c r="AL824" i="4"/>
  <c r="AM824" i="4"/>
  <c r="AN824" i="4"/>
  <c r="AO824" i="4"/>
  <c r="AT824" i="4"/>
  <c r="AX824" i="4"/>
  <c r="AZ824" i="4"/>
  <c r="AL825" i="4"/>
  <c r="AM825" i="4"/>
  <c r="AN825" i="4"/>
  <c r="AO825" i="4"/>
  <c r="AT825" i="4"/>
  <c r="AX825" i="4"/>
  <c r="AY825" i="4"/>
  <c r="AZ825" i="4"/>
  <c r="BA825" i="4"/>
  <c r="AL826" i="4"/>
  <c r="AM826" i="4"/>
  <c r="AN826" i="4"/>
  <c r="AO826" i="4"/>
  <c r="AT826" i="4"/>
  <c r="AX826" i="4"/>
  <c r="AY826" i="4" s="1"/>
  <c r="AL827" i="4"/>
  <c r="AM827" i="4"/>
  <c r="AN827" i="4"/>
  <c r="AO827" i="4"/>
  <c r="AT827" i="4"/>
  <c r="AX827" i="4"/>
  <c r="AY827" i="4"/>
  <c r="AZ827" i="4"/>
  <c r="BA827" i="4"/>
  <c r="AL828" i="4"/>
  <c r="AM828" i="4"/>
  <c r="AN828" i="4"/>
  <c r="AO828" i="4"/>
  <c r="AT828" i="4"/>
  <c r="AX828" i="4"/>
  <c r="BA828" i="4" s="1"/>
  <c r="AY828" i="4"/>
  <c r="AL829" i="4"/>
  <c r="AM829" i="4"/>
  <c r="AN829" i="4"/>
  <c r="AO829" i="4"/>
  <c r="AT829" i="4"/>
  <c r="AX829" i="4"/>
  <c r="AY829" i="4"/>
  <c r="AZ829" i="4"/>
  <c r="BA829" i="4"/>
  <c r="AL830" i="4"/>
  <c r="AM830" i="4"/>
  <c r="AN830" i="4"/>
  <c r="AO830" i="4"/>
  <c r="AT830" i="4"/>
  <c r="AX830" i="4"/>
  <c r="AY830" i="4"/>
  <c r="AL831" i="4"/>
  <c r="AM831" i="4"/>
  <c r="AN831" i="4"/>
  <c r="AO831" i="4"/>
  <c r="AT831" i="4"/>
  <c r="AX831" i="4"/>
  <c r="AY831" i="4"/>
  <c r="AZ831" i="4"/>
  <c r="BA831" i="4"/>
  <c r="AL832" i="4"/>
  <c r="AM832" i="4"/>
  <c r="AN832" i="4"/>
  <c r="AO832" i="4"/>
  <c r="AT832" i="4"/>
  <c r="AX832" i="4"/>
  <c r="BA832" i="4" s="1"/>
  <c r="AY832" i="4"/>
  <c r="AZ832" i="4"/>
  <c r="AL833" i="4"/>
  <c r="AM833" i="4"/>
  <c r="AN833" i="4"/>
  <c r="AO833" i="4"/>
  <c r="AT833" i="4"/>
  <c r="AX833" i="4"/>
  <c r="AY833" i="4"/>
  <c r="AZ833" i="4"/>
  <c r="BA833" i="4"/>
  <c r="AL834" i="4"/>
  <c r="AM834" i="4"/>
  <c r="AN834" i="4"/>
  <c r="AO834" i="4"/>
  <c r="AT834" i="4"/>
  <c r="AX834" i="4"/>
  <c r="AY834" i="4" s="1"/>
  <c r="AL835" i="4"/>
  <c r="AM835" i="4"/>
  <c r="AN835" i="4"/>
  <c r="AO835" i="4"/>
  <c r="AT835" i="4"/>
  <c r="AX835" i="4"/>
  <c r="AY835" i="4"/>
  <c r="AZ835" i="4"/>
  <c r="BA835" i="4"/>
  <c r="AL836" i="4"/>
  <c r="AM836" i="4"/>
  <c r="AN836" i="4"/>
  <c r="AO836" i="4"/>
  <c r="AT836" i="4"/>
  <c r="AX836" i="4"/>
  <c r="BA836" i="4" s="1"/>
  <c r="AL837" i="4"/>
  <c r="AM837" i="4"/>
  <c r="AN837" i="4"/>
  <c r="AO837" i="4"/>
  <c r="AT837" i="4"/>
  <c r="AX837" i="4"/>
  <c r="AY837" i="4"/>
  <c r="AZ837" i="4"/>
  <c r="BA837" i="4"/>
  <c r="AL838" i="4"/>
  <c r="AM838" i="4"/>
  <c r="AN838" i="4"/>
  <c r="AO838" i="4"/>
  <c r="AT838" i="4"/>
  <c r="AX838" i="4"/>
  <c r="AY838" i="4"/>
  <c r="AL839" i="4"/>
  <c r="AM839" i="4"/>
  <c r="AN839" i="4"/>
  <c r="AO839" i="4"/>
  <c r="AT839" i="4"/>
  <c r="AX839" i="4"/>
  <c r="AY839" i="4"/>
  <c r="AZ839" i="4"/>
  <c r="BA839" i="4"/>
  <c r="AL840" i="4"/>
  <c r="AM840" i="4"/>
  <c r="AN840" i="4"/>
  <c r="AO840" i="4"/>
  <c r="AT840" i="4"/>
  <c r="AX840" i="4"/>
  <c r="BA840" i="4" s="1"/>
  <c r="AL841" i="4"/>
  <c r="AM841" i="4"/>
  <c r="AN841" i="4"/>
  <c r="AO841" i="4"/>
  <c r="AT841" i="4"/>
  <c r="AX841" i="4"/>
  <c r="AY841" i="4"/>
  <c r="AZ841" i="4"/>
  <c r="BA841" i="4"/>
  <c r="AL842" i="4"/>
  <c r="AM842" i="4"/>
  <c r="AN842" i="4"/>
  <c r="AO842" i="4"/>
  <c r="AT842" i="4"/>
  <c r="AX842" i="4"/>
  <c r="AY842" i="4" s="1"/>
  <c r="AL843" i="4"/>
  <c r="AM843" i="4"/>
  <c r="AN843" i="4"/>
  <c r="AO843" i="4"/>
  <c r="AT843" i="4"/>
  <c r="AX843" i="4"/>
  <c r="AY843" i="4"/>
  <c r="AZ843" i="4"/>
  <c r="BA843" i="4"/>
  <c r="AL844" i="4"/>
  <c r="AM844" i="4"/>
  <c r="AN844" i="4"/>
  <c r="AO844" i="4"/>
  <c r="AT844" i="4"/>
  <c r="AX844" i="4"/>
  <c r="BA844" i="4" s="1"/>
  <c r="AY844" i="4"/>
  <c r="AL845" i="4"/>
  <c r="AM845" i="4"/>
  <c r="AN845" i="4"/>
  <c r="AO845" i="4"/>
  <c r="AT845" i="4"/>
  <c r="AX845" i="4"/>
  <c r="AY845" i="4"/>
  <c r="AZ845" i="4"/>
  <c r="BA845" i="4"/>
  <c r="AL846" i="4"/>
  <c r="AM846" i="4"/>
  <c r="AN846" i="4"/>
  <c r="AO846" i="4"/>
  <c r="AT846" i="4"/>
  <c r="AX846" i="4"/>
  <c r="AY846" i="4"/>
  <c r="AL847" i="4"/>
  <c r="AM847" i="4"/>
  <c r="AN847" i="4"/>
  <c r="AO847" i="4"/>
  <c r="AT847" i="4"/>
  <c r="AX847" i="4"/>
  <c r="AY847" i="4"/>
  <c r="AZ847" i="4"/>
  <c r="BA847" i="4"/>
  <c r="AL848" i="4"/>
  <c r="AM848" i="4"/>
  <c r="AN848" i="4"/>
  <c r="AO848" i="4"/>
  <c r="AT848" i="4"/>
  <c r="AX848" i="4"/>
  <c r="BA848" i="4" s="1"/>
  <c r="AY848" i="4"/>
  <c r="AZ848" i="4"/>
  <c r="AL849" i="4"/>
  <c r="AM849" i="4"/>
  <c r="AN849" i="4"/>
  <c r="AO849" i="4"/>
  <c r="AT849" i="4"/>
  <c r="AX849" i="4"/>
  <c r="AY849" i="4"/>
  <c r="AZ849" i="4"/>
  <c r="BA849" i="4"/>
  <c r="AL850" i="4"/>
  <c r="AM850" i="4"/>
  <c r="AN850" i="4"/>
  <c r="AO850" i="4"/>
  <c r="AT850" i="4"/>
  <c r="AX850" i="4"/>
  <c r="AY850" i="4" s="1"/>
  <c r="AL851" i="4"/>
  <c r="AM851" i="4"/>
  <c r="AN851" i="4"/>
  <c r="AO851" i="4"/>
  <c r="AT851" i="4"/>
  <c r="AX851" i="4"/>
  <c r="AY851" i="4"/>
  <c r="AZ851" i="4"/>
  <c r="BA851" i="4"/>
  <c r="AL852" i="4"/>
  <c r="AM852" i="4"/>
  <c r="AN852" i="4"/>
  <c r="AO852" i="4"/>
  <c r="AT852" i="4"/>
  <c r="AX852" i="4"/>
  <c r="BA852" i="4" s="1"/>
  <c r="AL853" i="4"/>
  <c r="AM853" i="4"/>
  <c r="AN853" i="4"/>
  <c r="AO853" i="4"/>
  <c r="AT853" i="4"/>
  <c r="AX853" i="4"/>
  <c r="AY853" i="4"/>
  <c r="AZ853" i="4"/>
  <c r="BA853" i="4"/>
  <c r="AL854" i="4"/>
  <c r="AM854" i="4"/>
  <c r="AN854" i="4"/>
  <c r="AO854" i="4"/>
  <c r="AT854" i="4"/>
  <c r="AX854" i="4"/>
  <c r="AY854" i="4"/>
  <c r="AL855" i="4"/>
  <c r="AM855" i="4"/>
  <c r="AN855" i="4"/>
  <c r="AO855" i="4"/>
  <c r="AT855" i="4"/>
  <c r="AX855" i="4"/>
  <c r="AY855" i="4"/>
  <c r="AZ855" i="4"/>
  <c r="BA855" i="4"/>
  <c r="AL856" i="4"/>
  <c r="AM856" i="4"/>
  <c r="AN856" i="4"/>
  <c r="AO856" i="4"/>
  <c r="AT856" i="4"/>
  <c r="AX856" i="4"/>
  <c r="BA856" i="4" s="1"/>
  <c r="AL857" i="4"/>
  <c r="AM857" i="4"/>
  <c r="AN857" i="4"/>
  <c r="AO857" i="4"/>
  <c r="AT857" i="4"/>
  <c r="AX857" i="4"/>
  <c r="AY857" i="4"/>
  <c r="AZ857" i="4"/>
  <c r="BA857" i="4"/>
  <c r="AL858" i="4"/>
  <c r="AM858" i="4"/>
  <c r="AN858" i="4"/>
  <c r="AO858" i="4"/>
  <c r="AT858" i="4"/>
  <c r="AX858" i="4"/>
  <c r="AY858" i="4" s="1"/>
  <c r="AL859" i="4"/>
  <c r="AM859" i="4"/>
  <c r="AN859" i="4"/>
  <c r="AO859" i="4"/>
  <c r="AT859" i="4"/>
  <c r="AX859" i="4"/>
  <c r="AY859" i="4"/>
  <c r="AZ859" i="4"/>
  <c r="BA859" i="4"/>
  <c r="AL860" i="4"/>
  <c r="AM860" i="4"/>
  <c r="AN860" i="4"/>
  <c r="AO860" i="4"/>
  <c r="AT860" i="4"/>
  <c r="AX860" i="4"/>
  <c r="BA860" i="4" s="1"/>
  <c r="AY860" i="4"/>
  <c r="AL861" i="4"/>
  <c r="AM861" i="4"/>
  <c r="AN861" i="4"/>
  <c r="AO861" i="4"/>
  <c r="AT861" i="4"/>
  <c r="AX861" i="4"/>
  <c r="AY861" i="4"/>
  <c r="AZ861" i="4"/>
  <c r="BA861" i="4"/>
  <c r="AL862" i="4"/>
  <c r="AM862" i="4"/>
  <c r="AN862" i="4"/>
  <c r="AO862" i="4"/>
  <c r="AT862" i="4"/>
  <c r="AX862" i="4"/>
  <c r="AY862" i="4"/>
  <c r="AL863" i="4"/>
  <c r="AM863" i="4"/>
  <c r="AN863" i="4"/>
  <c r="AO863" i="4"/>
  <c r="AT863" i="4"/>
  <c r="AX863" i="4"/>
  <c r="AY863" i="4"/>
  <c r="AZ863" i="4"/>
  <c r="BA863" i="4"/>
  <c r="AL864" i="4"/>
  <c r="AM864" i="4"/>
  <c r="AN864" i="4"/>
  <c r="AO864" i="4"/>
  <c r="AT864" i="4"/>
  <c r="AX864" i="4"/>
  <c r="BA864" i="4" s="1"/>
  <c r="AY864" i="4"/>
  <c r="AZ864" i="4"/>
  <c r="AL865" i="4"/>
  <c r="AM865" i="4"/>
  <c r="AN865" i="4"/>
  <c r="AO865" i="4"/>
  <c r="AT865" i="4"/>
  <c r="AX865" i="4"/>
  <c r="AY865" i="4"/>
  <c r="AZ865" i="4"/>
  <c r="BA865" i="4"/>
  <c r="AL866" i="4"/>
  <c r="AM866" i="4"/>
  <c r="AN866" i="4"/>
  <c r="AO866" i="4"/>
  <c r="AT866" i="4"/>
  <c r="AX866" i="4"/>
  <c r="AY866" i="4" s="1"/>
  <c r="AL867" i="4"/>
  <c r="AM867" i="4"/>
  <c r="AN867" i="4"/>
  <c r="AO867" i="4"/>
  <c r="AT867" i="4"/>
  <c r="AX867" i="4"/>
  <c r="AY867" i="4"/>
  <c r="AZ867" i="4"/>
  <c r="BA867" i="4"/>
  <c r="AL868" i="4"/>
  <c r="AM868" i="4"/>
  <c r="AN868" i="4"/>
  <c r="AO868" i="4"/>
  <c r="AT868" i="4"/>
  <c r="AX868" i="4"/>
  <c r="BA868" i="4" s="1"/>
  <c r="AL869" i="4"/>
  <c r="AM869" i="4"/>
  <c r="AN869" i="4"/>
  <c r="AO869" i="4"/>
  <c r="AT869" i="4"/>
  <c r="AX869" i="4"/>
  <c r="AY869" i="4"/>
  <c r="AZ869" i="4"/>
  <c r="BA869" i="4"/>
  <c r="AL870" i="4"/>
  <c r="AM870" i="4"/>
  <c r="AN870" i="4"/>
  <c r="AO870" i="4"/>
  <c r="AT870" i="4"/>
  <c r="AX870" i="4"/>
  <c r="AY870" i="4" s="1"/>
  <c r="AL871" i="4"/>
  <c r="AM871" i="4"/>
  <c r="AN871" i="4"/>
  <c r="AO871" i="4"/>
  <c r="AT871" i="4"/>
  <c r="AX871" i="4"/>
  <c r="AY871" i="4"/>
  <c r="AZ871" i="4"/>
  <c r="BA871" i="4"/>
  <c r="AL872" i="4"/>
  <c r="AM872" i="4"/>
  <c r="AN872" i="4"/>
  <c r="AO872" i="4"/>
  <c r="AT872" i="4"/>
  <c r="AX872" i="4"/>
  <c r="BA872" i="4" s="1"/>
  <c r="AZ872" i="4"/>
  <c r="AL873" i="4"/>
  <c r="AM873" i="4"/>
  <c r="AN873" i="4"/>
  <c r="AO873" i="4"/>
  <c r="AT873" i="4"/>
  <c r="AX873" i="4"/>
  <c r="AY873" i="4"/>
  <c r="AZ873" i="4"/>
  <c r="BA873" i="4"/>
  <c r="AL874" i="4"/>
  <c r="AM874" i="4"/>
  <c r="AN874" i="4"/>
  <c r="AO874" i="4"/>
  <c r="AT874" i="4"/>
  <c r="AX874" i="4"/>
  <c r="AY874" i="4" s="1"/>
  <c r="AL875" i="4"/>
  <c r="AM875" i="4"/>
  <c r="AN875" i="4"/>
  <c r="AO875" i="4"/>
  <c r="AT875" i="4"/>
  <c r="AX875" i="4"/>
  <c r="AY875" i="4"/>
  <c r="AZ875" i="4"/>
  <c r="BA875" i="4"/>
  <c r="AL876" i="4"/>
  <c r="AM876" i="4"/>
  <c r="AN876" i="4"/>
  <c r="AO876" i="4"/>
  <c r="AT876" i="4"/>
  <c r="AX876" i="4"/>
  <c r="BA876" i="4" s="1"/>
  <c r="AY876" i="4"/>
  <c r="AL877" i="4"/>
  <c r="AM877" i="4"/>
  <c r="AN877" i="4"/>
  <c r="AO877" i="4"/>
  <c r="AT877" i="4"/>
  <c r="AX877" i="4"/>
  <c r="AY877" i="4"/>
  <c r="AZ877" i="4"/>
  <c r="BA877" i="4"/>
  <c r="AL878" i="4"/>
  <c r="AM878" i="4"/>
  <c r="AN878" i="4"/>
  <c r="AO878" i="4"/>
  <c r="AT878" i="4"/>
  <c r="AX878" i="4"/>
  <c r="AY878" i="4" s="1"/>
  <c r="AL879" i="4"/>
  <c r="AM879" i="4"/>
  <c r="AN879" i="4"/>
  <c r="AO879" i="4"/>
  <c r="AT879" i="4"/>
  <c r="AX879" i="4"/>
  <c r="AY879" i="4"/>
  <c r="AZ879" i="4"/>
  <c r="BA879" i="4"/>
  <c r="AL880" i="4"/>
  <c r="AM880" i="4"/>
  <c r="AN880" i="4"/>
  <c r="AO880" i="4"/>
  <c r="AT880" i="4"/>
  <c r="AX880" i="4"/>
  <c r="BA880" i="4" s="1"/>
  <c r="AZ880" i="4"/>
  <c r="AL881" i="4"/>
  <c r="AM881" i="4"/>
  <c r="AN881" i="4"/>
  <c r="AO881" i="4"/>
  <c r="AT881" i="4"/>
  <c r="AX881" i="4"/>
  <c r="AY881" i="4"/>
  <c r="AZ881" i="4"/>
  <c r="BA881" i="4"/>
  <c r="AL882" i="4"/>
  <c r="AM882" i="4"/>
  <c r="AN882" i="4"/>
  <c r="AO882" i="4"/>
  <c r="AT882" i="4"/>
  <c r="AX882" i="4"/>
  <c r="AY882" i="4" s="1"/>
  <c r="AL883" i="4"/>
  <c r="AM883" i="4"/>
  <c r="AN883" i="4"/>
  <c r="AO883" i="4"/>
  <c r="AT883" i="4"/>
  <c r="AX883" i="4"/>
  <c r="AY883" i="4"/>
  <c r="AZ883" i="4"/>
  <c r="BA883" i="4"/>
  <c r="AL884" i="4"/>
  <c r="AM884" i="4"/>
  <c r="AN884" i="4"/>
  <c r="AO884" i="4"/>
  <c r="AT884" i="4"/>
  <c r="AX884" i="4"/>
  <c r="BA884" i="4" s="1"/>
  <c r="AL885" i="4"/>
  <c r="AM885" i="4"/>
  <c r="AN885" i="4"/>
  <c r="AO885" i="4"/>
  <c r="AT885" i="4"/>
  <c r="AX885" i="4"/>
  <c r="AY885" i="4"/>
  <c r="AZ885" i="4"/>
  <c r="BA885" i="4"/>
  <c r="AL886" i="4"/>
  <c r="AM886" i="4"/>
  <c r="AN886" i="4"/>
  <c r="AO886" i="4"/>
  <c r="AT886" i="4"/>
  <c r="AX886" i="4"/>
  <c r="AY886" i="4" s="1"/>
  <c r="AL887" i="4"/>
  <c r="AM887" i="4"/>
  <c r="AN887" i="4"/>
  <c r="AO887" i="4"/>
  <c r="AT887" i="4"/>
  <c r="AX887" i="4"/>
  <c r="AY887" i="4"/>
  <c r="AZ887" i="4"/>
  <c r="BA887" i="4"/>
  <c r="AL888" i="4"/>
  <c r="AM888" i="4"/>
  <c r="AN888" i="4"/>
  <c r="AO888" i="4"/>
  <c r="AT888" i="4"/>
  <c r="AX888" i="4"/>
  <c r="BA888" i="4" s="1"/>
  <c r="AZ888" i="4"/>
  <c r="AL889" i="4"/>
  <c r="AM889" i="4"/>
  <c r="AN889" i="4"/>
  <c r="AO889" i="4"/>
  <c r="AT889" i="4"/>
  <c r="AX889" i="4"/>
  <c r="AY889" i="4"/>
  <c r="AZ889" i="4"/>
  <c r="BA889" i="4"/>
  <c r="AL890" i="4"/>
  <c r="AM890" i="4"/>
  <c r="AN890" i="4"/>
  <c r="AO890" i="4"/>
  <c r="AT890" i="4"/>
  <c r="AX890" i="4"/>
  <c r="AY890" i="4"/>
  <c r="AL891" i="4"/>
  <c r="AM891" i="4"/>
  <c r="AN891" i="4"/>
  <c r="AO891" i="4"/>
  <c r="AT891" i="4"/>
  <c r="AX891" i="4"/>
  <c r="AY891" i="4"/>
  <c r="AZ891" i="4"/>
  <c r="BA891" i="4"/>
  <c r="AL892" i="4"/>
  <c r="AM892" i="4"/>
  <c r="AN892" i="4"/>
  <c r="AO892" i="4"/>
  <c r="AT892" i="4"/>
  <c r="AV892" i="4"/>
  <c r="AX892" i="4"/>
  <c r="AZ892" i="4" s="1"/>
  <c r="AL893" i="4"/>
  <c r="AM893" i="4"/>
  <c r="AN893" i="4"/>
  <c r="AO893" i="4"/>
  <c r="AT893" i="4"/>
  <c r="AV893" i="4"/>
  <c r="AX893" i="4"/>
  <c r="AY893" i="4"/>
  <c r="AZ893" i="4"/>
  <c r="BA893" i="4"/>
  <c r="AL894" i="4"/>
  <c r="AM894" i="4"/>
  <c r="AN894" i="4"/>
  <c r="AO894" i="4"/>
  <c r="AT894" i="4"/>
  <c r="AV894" i="4" s="1"/>
  <c r="AX894" i="4"/>
  <c r="AY894" i="4"/>
  <c r="AZ894" i="4"/>
  <c r="BA894" i="4"/>
  <c r="AL895" i="4"/>
  <c r="AM895" i="4"/>
  <c r="AN895" i="4"/>
  <c r="AO895" i="4"/>
  <c r="AT895" i="4"/>
  <c r="AV895" i="4" s="1"/>
  <c r="AX895" i="4"/>
  <c r="AY895" i="4"/>
  <c r="AL896" i="4"/>
  <c r="AM896" i="4"/>
  <c r="AN896" i="4"/>
  <c r="AO896" i="4"/>
  <c r="AT896" i="4"/>
  <c r="AV896" i="4" s="1"/>
  <c r="AX896" i="4"/>
  <c r="AY896" i="4"/>
  <c r="AZ896" i="4"/>
  <c r="BA896" i="4"/>
  <c r="AL897" i="4"/>
  <c r="AM897" i="4"/>
  <c r="AN897" i="4"/>
  <c r="AO897" i="4"/>
  <c r="AT897" i="4"/>
  <c r="AX897" i="4"/>
  <c r="BA897" i="4" s="1"/>
  <c r="AY897" i="4"/>
  <c r="AZ897" i="4"/>
  <c r="AL898" i="4"/>
  <c r="AM898" i="4"/>
  <c r="AN898" i="4"/>
  <c r="AO898" i="4"/>
  <c r="AT898" i="4"/>
  <c r="AV898" i="4" s="1"/>
  <c r="AX898" i="4"/>
  <c r="AY898" i="4" s="1"/>
  <c r="AZ898" i="4"/>
  <c r="BA898" i="4"/>
  <c r="AL899" i="4"/>
  <c r="AM899" i="4"/>
  <c r="AN899" i="4"/>
  <c r="AO899" i="4"/>
  <c r="AT899" i="4"/>
  <c r="AV899" i="4" s="1"/>
  <c r="AX899" i="4"/>
  <c r="BA899" i="4"/>
  <c r="AL900" i="4"/>
  <c r="AM900" i="4"/>
  <c r="AN900" i="4"/>
  <c r="AO900" i="4"/>
  <c r="AT900" i="4"/>
  <c r="AV900" i="4"/>
  <c r="AX900" i="4"/>
  <c r="BA900" i="4" s="1"/>
  <c r="AY900" i="4"/>
  <c r="AZ900" i="4"/>
  <c r="AL901" i="4"/>
  <c r="AM901" i="4"/>
  <c r="AN901" i="4"/>
  <c r="AO901" i="4"/>
  <c r="AT901" i="4"/>
  <c r="AV901" i="4" s="1"/>
  <c r="AX901" i="4"/>
  <c r="AY901" i="4"/>
  <c r="AZ901" i="4"/>
  <c r="BA901" i="4"/>
  <c r="AL902" i="4"/>
  <c r="AM902" i="4"/>
  <c r="AN902" i="4"/>
  <c r="AO902" i="4"/>
  <c r="AT902" i="4"/>
  <c r="AV902" i="4"/>
  <c r="AX902" i="4"/>
  <c r="AZ902" i="4" s="1"/>
  <c r="BA902" i="4"/>
  <c r="AL903" i="4"/>
  <c r="AM903" i="4"/>
  <c r="AN903" i="4"/>
  <c r="AO903" i="4"/>
  <c r="AT903" i="4"/>
  <c r="AX903" i="4"/>
  <c r="AY903" i="4" s="1"/>
  <c r="BA903" i="4"/>
  <c r="AL904" i="4"/>
  <c r="AM904" i="4"/>
  <c r="AN904" i="4"/>
  <c r="AO904" i="4"/>
  <c r="AT904" i="4"/>
  <c r="AV904" i="4" s="1"/>
  <c r="AX904" i="4"/>
  <c r="BA904" i="4"/>
  <c r="AL905" i="4"/>
  <c r="AM905" i="4"/>
  <c r="AN905" i="4"/>
  <c r="AO905" i="4"/>
  <c r="AT905" i="4"/>
  <c r="AX905" i="4"/>
  <c r="AY905" i="4" s="1"/>
  <c r="AL906" i="4"/>
  <c r="AM906" i="4"/>
  <c r="AN906" i="4"/>
  <c r="AO906" i="4"/>
  <c r="AT906" i="4"/>
  <c r="AV906" i="4"/>
  <c r="AX906" i="4"/>
  <c r="AY906" i="4" s="1"/>
  <c r="AZ906" i="4"/>
  <c r="AL907" i="4"/>
  <c r="AM907" i="4"/>
  <c r="AN907" i="4"/>
  <c r="AO907" i="4"/>
  <c r="AT907" i="4"/>
  <c r="AV907" i="4" s="1"/>
  <c r="AX907" i="4"/>
  <c r="AY907" i="4"/>
  <c r="AZ907" i="4"/>
  <c r="BA907" i="4"/>
  <c r="AL908" i="4"/>
  <c r="AM908" i="4"/>
  <c r="AN908" i="4"/>
  <c r="AO908" i="4"/>
  <c r="AT908" i="4"/>
  <c r="AV908" i="4" s="1"/>
  <c r="AX908" i="4"/>
  <c r="AY908" i="4"/>
  <c r="AZ908" i="4"/>
  <c r="BA908" i="4"/>
  <c r="AL909" i="4"/>
  <c r="AM909" i="4"/>
  <c r="AN909" i="4"/>
  <c r="AO909" i="4"/>
  <c r="AT909" i="4"/>
  <c r="AV909" i="4" s="1"/>
  <c r="AX909" i="4"/>
  <c r="BA909" i="4" s="1"/>
  <c r="AL910" i="4"/>
  <c r="AM910" i="4"/>
  <c r="AN910" i="4"/>
  <c r="AO910" i="4"/>
  <c r="AT910" i="4"/>
  <c r="AV910" i="4"/>
  <c r="AX910" i="4"/>
  <c r="BA910" i="4" s="1"/>
  <c r="AZ910" i="4"/>
  <c r="AL911" i="4"/>
  <c r="AM911" i="4"/>
  <c r="AN911" i="4"/>
  <c r="AO911" i="4"/>
  <c r="AT911" i="4"/>
  <c r="AV911" i="4" s="1"/>
  <c r="AX911" i="4"/>
  <c r="AY911" i="4"/>
  <c r="AZ911" i="4"/>
  <c r="BA911" i="4"/>
  <c r="AL912" i="4"/>
  <c r="AM912" i="4"/>
  <c r="AN912" i="4"/>
  <c r="AO912" i="4"/>
  <c r="AT912" i="4"/>
  <c r="AV912" i="4" s="1"/>
  <c r="AX912" i="4"/>
  <c r="BA912" i="4" s="1"/>
  <c r="AL913" i="4"/>
  <c r="AM913" i="4"/>
  <c r="AN913" i="4"/>
  <c r="AO913" i="4"/>
  <c r="AT913" i="4"/>
  <c r="AX913" i="4"/>
  <c r="AY913" i="4"/>
  <c r="AZ913" i="4"/>
  <c r="BA913" i="4"/>
  <c r="AL914" i="4"/>
  <c r="AM914" i="4"/>
  <c r="AN914" i="4"/>
  <c r="AO914" i="4"/>
  <c r="AT914" i="4"/>
  <c r="AV914" i="4"/>
  <c r="AX914" i="4"/>
  <c r="BA914" i="4" s="1"/>
  <c r="AL915" i="4"/>
  <c r="AM915" i="4"/>
  <c r="AN915" i="4"/>
  <c r="AO915" i="4"/>
  <c r="AT915" i="4"/>
  <c r="AV915" i="4" s="1"/>
  <c r="AX915" i="4"/>
  <c r="AY915" i="4" s="1"/>
  <c r="BA915" i="4"/>
  <c r="AL916" i="4"/>
  <c r="AM916" i="4"/>
  <c r="AN916" i="4"/>
  <c r="AO916" i="4"/>
  <c r="AT916" i="4"/>
  <c r="AV916" i="4" s="1"/>
  <c r="AX916" i="4"/>
  <c r="AZ916" i="4" s="1"/>
  <c r="BA916" i="4"/>
  <c r="AL917" i="4"/>
  <c r="AM917" i="4"/>
  <c r="AN917" i="4"/>
  <c r="AO917" i="4"/>
  <c r="AT917" i="4"/>
  <c r="AV917" i="4"/>
  <c r="AX917" i="4"/>
  <c r="AZ917" i="4" s="1"/>
  <c r="AY917" i="4"/>
  <c r="AL918" i="4"/>
  <c r="AM918" i="4"/>
  <c r="AN918" i="4"/>
  <c r="AO918" i="4"/>
  <c r="AT918" i="4"/>
  <c r="AV918" i="4" s="1"/>
  <c r="AX918" i="4"/>
  <c r="AY918" i="4"/>
  <c r="AZ918" i="4"/>
  <c r="BA918" i="4"/>
  <c r="AL919" i="4"/>
  <c r="AM919" i="4"/>
  <c r="AN919" i="4"/>
  <c r="AO919" i="4"/>
  <c r="AT919" i="4"/>
  <c r="AV919" i="4" s="1"/>
  <c r="AX919" i="4"/>
  <c r="BA919" i="4"/>
  <c r="AL920" i="4"/>
  <c r="AM920" i="4"/>
  <c r="AN920" i="4"/>
  <c r="AO920" i="4"/>
  <c r="AT920" i="4"/>
  <c r="AV920" i="4" s="1"/>
  <c r="AX920" i="4"/>
  <c r="AY920" i="4" s="1"/>
  <c r="AL921" i="4"/>
  <c r="AM921" i="4"/>
  <c r="AN921" i="4"/>
  <c r="AO921" i="4"/>
  <c r="AT921" i="4"/>
  <c r="AX921" i="4"/>
  <c r="AZ921" i="4" s="1"/>
  <c r="BA921" i="4"/>
  <c r="AL922" i="4"/>
  <c r="AM922" i="4"/>
  <c r="AN922" i="4"/>
  <c r="AO922" i="4"/>
  <c r="AT922" i="4"/>
  <c r="AV922" i="4"/>
  <c r="AX922" i="4"/>
  <c r="AY922" i="4"/>
  <c r="AZ922" i="4"/>
  <c r="BA922" i="4"/>
  <c r="AL923" i="4"/>
  <c r="AM923" i="4"/>
  <c r="AN923" i="4"/>
  <c r="AO923" i="4"/>
  <c r="AT923" i="4"/>
  <c r="AV923" i="4" s="1"/>
  <c r="AX923" i="4"/>
  <c r="AY923" i="4" s="1"/>
  <c r="AZ923" i="4"/>
  <c r="BA923" i="4"/>
  <c r="AL924" i="4"/>
  <c r="AM924" i="4"/>
  <c r="AN924" i="4"/>
  <c r="AO924" i="4"/>
  <c r="AT924" i="4"/>
  <c r="AV924" i="4"/>
  <c r="AX924" i="4"/>
  <c r="AY924" i="4" s="1"/>
  <c r="AL925" i="4"/>
  <c r="AM925" i="4"/>
  <c r="AN925" i="4"/>
  <c r="AO925" i="4"/>
  <c r="AT925" i="4"/>
  <c r="AV925" i="4" s="1"/>
  <c r="AX925" i="4"/>
  <c r="AY925" i="4"/>
  <c r="AZ925" i="4"/>
  <c r="BA925" i="4"/>
  <c r="AL926" i="4"/>
  <c r="AM926" i="4"/>
  <c r="AN926" i="4"/>
  <c r="AO926" i="4"/>
  <c r="AT926" i="4"/>
  <c r="AV926" i="4" s="1"/>
  <c r="AX926" i="4"/>
  <c r="AY926" i="4" s="1"/>
  <c r="AZ926" i="4"/>
  <c r="BA926" i="4"/>
  <c r="AL927" i="4"/>
  <c r="AM927" i="4"/>
  <c r="AN927" i="4"/>
  <c r="AO927" i="4"/>
  <c r="AT927" i="4"/>
  <c r="AV927" i="4" s="1"/>
  <c r="AX927" i="4"/>
  <c r="AY927" i="4" s="1"/>
  <c r="AZ927" i="4"/>
  <c r="BA927" i="4"/>
  <c r="AL928" i="4"/>
  <c r="AM928" i="4"/>
  <c r="AN928" i="4"/>
  <c r="AO928" i="4"/>
  <c r="AT928" i="4"/>
  <c r="AV928" i="4" s="1"/>
  <c r="AX928" i="4"/>
  <c r="AY928" i="4" s="1"/>
  <c r="AZ928" i="4"/>
  <c r="BA928" i="4"/>
  <c r="AL929" i="4"/>
  <c r="AM929" i="4"/>
  <c r="AN929" i="4"/>
  <c r="AO929" i="4"/>
  <c r="AT929" i="4"/>
  <c r="AX929" i="4"/>
  <c r="AY929" i="4"/>
  <c r="AZ929" i="4"/>
  <c r="BA929" i="4"/>
  <c r="AL930" i="4"/>
  <c r="AM930" i="4"/>
  <c r="AN930" i="4"/>
  <c r="AO930" i="4"/>
  <c r="AT930" i="4"/>
  <c r="AV930" i="4"/>
  <c r="AX930" i="4"/>
  <c r="AY930" i="4" s="1"/>
  <c r="BA930" i="4"/>
  <c r="AL931" i="4"/>
  <c r="AM931" i="4"/>
  <c r="AN931" i="4"/>
  <c r="AO931" i="4"/>
  <c r="AT931" i="4"/>
  <c r="AV931" i="4" s="1"/>
  <c r="AX931" i="4"/>
  <c r="AY931" i="4" s="1"/>
  <c r="AZ931" i="4"/>
  <c r="BA931" i="4"/>
  <c r="AL932" i="4"/>
  <c r="AM932" i="4"/>
  <c r="AN932" i="4"/>
  <c r="AO932" i="4"/>
  <c r="AT932" i="4"/>
  <c r="AX932" i="4"/>
  <c r="AZ932" i="4" s="1"/>
  <c r="AY932" i="4"/>
  <c r="AL933" i="4"/>
  <c r="AM933" i="4"/>
  <c r="AN933" i="4"/>
  <c r="AO933" i="4"/>
  <c r="AT933" i="4"/>
  <c r="AV933" i="4"/>
  <c r="AX933" i="4"/>
  <c r="AY933" i="4"/>
  <c r="AZ933" i="4"/>
  <c r="BA933" i="4"/>
  <c r="AL934" i="4"/>
  <c r="AM934" i="4"/>
  <c r="AN934" i="4"/>
  <c r="AO934" i="4"/>
  <c r="AT934" i="4"/>
  <c r="AV934" i="4" s="1"/>
  <c r="AX934" i="4"/>
  <c r="AY934" i="4"/>
  <c r="AZ934" i="4"/>
  <c r="BA934" i="4"/>
  <c r="AL935" i="4"/>
  <c r="AM935" i="4"/>
  <c r="AN935" i="4"/>
  <c r="AO935" i="4"/>
  <c r="AT935" i="4"/>
  <c r="AV935" i="4" s="1"/>
  <c r="AX935" i="4"/>
  <c r="AY935" i="4" s="1"/>
  <c r="AL936" i="4"/>
  <c r="AM936" i="4"/>
  <c r="AN936" i="4"/>
  <c r="AO936" i="4"/>
  <c r="AT936" i="4"/>
  <c r="AV936" i="4" s="1"/>
  <c r="AX936" i="4"/>
  <c r="AY936" i="4" s="1"/>
  <c r="AL937" i="4"/>
  <c r="AM937" i="4"/>
  <c r="AN937" i="4"/>
  <c r="AO937" i="4"/>
  <c r="AT937" i="4"/>
  <c r="AX937" i="4"/>
  <c r="BA937" i="4" s="1"/>
  <c r="AZ937" i="4"/>
  <c r="AL938" i="4"/>
  <c r="AM938" i="4"/>
  <c r="AN938" i="4"/>
  <c r="AO938" i="4"/>
  <c r="AT938" i="4"/>
  <c r="AV938" i="4" s="1"/>
  <c r="AX938" i="4"/>
  <c r="AY938" i="4"/>
  <c r="AL939" i="4"/>
  <c r="AM939" i="4"/>
  <c r="AN939" i="4"/>
  <c r="AO939" i="4"/>
  <c r="AT939" i="4"/>
  <c r="AV939" i="4" s="1"/>
  <c r="AX939" i="4"/>
  <c r="AY939" i="4" s="1"/>
  <c r="AZ939" i="4"/>
  <c r="BA939" i="4"/>
  <c r="AL940" i="4"/>
  <c r="AM940" i="4"/>
  <c r="AN940" i="4"/>
  <c r="AO940" i="4"/>
  <c r="AT940" i="4"/>
  <c r="AV940" i="4" s="1"/>
  <c r="AX940" i="4"/>
  <c r="AY940" i="4" s="1"/>
  <c r="AL941" i="4"/>
  <c r="AM941" i="4"/>
  <c r="AN941" i="4"/>
  <c r="AO941" i="4"/>
  <c r="AT941" i="4"/>
  <c r="AV941" i="4"/>
  <c r="AX941" i="4"/>
  <c r="BA941" i="4" s="1"/>
  <c r="AY941" i="4"/>
  <c r="AZ941" i="4"/>
  <c r="AL942" i="4"/>
  <c r="AM942" i="4"/>
  <c r="AN942" i="4"/>
  <c r="AO942" i="4"/>
  <c r="AT942" i="4"/>
  <c r="AV942" i="4" s="1"/>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s="1"/>
  <c r="AX948" i="4"/>
  <c r="AY948" i="4" s="1"/>
  <c r="AL949" i="4"/>
  <c r="AM949" i="4"/>
  <c r="AN949" i="4"/>
  <c r="AO949" i="4"/>
  <c r="AT949" i="4"/>
  <c r="AV949" i="4" s="1"/>
  <c r="AX949" i="4"/>
  <c r="BA949" i="4" s="1"/>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s="1"/>
  <c r="AX952" i="4"/>
  <c r="AY952" i="4" s="1"/>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c r="AX956" i="4"/>
  <c r="AY956" i="4" s="1"/>
  <c r="AZ956" i="4"/>
  <c r="BA956" i="4"/>
  <c r="AL957" i="4"/>
  <c r="AM957" i="4"/>
  <c r="AN957" i="4"/>
  <c r="AO957" i="4"/>
  <c r="AT957" i="4"/>
  <c r="AX957" i="4"/>
  <c r="BA957" i="4" s="1"/>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L961" i="4"/>
  <c r="AM961" i="4"/>
  <c r="AN961" i="4"/>
  <c r="AO961" i="4"/>
  <c r="AT961" i="4"/>
  <c r="AV961" i="4" s="1"/>
  <c r="AX961" i="4"/>
  <c r="BA961" i="4" s="1"/>
  <c r="AL962" i="4"/>
  <c r="AM962" i="4"/>
  <c r="AN962" i="4"/>
  <c r="AO962" i="4"/>
  <c r="AT962" i="4"/>
  <c r="AV962" i="4"/>
  <c r="AX962" i="4"/>
  <c r="AY962" i="4" s="1"/>
  <c r="AL963" i="4"/>
  <c r="AM963" i="4"/>
  <c r="AN963" i="4"/>
  <c r="AO963" i="4"/>
  <c r="AT963" i="4"/>
  <c r="AV963" i="4" s="1"/>
  <c r="AX963" i="4"/>
  <c r="AZ963" i="4" s="1"/>
  <c r="AL964" i="4"/>
  <c r="AM964" i="4"/>
  <c r="AN964" i="4"/>
  <c r="AO964" i="4"/>
  <c r="AT964" i="4"/>
  <c r="AV964" i="4"/>
  <c r="AX964" i="4"/>
  <c r="AY964" i="4" s="1"/>
  <c r="AL965" i="4"/>
  <c r="AM965" i="4"/>
  <c r="AN965" i="4"/>
  <c r="AO965" i="4"/>
  <c r="AT965" i="4"/>
  <c r="AV965" i="4"/>
  <c r="AX965" i="4"/>
  <c r="BA965" i="4" s="1"/>
  <c r="AZ965" i="4"/>
  <c r="AL966" i="4"/>
  <c r="AM966" i="4"/>
  <c r="AN966" i="4"/>
  <c r="AO966" i="4"/>
  <c r="AT966" i="4"/>
  <c r="AV966" i="4" s="1"/>
  <c r="AX966" i="4"/>
  <c r="AY966" i="4"/>
  <c r="AL967" i="4"/>
  <c r="AM967" i="4"/>
  <c r="AN967" i="4"/>
  <c r="AO967" i="4"/>
  <c r="AT967" i="4"/>
  <c r="AV967" i="4" s="1"/>
  <c r="AX967" i="4"/>
  <c r="AY967" i="4" s="1"/>
  <c r="AL968" i="4"/>
  <c r="AM968" i="4"/>
  <c r="AN968" i="4"/>
  <c r="AO968" i="4"/>
  <c r="AT968" i="4"/>
  <c r="AV968" i="4"/>
  <c r="AX968" i="4"/>
  <c r="AY968" i="4" s="1"/>
  <c r="BA968" i="4"/>
  <c r="AL969" i="4"/>
  <c r="AM969" i="4"/>
  <c r="AN969" i="4"/>
  <c r="AO969" i="4"/>
  <c r="AT969" i="4"/>
  <c r="AV969" i="4" s="1"/>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s="1"/>
  <c r="AW972" i="4"/>
  <c r="AX972" i="4"/>
  <c r="AL973" i="4"/>
  <c r="AM973" i="4"/>
  <c r="AN973" i="4"/>
  <c r="AO973" i="4"/>
  <c r="AT973" i="4"/>
  <c r="AU973" i="4" s="1"/>
  <c r="AV973" i="4"/>
  <c r="AW973" i="4"/>
  <c r="AX973" i="4"/>
  <c r="AL974" i="4"/>
  <c r="AM974" i="4"/>
  <c r="AN974" i="4"/>
  <c r="AO974" i="4"/>
  <c r="AT974" i="4"/>
  <c r="AV974" i="4" s="1"/>
  <c r="AU974" i="4"/>
  <c r="AX974" i="4"/>
  <c r="AL975" i="4"/>
  <c r="AM975" i="4"/>
  <c r="AN975" i="4"/>
  <c r="AO975" i="4"/>
  <c r="AT975" i="4"/>
  <c r="AU975" i="4"/>
  <c r="AV975" i="4"/>
  <c r="AW975" i="4"/>
  <c r="AX975" i="4"/>
  <c r="AL976" i="4"/>
  <c r="AM976" i="4"/>
  <c r="AN976" i="4"/>
  <c r="AO976" i="4"/>
  <c r="AT976" i="4"/>
  <c r="AU976" i="4" s="1"/>
  <c r="AW976" i="4"/>
  <c r="AX976" i="4"/>
  <c r="AL977" i="4"/>
  <c r="AM977" i="4"/>
  <c r="AN977" i="4"/>
  <c r="AO977" i="4"/>
  <c r="AT977" i="4"/>
  <c r="AU977" i="4" s="1"/>
  <c r="AV977" i="4"/>
  <c r="AW977" i="4"/>
  <c r="AX977" i="4"/>
  <c r="AL978" i="4"/>
  <c r="AM978" i="4"/>
  <c r="AN978" i="4"/>
  <c r="AO978" i="4"/>
  <c r="AT978" i="4"/>
  <c r="AV978" i="4" s="1"/>
  <c r="AU978" i="4"/>
  <c r="AX978" i="4"/>
  <c r="AL979" i="4"/>
  <c r="AM979" i="4"/>
  <c r="AN979" i="4"/>
  <c r="AO979" i="4"/>
  <c r="AT979" i="4"/>
  <c r="AU979" i="4"/>
  <c r="AV979" i="4"/>
  <c r="AW979" i="4"/>
  <c r="AX979" i="4"/>
  <c r="AL980" i="4"/>
  <c r="AM980" i="4"/>
  <c r="AN980" i="4"/>
  <c r="AO980" i="4"/>
  <c r="AT980" i="4"/>
  <c r="AU980" i="4" s="1"/>
  <c r="AW980" i="4"/>
  <c r="AX980" i="4"/>
  <c r="AL981" i="4"/>
  <c r="AM981" i="4"/>
  <c r="AN981" i="4"/>
  <c r="AO981" i="4"/>
  <c r="AT981" i="4"/>
  <c r="AU981" i="4" s="1"/>
  <c r="AV981" i="4"/>
  <c r="AW981" i="4"/>
  <c r="AX981" i="4"/>
  <c r="AL982" i="4"/>
  <c r="AM982" i="4"/>
  <c r="AN982" i="4"/>
  <c r="AO982" i="4"/>
  <c r="AT982" i="4"/>
  <c r="AV982" i="4" s="1"/>
  <c r="AU982" i="4"/>
  <c r="AX982" i="4"/>
  <c r="AL983" i="4"/>
  <c r="AM983" i="4"/>
  <c r="AN983" i="4"/>
  <c r="AO983" i="4"/>
  <c r="AT983" i="4"/>
  <c r="AU983" i="4"/>
  <c r="AV983" i="4"/>
  <c r="AW983" i="4"/>
  <c r="AX983" i="4"/>
  <c r="AL984" i="4"/>
  <c r="AM984" i="4"/>
  <c r="AN984" i="4"/>
  <c r="AO984" i="4"/>
  <c r="AT984" i="4"/>
  <c r="AV984" i="4" s="1"/>
  <c r="AU984" i="4"/>
  <c r="AW984" i="4"/>
  <c r="AX984" i="4"/>
  <c r="AL985" i="4"/>
  <c r="AM985" i="4"/>
  <c r="AN985" i="4"/>
  <c r="AO985" i="4"/>
  <c r="AT985" i="4"/>
  <c r="AU985" i="4" s="1"/>
  <c r="AV985" i="4"/>
  <c r="AW985" i="4"/>
  <c r="AX985" i="4"/>
  <c r="AL986" i="4"/>
  <c r="AM986" i="4"/>
  <c r="AN986" i="4"/>
  <c r="AO986" i="4"/>
  <c r="AT986" i="4"/>
  <c r="AV986" i="4" s="1"/>
  <c r="AU986" i="4"/>
  <c r="AX986" i="4"/>
  <c r="AL987" i="4"/>
  <c r="AM987" i="4"/>
  <c r="AN987" i="4"/>
  <c r="AO987" i="4"/>
  <c r="AT987" i="4"/>
  <c r="AU987" i="4"/>
  <c r="AV987" i="4"/>
  <c r="AW987" i="4"/>
  <c r="AX987" i="4"/>
  <c r="AL988" i="4"/>
  <c r="AM988" i="4"/>
  <c r="AN988" i="4"/>
  <c r="AO988" i="4"/>
  <c r="AT988" i="4"/>
  <c r="AV988" i="4" s="1"/>
  <c r="AU988" i="4"/>
  <c r="AW988" i="4"/>
  <c r="AX988" i="4"/>
  <c r="AL989" i="4"/>
  <c r="AM989" i="4"/>
  <c r="AN989" i="4"/>
  <c r="AO989" i="4"/>
  <c r="AT989" i="4"/>
  <c r="AU989" i="4" s="1"/>
  <c r="AV989" i="4"/>
  <c r="AW989" i="4"/>
  <c r="AX989" i="4"/>
  <c r="AL990" i="4"/>
  <c r="AM990" i="4"/>
  <c r="AN990" i="4"/>
  <c r="AO990" i="4"/>
  <c r="AT990" i="4"/>
  <c r="AV990" i="4" s="1"/>
  <c r="AU990" i="4"/>
  <c r="AX990" i="4"/>
  <c r="AL991" i="4"/>
  <c r="AM991" i="4"/>
  <c r="AN991" i="4"/>
  <c r="AO991" i="4"/>
  <c r="AT991" i="4"/>
  <c r="AU991" i="4"/>
  <c r="AV991" i="4"/>
  <c r="AW991" i="4"/>
  <c r="AX991" i="4"/>
  <c r="AL992" i="4"/>
  <c r="AM992" i="4"/>
  <c r="AN992" i="4"/>
  <c r="AO992" i="4"/>
  <c r="AT992" i="4"/>
  <c r="AV992" i="4" s="1"/>
  <c r="AU992" i="4"/>
  <c r="AW992" i="4"/>
  <c r="AX992" i="4"/>
  <c r="AL993" i="4"/>
  <c r="AM993" i="4"/>
  <c r="AN993" i="4"/>
  <c r="AO993" i="4"/>
  <c r="AT993" i="4"/>
  <c r="AU993" i="4" s="1"/>
  <c r="AV993" i="4"/>
  <c r="AW993" i="4"/>
  <c r="AX993" i="4"/>
  <c r="AL994" i="4"/>
  <c r="AM994" i="4"/>
  <c r="AN994" i="4"/>
  <c r="AO994" i="4"/>
  <c r="AT994" i="4"/>
  <c r="AV994" i="4" s="1"/>
  <c r="AU994" i="4"/>
  <c r="AX994" i="4"/>
  <c r="AL995" i="4"/>
  <c r="AM995" i="4"/>
  <c r="AN995" i="4"/>
  <c r="AO995" i="4"/>
  <c r="AT995" i="4"/>
  <c r="AU995" i="4"/>
  <c r="AV995" i="4"/>
  <c r="AW995" i="4"/>
  <c r="AX995" i="4"/>
  <c r="AL996" i="4"/>
  <c r="AM996" i="4"/>
  <c r="AN996" i="4"/>
  <c r="AO996" i="4"/>
  <c r="AT996" i="4"/>
  <c r="AV996" i="4" s="1"/>
  <c r="AU996" i="4"/>
  <c r="AW996" i="4"/>
  <c r="AX996" i="4"/>
  <c r="AL997" i="4"/>
  <c r="AM997" i="4"/>
  <c r="AN997" i="4"/>
  <c r="AO997" i="4"/>
  <c r="AT997" i="4"/>
  <c r="AU997" i="4" s="1"/>
  <c r="AV997" i="4"/>
  <c r="AW997" i="4"/>
  <c r="AX997" i="4"/>
  <c r="AL998" i="4"/>
  <c r="AM998" i="4"/>
  <c r="AN998" i="4"/>
  <c r="AO998" i="4"/>
  <c r="AT998" i="4"/>
  <c r="AV998" i="4" s="1"/>
  <c r="AU998" i="4"/>
  <c r="AX998" i="4"/>
  <c r="AL999" i="4"/>
  <c r="AM999" i="4"/>
  <c r="AN999" i="4"/>
  <c r="AO999" i="4"/>
  <c r="AT999" i="4"/>
  <c r="AU999" i="4"/>
  <c r="AV999" i="4"/>
  <c r="AW999" i="4"/>
  <c r="AX999" i="4"/>
  <c r="AL1000" i="4"/>
  <c r="AM1000" i="4"/>
  <c r="AN1000" i="4"/>
  <c r="AO1000" i="4"/>
  <c r="AT1000" i="4"/>
  <c r="AV1000" i="4" s="1"/>
  <c r="AU1000" i="4"/>
  <c r="AW1000" i="4"/>
  <c r="AX1000" i="4"/>
  <c r="AL1001" i="4"/>
  <c r="AM1001" i="4"/>
  <c r="AN1001" i="4"/>
  <c r="AO1001" i="4"/>
  <c r="AT1001" i="4"/>
  <c r="AU1001" i="4" s="1"/>
  <c r="AV1001" i="4"/>
  <c r="AW1001" i="4"/>
  <c r="AX1001" i="4"/>
  <c r="AL1002" i="4"/>
  <c r="AM1002" i="4"/>
  <c r="AN1002" i="4"/>
  <c r="AO1002" i="4"/>
  <c r="AT1002" i="4"/>
  <c r="AV1002" i="4" s="1"/>
  <c r="AU1002" i="4"/>
  <c r="AX1002" i="4"/>
  <c r="AL1003" i="4"/>
  <c r="AM1003" i="4"/>
  <c r="AN1003" i="4"/>
  <c r="AO1003" i="4"/>
  <c r="AT1003" i="4"/>
  <c r="AU1003" i="4"/>
  <c r="AV1003" i="4"/>
  <c r="AW1003" i="4"/>
  <c r="AX1003" i="4"/>
  <c r="AL1004" i="4"/>
  <c r="AM1004" i="4"/>
  <c r="AN1004" i="4"/>
  <c r="AO1004" i="4"/>
  <c r="AT1004" i="4"/>
  <c r="AV1004" i="4" s="1"/>
  <c r="AU1004" i="4"/>
  <c r="AW1004" i="4"/>
  <c r="AX1004" i="4"/>
  <c r="AL1005" i="4"/>
  <c r="AM1005" i="4"/>
  <c r="AN1005" i="4"/>
  <c r="AO1005" i="4"/>
  <c r="AT1005" i="4"/>
  <c r="AU1005" i="4" s="1"/>
  <c r="AV1005" i="4"/>
  <c r="AW1005" i="4"/>
  <c r="AX1005" i="4"/>
  <c r="AL1006" i="4"/>
  <c r="AM1006" i="4"/>
  <c r="AN1006" i="4"/>
  <c r="AO1006" i="4"/>
  <c r="AT1006" i="4"/>
  <c r="AV1006" i="4" s="1"/>
  <c r="AU1006" i="4"/>
  <c r="AX1006" i="4"/>
  <c r="AL1007" i="4"/>
  <c r="AM1007" i="4"/>
  <c r="AN1007" i="4"/>
  <c r="AO1007" i="4"/>
  <c r="AT1007" i="4"/>
  <c r="AU1007" i="4"/>
  <c r="AV1007" i="4"/>
  <c r="AW1007" i="4"/>
  <c r="AX1007" i="4"/>
  <c r="AL1008" i="4"/>
  <c r="AM1008" i="4"/>
  <c r="AN1008" i="4"/>
  <c r="AO1008" i="4"/>
  <c r="AT1008" i="4"/>
  <c r="AV1008" i="4" s="1"/>
  <c r="AU1008" i="4"/>
  <c r="AW1008" i="4"/>
  <c r="AX1008" i="4"/>
  <c r="AL1009" i="4"/>
  <c r="AM1009" i="4"/>
  <c r="AN1009" i="4"/>
  <c r="AO1009" i="4"/>
  <c r="AT1009" i="4"/>
  <c r="AU1009" i="4" s="1"/>
  <c r="AV1009" i="4"/>
  <c r="AW1009" i="4"/>
  <c r="AX1009" i="4"/>
  <c r="AL1010" i="4"/>
  <c r="AM1010" i="4"/>
  <c r="AN1010" i="4"/>
  <c r="AO1010" i="4"/>
  <c r="AT1010" i="4"/>
  <c r="AV1010" i="4" s="1"/>
  <c r="AU1010" i="4"/>
  <c r="AX1010" i="4"/>
  <c r="AL1011" i="4"/>
  <c r="AM1011" i="4"/>
  <c r="AN1011" i="4"/>
  <c r="AO1011" i="4"/>
  <c r="AT1011" i="4"/>
  <c r="AU1011" i="4"/>
  <c r="AV1011" i="4"/>
  <c r="AW1011" i="4"/>
  <c r="AX1011" i="4"/>
  <c r="AY706" i="4" l="1"/>
  <c r="BA706" i="4"/>
  <c r="AU270" i="4"/>
  <c r="AW270" i="4"/>
  <c r="AZ968" i="4"/>
  <c r="AY965" i="4"/>
  <c r="AY937" i="4"/>
  <c r="AY921" i="4"/>
  <c r="AY910" i="4"/>
  <c r="AZ903" i="4"/>
  <c r="AY899" i="4"/>
  <c r="AZ899" i="4"/>
  <c r="AZ822" i="4"/>
  <c r="BA822" i="4"/>
  <c r="AY816" i="4"/>
  <c r="BA816" i="4"/>
  <c r="AZ810" i="4"/>
  <c r="BA810" i="4"/>
  <c r="AY796" i="4"/>
  <c r="AZ796" i="4"/>
  <c r="BA796" i="4"/>
  <c r="AZ762" i="4"/>
  <c r="BA762" i="4"/>
  <c r="AY748" i="4"/>
  <c r="AZ748" i="4"/>
  <c r="BA748" i="4"/>
  <c r="AZ734" i="4"/>
  <c r="BA734" i="4"/>
  <c r="AZ726" i="4"/>
  <c r="BA726" i="4"/>
  <c r="AY720" i="4"/>
  <c r="AZ720" i="4"/>
  <c r="BA720" i="4"/>
  <c r="AY703" i="4"/>
  <c r="AZ703" i="4"/>
  <c r="BA703" i="4"/>
  <c r="AZ854" i="4"/>
  <c r="BA854" i="4"/>
  <c r="AZ838" i="4"/>
  <c r="BA838" i="4"/>
  <c r="AZ782" i="4"/>
  <c r="BA782" i="4"/>
  <c r="AY768" i="4"/>
  <c r="AZ768" i="4"/>
  <c r="BA768" i="4"/>
  <c r="AU703" i="4"/>
  <c r="AW703" i="4"/>
  <c r="AV598" i="4"/>
  <c r="AU598" i="4"/>
  <c r="AW598" i="4"/>
  <c r="AU595" i="4"/>
  <c r="AV595" i="4"/>
  <c r="AW595" i="4"/>
  <c r="AY880" i="4"/>
  <c r="AZ802" i="4"/>
  <c r="BA802" i="4"/>
  <c r="AY788" i="4"/>
  <c r="AZ788" i="4"/>
  <c r="BA788" i="4"/>
  <c r="AZ754" i="4"/>
  <c r="BA754" i="4"/>
  <c r="AY740" i="4"/>
  <c r="AZ740" i="4"/>
  <c r="BA740" i="4"/>
  <c r="AY732" i="4"/>
  <c r="AZ732" i="4"/>
  <c r="BA732" i="4"/>
  <c r="AZ714" i="4"/>
  <c r="BA714" i="4"/>
  <c r="AY693" i="4"/>
  <c r="AZ693" i="4"/>
  <c r="BA693" i="4"/>
  <c r="AV683" i="4"/>
  <c r="AU683" i="4"/>
  <c r="AY808" i="4"/>
  <c r="AZ808" i="4"/>
  <c r="BA808" i="4"/>
  <c r="AZ774" i="4"/>
  <c r="BA774" i="4"/>
  <c r="AY760" i="4"/>
  <c r="AZ760" i="4"/>
  <c r="BA760" i="4"/>
  <c r="AY724" i="4"/>
  <c r="AZ724" i="4"/>
  <c r="BA724" i="4"/>
  <c r="AY721" i="4"/>
  <c r="AZ721" i="4"/>
  <c r="BA721" i="4"/>
  <c r="AY704" i="4"/>
  <c r="AZ704" i="4"/>
  <c r="BA704" i="4"/>
  <c r="AV980" i="4"/>
  <c r="AV976" i="4"/>
  <c r="AV972" i="4"/>
  <c r="BA960" i="4"/>
  <c r="AZ945" i="4"/>
  <c r="BA935" i="4"/>
  <c r="AZ930" i="4"/>
  <c r="AZ915" i="4"/>
  <c r="AZ890" i="4"/>
  <c r="BA890" i="4"/>
  <c r="AZ884" i="4"/>
  <c r="AZ874" i="4"/>
  <c r="BA874" i="4"/>
  <c r="AZ868" i="4"/>
  <c r="AZ858" i="4"/>
  <c r="BA858" i="4"/>
  <c r="AZ852" i="4"/>
  <c r="AZ842" i="4"/>
  <c r="BA842" i="4"/>
  <c r="AZ836" i="4"/>
  <c r="AZ826" i="4"/>
  <c r="BA826" i="4"/>
  <c r="AY820" i="4"/>
  <c r="BA820" i="4"/>
  <c r="AZ814" i="4"/>
  <c r="BA814" i="4"/>
  <c r="AZ794" i="4"/>
  <c r="BA794" i="4"/>
  <c r="AY780" i="4"/>
  <c r="AZ780" i="4"/>
  <c r="BA780" i="4"/>
  <c r="AZ746" i="4"/>
  <c r="BA746" i="4"/>
  <c r="AW636" i="4"/>
  <c r="AU636" i="4"/>
  <c r="AV636" i="4"/>
  <c r="AY963" i="4"/>
  <c r="AZ960" i="4"/>
  <c r="AZ957" i="4"/>
  <c r="BA948" i="4"/>
  <c r="AY945" i="4"/>
  <c r="AZ935" i="4"/>
  <c r="AY919" i="4"/>
  <c r="AZ919" i="4"/>
  <c r="AZ912" i="4"/>
  <c r="AY904" i="4"/>
  <c r="AZ904" i="4"/>
  <c r="AY884" i="4"/>
  <c r="AY868" i="4"/>
  <c r="AY852" i="4"/>
  <c r="AY836" i="4"/>
  <c r="AY800" i="4"/>
  <c r="AZ800" i="4"/>
  <c r="BA800" i="4"/>
  <c r="AZ766" i="4"/>
  <c r="BA766" i="4"/>
  <c r="AY752" i="4"/>
  <c r="AZ752" i="4"/>
  <c r="BA752" i="4"/>
  <c r="AY957" i="4"/>
  <c r="AZ948" i="4"/>
  <c r="AY912" i="4"/>
  <c r="AZ786" i="4"/>
  <c r="BA786" i="4"/>
  <c r="AY772" i="4"/>
  <c r="AZ772" i="4"/>
  <c r="BA772" i="4"/>
  <c r="AZ738" i="4"/>
  <c r="BA738" i="4"/>
  <c r="AZ730" i="4"/>
  <c r="BA730" i="4"/>
  <c r="AY705" i="4"/>
  <c r="AZ705" i="4"/>
  <c r="BA705" i="4"/>
  <c r="BA905" i="4"/>
  <c r="AZ862" i="4"/>
  <c r="BA862" i="4"/>
  <c r="AZ856" i="4"/>
  <c r="AZ846" i="4"/>
  <c r="BA846" i="4"/>
  <c r="AZ840" i="4"/>
  <c r="AZ830" i="4"/>
  <c r="BA830" i="4"/>
  <c r="AZ806" i="4"/>
  <c r="BA806" i="4"/>
  <c r="AY792" i="4"/>
  <c r="AZ792" i="4"/>
  <c r="BA792" i="4"/>
  <c r="AZ758" i="4"/>
  <c r="BA758" i="4"/>
  <c r="AY744" i="4"/>
  <c r="AZ744" i="4"/>
  <c r="BA744" i="4"/>
  <c r="AY708" i="4"/>
  <c r="AZ708" i="4"/>
  <c r="BA708" i="4"/>
  <c r="AZ790" i="4"/>
  <c r="BA790" i="4"/>
  <c r="AZ870" i="4"/>
  <c r="BA870" i="4"/>
  <c r="BA936" i="4"/>
  <c r="BA920" i="4"/>
  <c r="AZ878" i="4"/>
  <c r="BA878" i="4"/>
  <c r="BA967" i="4"/>
  <c r="BA964" i="4"/>
  <c r="AZ961" i="4"/>
  <c r="AZ936" i="4"/>
  <c r="AZ920" i="4"/>
  <c r="AY916" i="4"/>
  <c r="AZ905" i="4"/>
  <c r="AY902" i="4"/>
  <c r="AZ895" i="4"/>
  <c r="BA895" i="4"/>
  <c r="AY888" i="4"/>
  <c r="AY872" i="4"/>
  <c r="AY856" i="4"/>
  <c r="AY840" i="4"/>
  <c r="AY824" i="4"/>
  <c r="BA824" i="4"/>
  <c r="AZ818" i="4"/>
  <c r="BA818" i="4"/>
  <c r="AY812" i="4"/>
  <c r="BA812" i="4"/>
  <c r="AZ778" i="4"/>
  <c r="BA778" i="4"/>
  <c r="AY764" i="4"/>
  <c r="AZ764" i="4"/>
  <c r="BA764" i="4"/>
  <c r="AY736" i="4"/>
  <c r="AZ736" i="4"/>
  <c r="BA736" i="4"/>
  <c r="AY728" i="4"/>
  <c r="AZ728" i="4"/>
  <c r="BA728" i="4"/>
  <c r="AY571" i="4"/>
  <c r="BA571" i="4"/>
  <c r="AZ571" i="4"/>
  <c r="AY776" i="4"/>
  <c r="AZ776" i="4"/>
  <c r="BA776" i="4"/>
  <c r="AZ742" i="4"/>
  <c r="BA742" i="4"/>
  <c r="AY914" i="4"/>
  <c r="AZ914" i="4"/>
  <c r="AW1010" i="4"/>
  <c r="AW1006" i="4"/>
  <c r="AW1002" i="4"/>
  <c r="AW998" i="4"/>
  <c r="AW994" i="4"/>
  <c r="AW990" i="4"/>
  <c r="AW986" i="4"/>
  <c r="AW982" i="4"/>
  <c r="AW978" i="4"/>
  <c r="AW974" i="4"/>
  <c r="AZ964" i="4"/>
  <c r="AY961" i="4"/>
  <c r="BA952" i="4"/>
  <c r="AZ949" i="4"/>
  <c r="BA940" i="4"/>
  <c r="BA932" i="4"/>
  <c r="BA917" i="4"/>
  <c r="AY909" i="4"/>
  <c r="AZ909" i="4"/>
  <c r="BA892" i="4"/>
  <c r="AZ798" i="4"/>
  <c r="BA798" i="4"/>
  <c r="AY784" i="4"/>
  <c r="AZ784" i="4"/>
  <c r="BA784" i="4"/>
  <c r="AZ750" i="4"/>
  <c r="BA750" i="4"/>
  <c r="AY719" i="4"/>
  <c r="AZ719" i="4"/>
  <c r="BA719" i="4"/>
  <c r="AZ886" i="4"/>
  <c r="BA886" i="4"/>
  <c r="AY955" i="4"/>
  <c r="AZ952" i="4"/>
  <c r="AY949" i="4"/>
  <c r="AZ940" i="4"/>
  <c r="AZ924" i="4"/>
  <c r="BA924" i="4"/>
  <c r="BA906" i="4"/>
  <c r="AY892" i="4"/>
  <c r="AZ882" i="4"/>
  <c r="BA882" i="4"/>
  <c r="AZ876" i="4"/>
  <c r="AZ866" i="4"/>
  <c r="BA866" i="4"/>
  <c r="AZ860" i="4"/>
  <c r="AZ850" i="4"/>
  <c r="BA850" i="4"/>
  <c r="AZ844" i="4"/>
  <c r="AZ834" i="4"/>
  <c r="BA834" i="4"/>
  <c r="AZ828" i="4"/>
  <c r="AY804" i="4"/>
  <c r="AZ804" i="4"/>
  <c r="BA804" i="4"/>
  <c r="AY790" i="4"/>
  <c r="AZ770" i="4"/>
  <c r="BA770" i="4"/>
  <c r="AY756" i="4"/>
  <c r="AZ756" i="4"/>
  <c r="BA756" i="4"/>
  <c r="AY742" i="4"/>
  <c r="AZ706" i="4"/>
  <c r="AY632" i="4"/>
  <c r="AZ632" i="4"/>
  <c r="BA632" i="4"/>
  <c r="AU571" i="4"/>
  <c r="AV571" i="4"/>
  <c r="AW571" i="4"/>
  <c r="AY565" i="4"/>
  <c r="AZ565" i="4"/>
  <c r="BA565" i="4"/>
  <c r="AZ529" i="4"/>
  <c r="BA529" i="4"/>
  <c r="AZ527" i="4"/>
  <c r="AY527" i="4"/>
  <c r="BA527" i="4"/>
  <c r="AV519" i="4"/>
  <c r="AW519" i="4"/>
  <c r="AU476" i="4"/>
  <c r="AW476" i="4"/>
  <c r="AZ458" i="4"/>
  <c r="AY458" i="4"/>
  <c r="BA458" i="4"/>
  <c r="AW6" i="4"/>
  <c r="AU6" i="4"/>
  <c r="AV6" i="4"/>
  <c r="AZ716" i="4"/>
  <c r="AU715" i="4"/>
  <c r="AZ700" i="4"/>
  <c r="AU699" i="4"/>
  <c r="AZ685" i="4"/>
  <c r="BA681" i="4"/>
  <c r="AZ680" i="4"/>
  <c r="AU678" i="4"/>
  <c r="AZ671" i="4"/>
  <c r="AV662" i="4"/>
  <c r="AW662" i="4"/>
  <c r="AU646" i="4"/>
  <c r="AV646" i="4"/>
  <c r="AY630" i="4"/>
  <c r="AZ630" i="4"/>
  <c r="BA630" i="4"/>
  <c r="AY562" i="4"/>
  <c r="AZ562" i="4"/>
  <c r="BA562" i="4"/>
  <c r="AV504" i="4"/>
  <c r="AU504" i="4"/>
  <c r="AW504" i="4"/>
  <c r="BA433" i="4"/>
  <c r="AW133" i="4"/>
  <c r="AU133" i="4"/>
  <c r="AU723" i="4"/>
  <c r="AU707" i="4"/>
  <c r="AZ681" i="4"/>
  <c r="AY675" i="4"/>
  <c r="AZ675" i="4"/>
  <c r="AY602" i="4"/>
  <c r="BA602" i="4"/>
  <c r="AY596" i="4"/>
  <c r="AZ596" i="4"/>
  <c r="BA596" i="4"/>
  <c r="AV562" i="4"/>
  <c r="AU562" i="4"/>
  <c r="AW562" i="4"/>
  <c r="AW543" i="4"/>
  <c r="AU543" i="4"/>
  <c r="AV543" i="4"/>
  <c r="AU492" i="4"/>
  <c r="AW492" i="4"/>
  <c r="AV671" i="4"/>
  <c r="AU671" i="4"/>
  <c r="AW671" i="4"/>
  <c r="AV653" i="4"/>
  <c r="AW653" i="4"/>
  <c r="AW644" i="4"/>
  <c r="AU644" i="4"/>
  <c r="AV644" i="4"/>
  <c r="AY618" i="4"/>
  <c r="AZ618" i="4"/>
  <c r="BA618" i="4"/>
  <c r="AY615" i="4"/>
  <c r="AZ615" i="4"/>
  <c r="BA615" i="4"/>
  <c r="AY578" i="4"/>
  <c r="AZ578" i="4"/>
  <c r="BA578" i="4"/>
  <c r="AY550" i="4"/>
  <c r="BA550" i="4"/>
  <c r="AY594" i="4"/>
  <c r="AZ594" i="4"/>
  <c r="BA594" i="4"/>
  <c r="AV590" i="4"/>
  <c r="AW590" i="4"/>
  <c r="AV580" i="4"/>
  <c r="AU580" i="4"/>
  <c r="AW580" i="4"/>
  <c r="AV574" i="4"/>
  <c r="AU574" i="4"/>
  <c r="AW574" i="4"/>
  <c r="AY572" i="4"/>
  <c r="AZ572" i="4"/>
  <c r="BA572" i="4"/>
  <c r="AV550" i="4"/>
  <c r="AU550" i="4"/>
  <c r="AW550" i="4"/>
  <c r="AU547" i="4"/>
  <c r="AV547" i="4"/>
  <c r="AU343" i="4"/>
  <c r="AV343" i="4"/>
  <c r="AW343" i="4"/>
  <c r="BA718" i="4"/>
  <c r="BA713" i="4"/>
  <c r="BA712" i="4"/>
  <c r="BA711" i="4"/>
  <c r="BA710" i="4"/>
  <c r="BA697" i="4"/>
  <c r="BA696" i="4"/>
  <c r="BA695" i="4"/>
  <c r="BA690" i="4"/>
  <c r="AY682" i="4"/>
  <c r="AY676" i="4"/>
  <c r="AY672" i="4"/>
  <c r="BA672" i="4"/>
  <c r="AV668" i="4"/>
  <c r="AU668" i="4"/>
  <c r="AY654" i="4"/>
  <c r="AZ654" i="4"/>
  <c r="BA654" i="4"/>
  <c r="AU618" i="4"/>
  <c r="AV618" i="4"/>
  <c r="AY600" i="4"/>
  <c r="AZ600" i="4"/>
  <c r="BA600" i="4"/>
  <c r="AY548" i="4"/>
  <c r="AZ548" i="4"/>
  <c r="BA548" i="4"/>
  <c r="AU510" i="4"/>
  <c r="AV510" i="4"/>
  <c r="BA683" i="4"/>
  <c r="AY669" i="4"/>
  <c r="AZ669" i="4"/>
  <c r="AY591" i="4"/>
  <c r="BA591" i="4"/>
  <c r="AY584" i="4"/>
  <c r="AZ584" i="4"/>
  <c r="BA584" i="4"/>
  <c r="AW557" i="4"/>
  <c r="AU557" i="4"/>
  <c r="AV535" i="4"/>
  <c r="AW535" i="4"/>
  <c r="AW525" i="4"/>
  <c r="AU525" i="4"/>
  <c r="AZ523" i="4"/>
  <c r="BA523" i="4"/>
  <c r="AW30" i="4"/>
  <c r="AV30" i="4"/>
  <c r="BA698" i="4"/>
  <c r="AU694" i="4"/>
  <c r="BA691" i="4"/>
  <c r="AW689" i="4"/>
  <c r="AW688" i="4"/>
  <c r="AV687" i="4"/>
  <c r="AZ683" i="4"/>
  <c r="AW682" i="4"/>
  <c r="BA677" i="4"/>
  <c r="AU676" i="4"/>
  <c r="AZ673" i="4"/>
  <c r="AV554" i="4"/>
  <c r="AW554" i="4"/>
  <c r="AY545" i="4"/>
  <c r="BA545" i="4"/>
  <c r="AU429" i="4"/>
  <c r="AV429" i="4"/>
  <c r="AW429" i="4"/>
  <c r="AY413" i="4"/>
  <c r="AZ193" i="4"/>
  <c r="AY193" i="4"/>
  <c r="BA193" i="4"/>
  <c r="AU687" i="4"/>
  <c r="AY673" i="4"/>
  <c r="AY607" i="4"/>
  <c r="BA607" i="4"/>
  <c r="AY581" i="4"/>
  <c r="BA581" i="4"/>
  <c r="AY576" i="4"/>
  <c r="AZ576" i="4"/>
  <c r="BA576" i="4"/>
  <c r="AY558" i="4"/>
  <c r="AZ558" i="4"/>
  <c r="BA558" i="4"/>
  <c r="AY555" i="4"/>
  <c r="AZ555" i="4"/>
  <c r="BA555" i="4"/>
  <c r="AY551" i="4"/>
  <c r="AZ551" i="4"/>
  <c r="BA551" i="4"/>
  <c r="AW513" i="4"/>
  <c r="AU513" i="4"/>
  <c r="AU484" i="4"/>
  <c r="AV484" i="4"/>
  <c r="AW484" i="4"/>
  <c r="AU666" i="4"/>
  <c r="AV666" i="4"/>
  <c r="AY664" i="4"/>
  <c r="BA664" i="4"/>
  <c r="AY659" i="4"/>
  <c r="BA659" i="4"/>
  <c r="AW652" i="4"/>
  <c r="AU652" i="4"/>
  <c r="AY648" i="4"/>
  <c r="AZ648" i="4"/>
  <c r="AV638" i="4"/>
  <c r="AW638" i="4"/>
  <c r="AY614" i="4"/>
  <c r="AZ614" i="4"/>
  <c r="BA614" i="4"/>
  <c r="AW607" i="4"/>
  <c r="AU607" i="4"/>
  <c r="AV607" i="4"/>
  <c r="AY579" i="4"/>
  <c r="AZ579" i="4"/>
  <c r="BA579" i="4"/>
  <c r="AY573" i="4"/>
  <c r="AZ573" i="4"/>
  <c r="BA573" i="4"/>
  <c r="AY567" i="4"/>
  <c r="AZ567" i="4"/>
  <c r="BA567" i="4"/>
  <c r="AV469" i="4"/>
  <c r="AU469" i="4"/>
  <c r="AW469" i="4"/>
  <c r="AU254" i="4"/>
  <c r="AW254" i="4"/>
  <c r="AU616" i="4"/>
  <c r="AV616" i="4"/>
  <c r="AW616" i="4"/>
  <c r="AV614" i="4"/>
  <c r="AU614" i="4"/>
  <c r="AW614" i="4"/>
  <c r="AY598" i="4"/>
  <c r="AZ598" i="4"/>
  <c r="BA598" i="4"/>
  <c r="AU576" i="4"/>
  <c r="AV576" i="4"/>
  <c r="AW567" i="4"/>
  <c r="AU567" i="4"/>
  <c r="AV567" i="4"/>
  <c r="AU441" i="4"/>
  <c r="AV441" i="4"/>
  <c r="AW441" i="4"/>
  <c r="AZ430" i="4"/>
  <c r="BA430" i="4"/>
  <c r="AZ416" i="4"/>
  <c r="AY416" i="4"/>
  <c r="BA416" i="4"/>
  <c r="AW128" i="4"/>
  <c r="AU128" i="4"/>
  <c r="AZ587" i="4"/>
  <c r="AY533" i="4"/>
  <c r="AU529" i="4"/>
  <c r="AW523" i="4"/>
  <c r="AW482" i="4"/>
  <c r="AW439" i="4"/>
  <c r="AW413" i="4"/>
  <c r="AW377" i="4"/>
  <c r="AZ268" i="4"/>
  <c r="AW257" i="4"/>
  <c r="AZ252" i="4"/>
  <c r="AW249" i="4"/>
  <c r="AW196" i="4"/>
  <c r="BA188" i="4"/>
  <c r="BA640" i="4"/>
  <c r="BA627" i="4"/>
  <c r="BA609" i="4"/>
  <c r="AW608" i="4"/>
  <c r="AW592" i="4"/>
  <c r="BA568" i="4"/>
  <c r="AW566" i="4"/>
  <c r="BA557" i="4"/>
  <c r="AW556" i="4"/>
  <c r="AW546" i="4"/>
  <c r="BA511" i="4"/>
  <c r="AU482" i="4"/>
  <c r="AW456" i="4"/>
  <c r="BA448" i="4"/>
  <c r="AV439" i="4"/>
  <c r="BA417" i="4"/>
  <c r="BA414" i="4"/>
  <c r="AV413" i="4"/>
  <c r="BA375" i="4"/>
  <c r="BA323" i="4"/>
  <c r="AZ309" i="4"/>
  <c r="AZ260" i="4"/>
  <c r="AV257" i="4"/>
  <c r="AV249" i="4"/>
  <c r="AU196" i="4"/>
  <c r="AY188" i="4"/>
  <c r="AY129" i="4"/>
  <c r="AU124" i="4"/>
  <c r="AW111" i="4"/>
  <c r="AY109" i="4"/>
  <c r="BA99" i="4"/>
  <c r="AV53" i="4"/>
  <c r="AY31" i="4"/>
  <c r="AU56" i="4"/>
  <c r="AZ26" i="4"/>
  <c r="AU23" i="4"/>
  <c r="AU20" i="4"/>
  <c r="AZ18" i="4"/>
  <c r="AV7" i="4"/>
  <c r="AZ643" i="4"/>
  <c r="AU630" i="4"/>
  <c r="AZ610" i="4"/>
  <c r="AZ604" i="4"/>
  <c r="AV603" i="4"/>
  <c r="AZ599" i="4"/>
  <c r="AZ583" i="4"/>
  <c r="AU582" i="4"/>
  <c r="AZ563" i="4"/>
  <c r="AU551" i="4"/>
  <c r="BA542" i="4"/>
  <c r="AY537" i="4"/>
  <c r="BA531" i="4"/>
  <c r="AY521" i="4"/>
  <c r="BA515" i="4"/>
  <c r="AV514" i="4"/>
  <c r="AV498" i="4"/>
  <c r="AW488" i="4"/>
  <c r="AY454" i="4"/>
  <c r="AV453" i="4"/>
  <c r="AV445" i="4"/>
  <c r="BA443" i="4"/>
  <c r="AW434" i="4"/>
  <c r="AV431" i="4"/>
  <c r="BA391" i="4"/>
  <c r="AV339" i="4"/>
  <c r="AW334" i="4"/>
  <c r="AZ250" i="4"/>
  <c r="BA189" i="4"/>
  <c r="AW188" i="4"/>
  <c r="AW183" i="4"/>
  <c r="AU129" i="4"/>
  <c r="AY120" i="4"/>
  <c r="AY117" i="4"/>
  <c r="AU114" i="4"/>
  <c r="AW99" i="4"/>
  <c r="AU61" i="4"/>
  <c r="AW627" i="4"/>
  <c r="AZ542" i="4"/>
  <c r="AV541" i="4"/>
  <c r="AY531" i="4"/>
  <c r="AY515" i="4"/>
  <c r="AU514" i="4"/>
  <c r="AU488" i="4"/>
  <c r="AW448" i="4"/>
  <c r="AY443" i="4"/>
  <c r="AW440" i="4"/>
  <c r="AV434" i="4"/>
  <c r="AU411" i="4"/>
  <c r="BA407" i="4"/>
  <c r="BA387" i="4"/>
  <c r="BA347" i="4"/>
  <c r="AW314" i="4"/>
  <c r="BA312" i="4"/>
  <c r="AW266" i="4"/>
  <c r="AV247" i="4"/>
  <c r="AY189" i="4"/>
  <c r="AU188" i="4"/>
  <c r="AY186" i="4"/>
  <c r="AU183" i="4"/>
  <c r="AY127" i="4"/>
  <c r="BA107" i="4"/>
  <c r="AU99" i="4"/>
  <c r="AY57" i="4"/>
  <c r="AZ5" i="4"/>
  <c r="AY32" i="4"/>
  <c r="AV29" i="4"/>
  <c r="AV26" i="4"/>
  <c r="AV21" i="4"/>
  <c r="AY5" i="4"/>
  <c r="AV647" i="4"/>
  <c r="AZ644" i="4"/>
  <c r="AV643" i="4"/>
  <c r="AZ638" i="4"/>
  <c r="BA634" i="4"/>
  <c r="AV631" i="4"/>
  <c r="AU615" i="4"/>
  <c r="AZ611" i="4"/>
  <c r="AZ605" i="4"/>
  <c r="AU599" i="4"/>
  <c r="AZ595" i="4"/>
  <c r="AZ580" i="4"/>
  <c r="AV579" i="4"/>
  <c r="AY519" i="4"/>
  <c r="AU499" i="4"/>
  <c r="AW460" i="4"/>
  <c r="BA441" i="4"/>
  <c r="AW437" i="4"/>
  <c r="AW398" i="4"/>
  <c r="AY376" i="4"/>
  <c r="AW347" i="4"/>
  <c r="AZ317" i="4"/>
  <c r="AV269" i="4"/>
  <c r="AZ264" i="4"/>
  <c r="AW261" i="4"/>
  <c r="AV253" i="4"/>
  <c r="AU189" i="4"/>
  <c r="AU125" i="4"/>
  <c r="AW107" i="4"/>
  <c r="AY64" i="4"/>
  <c r="AU57" i="4"/>
  <c r="AU29" i="4"/>
  <c r="AU26" i="4"/>
  <c r="AU21" i="4"/>
  <c r="AZ559" i="4"/>
  <c r="AV478" i="4"/>
  <c r="AW466" i="4"/>
  <c r="BA461" i="4"/>
  <c r="AV460" i="4"/>
  <c r="AW449" i="4"/>
  <c r="BA438" i="4"/>
  <c r="AV437" i="4"/>
  <c r="BA421" i="4"/>
  <c r="AV415" i="4"/>
  <c r="AU383" i="4"/>
  <c r="AV347" i="4"/>
  <c r="AW335" i="4"/>
  <c r="AV324" i="4"/>
  <c r="AW310" i="4"/>
  <c r="AZ248" i="4"/>
  <c r="AU650" i="4"/>
  <c r="AZ539" i="4"/>
  <c r="AY509" i="4"/>
  <c r="AV466" i="4"/>
  <c r="AW432" i="4"/>
  <c r="AV426" i="4"/>
  <c r="AY421" i="4"/>
  <c r="AV412" i="4"/>
  <c r="AV335" i="4"/>
  <c r="BA320" i="4"/>
  <c r="BA262" i="4"/>
  <c r="BA259" i="4"/>
  <c r="AV251" i="4"/>
  <c r="AU192" i="4"/>
  <c r="AU184" i="4"/>
  <c r="AW118" i="4"/>
  <c r="BA108" i="4"/>
  <c r="AU62" i="4"/>
  <c r="AY55" i="4"/>
  <c r="AW50" i="4"/>
  <c r="AZ30" i="4"/>
  <c r="AU27" i="4"/>
  <c r="AZ22" i="4"/>
  <c r="BA399" i="4"/>
  <c r="BA379" i="4"/>
  <c r="AZ320" i="4"/>
  <c r="AV308" i="4"/>
  <c r="AZ262" i="4"/>
  <c r="AU118" i="4"/>
  <c r="AY108" i="4"/>
  <c r="AY60" i="4"/>
  <c r="AV50" i="4"/>
  <c r="AY22" i="4"/>
  <c r="AZ17"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C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44" i="3"/>
  <c r="BC838" i="3"/>
  <c r="BC801" i="3"/>
  <c r="BC623" i="3"/>
  <c r="BC617" i="3"/>
  <c r="BC597" i="3"/>
  <c r="BC528" i="3"/>
  <c r="BC425" i="3"/>
  <c r="BC173" i="3"/>
  <c r="BC167" i="3"/>
  <c r="BC55" i="3"/>
  <c r="BC40" i="3"/>
  <c r="BC33" i="3"/>
  <c r="BC68" i="3"/>
  <c r="BC171" i="3"/>
  <c r="BC179" i="3"/>
  <c r="BC234" i="3"/>
  <c r="BC431" i="3"/>
  <c r="BC468" i="3"/>
  <c r="BC490" i="3"/>
  <c r="BC517" i="3"/>
  <c r="BC581" i="3"/>
  <c r="BC650" i="3"/>
  <c r="BC658" i="3"/>
  <c r="BC659" i="3"/>
  <c r="BC698" i="3"/>
  <c r="BC786" i="3"/>
  <c r="BC789" i="3"/>
  <c r="BC178" i="3" l="1"/>
  <c r="BC969" i="3"/>
  <c r="BC136" i="3"/>
  <c r="BB852" i="3"/>
  <c r="BB421" i="3"/>
  <c r="BC298" i="3"/>
  <c r="BC787" i="3"/>
  <c r="BC32" i="3"/>
  <c r="BB996" i="3"/>
  <c r="BB802" i="3"/>
  <c r="BB619" i="3"/>
  <c r="BB512" i="3"/>
  <c r="BC411" i="3"/>
  <c r="BC366" i="3"/>
  <c r="BC535" i="3"/>
  <c r="BB952" i="3"/>
  <c r="BB415" i="3"/>
  <c r="BC430" i="3"/>
  <c r="BC596" i="3"/>
  <c r="BC201" i="3"/>
  <c r="BC217" i="3"/>
  <c r="BB983" i="3"/>
  <c r="BB937" i="3"/>
  <c r="BB903" i="3"/>
  <c r="BC290" i="3"/>
  <c r="BC806" i="3"/>
  <c r="BC240" i="3"/>
  <c r="BC830" i="3"/>
  <c r="BC797" i="3"/>
  <c r="BC241" i="3"/>
  <c r="BC484" i="3"/>
  <c r="BC384" i="3"/>
  <c r="BC837" i="3"/>
  <c r="BB935" i="3"/>
  <c r="AU10" i="4"/>
  <c r="BC454" i="3"/>
  <c r="BC69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277" i="4" l="1"/>
  <c r="AK277" i="4" s="1"/>
  <c r="AB978" i="4"/>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E303" i="4" s="1"/>
  <c r="AI303" i="4" s="1"/>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E966" i="4" s="1"/>
  <c r="AI966" i="4" s="1"/>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E207" i="4" s="1"/>
  <c r="AI207" i="4" s="1"/>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I998" i="4" s="1"/>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3" i="3"/>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M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AW12" i="3"/>
  <c r="AH11" i="3"/>
  <c r="AG11" i="3"/>
  <c r="AF11" i="3"/>
  <c r="AA11" i="3"/>
  <c r="X11" i="3"/>
  <c r="W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K14" i="3" l="1"/>
  <c r="AO14" i="3" s="1"/>
  <c r="AN14" i="3"/>
  <c r="AZ11" i="3"/>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<sst xmlns="http://schemas.openxmlformats.org/spreadsheetml/2006/main" count="7320" uniqueCount="3471">
  <si>
    <t>DEPT.</t>
  </si>
  <si>
    <t>AGENCY</t>
  </si>
  <si>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</si>
  <si>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t xml:space="preserve">COMPLEX REQUESTS
</t>
    </r>
    <r>
      <rPr>
        <b/>
        <sz val="14"/>
        <color indexed="8"/>
        <rFont val="Calibri"/>
        <family val="2"/>
      </rPr>
      <t>(Extenuating Circumstances)</t>
    </r>
  </si>
  <si>
    <t>FINAL RESOLUTION OF REQUESTS</t>
  </si>
  <si>
    <r>
      <t xml:space="preserve">SEARCH, REVIEW, SEGREGATION FEES (SRS)
</t>
    </r>
    <r>
      <rPr>
        <b/>
        <sz val="16"/>
        <color indexed="8"/>
        <rFont val="Calibri"/>
        <family val="2"/>
      </rPr>
      <t>(No SRS fees chargeable for personal records requests, but keep track of time)</t>
    </r>
  </si>
  <si>
    <r>
      <t xml:space="preserve">COPY/DELIVERY COSTS
</t>
    </r>
    <r>
      <rPr>
        <b/>
        <sz val="16"/>
        <color indexed="8"/>
        <rFont val="Calibri"/>
        <family val="2"/>
      </rPr>
      <t>(Exclude SRS Fees)</t>
    </r>
  </si>
  <si>
    <t>TOTAL FEES AND COSTS
ALL Requests</t>
  </si>
  <si>
    <t>TOTAL FEES AND COSTS
Complex Requests Only</t>
  </si>
  <si>
    <t>ACTUAL PAYMENTS BY REQUESTERS</t>
  </si>
  <si>
    <t>DAYS TO COMPLETE REQUESTS</t>
  </si>
  <si>
    <t xml:space="preserve">SEARCH, REVIEW &amp; SEGREGATION HOURS INCURRED </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</si>
  <si>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</si>
  <si>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</si>
  <si>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</si>
  <si>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</si>
  <si>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</si>
  <si>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</si>
  <si>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</si>
  <si>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</si>
  <si>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</si>
  <si>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</si>
  <si>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</si>
  <si>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</si>
  <si>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</si>
  <si>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</si>
  <si>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</si>
  <si>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</si>
  <si>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</si>
  <si>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</si>
  <si>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</si>
  <si>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</si>
  <si>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</si>
  <si>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</si>
  <si>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</si>
  <si>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</si>
  <si>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</si>
  <si>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</si>
  <si>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</si>
  <si>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</si>
  <si>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</si>
  <si>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</si>
  <si>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</si>
  <si>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</si>
  <si>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</si>
  <si>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</si>
  <si>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</si>
  <si>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</si>
  <si>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</si>
  <si>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</si>
  <si>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</si>
  <si>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</si>
  <si>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</si>
  <si>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</si>
  <si>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</si>
  <si>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</si>
  <si>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</si>
  <si>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</si>
  <si>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</si>
  <si>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</si>
  <si>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</si>
  <si>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</si>
  <si>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</si>
  <si>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</si>
  <si>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</si>
  <si>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</si>
  <si>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</si>
  <si>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</si>
  <si>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</si>
  <si>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</si>
  <si>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</si>
  <si>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</si>
  <si>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t>
  </si>
  <si>
    <t>Requester Name or File #</t>
  </si>
  <si>
    <t>Employee
ID</t>
  </si>
  <si>
    <t xml:space="preserve">Personal Records Request?  </t>
  </si>
  <si>
    <t>Date Agency Received Request</t>
  </si>
  <si>
    <t>Date Agency's Notice Was Sent</t>
  </si>
  <si>
    <t>Agency 's Initial Response  Sent Within 10 Work Days</t>
  </si>
  <si>
    <t>Request
Needed
Initial
Clarification</t>
  </si>
  <si>
    <t>Complex Request?</t>
  </si>
  <si>
    <t xml:space="preserve"> Agency Gave Incremental
Responses?</t>
  </si>
  <si>
    <t>Date
Completed</t>
  </si>
  <si>
    <t># of Workdays to Complete</t>
  </si>
  <si>
    <t>Request Granted in Full</t>
  </si>
  <si>
    <t>Request Denied in Full</t>
  </si>
  <si>
    <t>Request Granted/Denied in
Part</t>
  </si>
  <si>
    <t>Agency Ultimately Unable to Respond</t>
  </si>
  <si>
    <t>Requester Withdrew</t>
  </si>
  <si>
    <t>Requester
Abandoned or Failed to Pay</t>
  </si>
  <si>
    <t>UIPA Lawsuit
Filed Against Agency?</t>
  </si>
  <si>
    <t>Actual  Search
Hours</t>
  </si>
  <si>
    <t xml:space="preserve"> Actual  Review/ Segre-
gation Hours</t>
  </si>
  <si>
    <t>Actual
Legal
Review
Hours</t>
  </si>
  <si>
    <t>TOTAL Actual
 SRS &amp; Legal Review
Hours</t>
  </si>
  <si>
    <t>TOTAL GROSS
SRS Fees Incurred</t>
  </si>
  <si>
    <t>Additional Response Fees Incurred But Not Chargeable</t>
  </si>
  <si>
    <t xml:space="preserve">$30
Fee Waiver </t>
  </si>
  <si>
    <t xml:space="preserve">$60
Public Interest Fee Waiver </t>
  </si>
  <si>
    <t xml:space="preserve">
Fees for Personal Records</t>
  </si>
  <si>
    <t>TOTAL NET
SRS Fees  CHARGEABLE</t>
  </si>
  <si>
    <t>GROSS
Copy/Delivery
Costs that Agency INCURRED</t>
  </si>
  <si>
    <t>NET
Copy/Delivery
Costs CHARGEABLE to Requester</t>
  </si>
  <si>
    <t>TOTAL Fees &amp; Costs ACTUALLY PAID by Requesters for ALL Requests</t>
  </si>
  <si>
    <t>TOTAL 
NET Fees &amp; Costs CHARGEABLE for ALL Requests</t>
  </si>
  <si>
    <t>TOTAL
GROSS Fees &amp;  Costs Agency INCURRED for ALL Requests</t>
  </si>
  <si>
    <t>TOTAL 
GROSS Fees
&amp; Costs INCURRED BUT  NOT CHARGED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</si>
  <si>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</si>
  <si>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</si>
  <si>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</si>
  <si>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</si>
  <si>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 .01-4.99</t>
  </si>
  <si>
    <t>$5-49.99</t>
  </si>
  <si>
    <t>$50-99.99</t>
  </si>
  <si>
    <t>$100-499.99</t>
  </si>
  <si>
    <t>$500-999.99</t>
  </si>
  <si>
    <t>$1000 - 9999.99</t>
  </si>
  <si>
    <t>10,000+</t>
  </si>
  <si>
    <t># of Workdays to Complete ALL Requests</t>
  </si>
  <si>
    <t># of Workdays to Complete COMPLEX Requests</t>
  </si>
  <si>
    <t># of Workdays  to Complete NONCOMPLEX, NONPERSONAL RECORD Requests</t>
  </si>
  <si>
    <t xml:space="preserve"># of Workdays to Complete PERSONAL RECORD Requests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</si>
  <si>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</si>
  <si>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</si>
  <si>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</si>
  <si>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</si>
  <si>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</si>
  <si>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</si>
  <si>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</si>
  <si>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</si>
  <si>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Routine Requests</t>
  </si>
  <si>
    <r>
      <rPr>
        <b/>
        <sz val="18"/>
        <color rgb="FFFF0000"/>
        <rFont val="Calibri"/>
        <family val="2"/>
        <scheme val="minor"/>
      </rPr>
      <t>DESCRIPTION</t>
    </r>
    <r>
      <rPr>
        <b/>
        <sz val="14"/>
        <color rgb="FFFF0000"/>
        <rFont val="Calibri"/>
        <family val="2"/>
        <scheme val="minor"/>
      </rPr>
      <t xml:space="preserve"> of data to be entered in each column</t>
    </r>
  </si>
  <si>
    <t xml:space="preserve">Start Log by selecting the department and agency from the drop-down list in boxes A3 and B3 in row above.   Do this only once; do not enter data into the  highlighted rows below.  </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</si>
  <si>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</si>
  <si>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t>Initials
ok</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</si>
  <si>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</si>
  <si>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</si>
  <si>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</si>
  <si>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t>
    </r>
    <r>
      <rPr>
        <b/>
        <u/>
        <sz val="14"/>
        <color indexed="10"/>
        <rFont val="Calibri"/>
        <family val="2"/>
      </rPr>
      <t>ONLY ONE date</t>
    </r>
    <r>
      <rPr>
        <b/>
        <sz val="14"/>
        <color indexed="10"/>
        <rFont val="Calibri"/>
        <family val="2"/>
      </rPr>
      <t xml:space="preserve"> by mo/day/year</t>
    </r>
  </si>
  <si>
    <t>Automatically Calculated</t>
  </si>
  <si>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</si>
  <si>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</si>
  <si>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Automatically
calculated</t>
  </si>
  <si>
    <t xml:space="preserve">Estimate </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</si>
  <si>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</si>
  <si>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t>Automatically calculated.  Negative red amount does NOT mean that a refund is due.</t>
  </si>
  <si>
    <t>INCLUDE agency's copying costs to review &amp; redact.  Gross should be greater than or equal to net costs.</t>
  </si>
  <si>
    <t>EXCLUDE agency's copying costs to review &amp; redact.  Include costs only for requesters', not agencies', copies.  Net should be less than or equal to gross costs.</t>
  </si>
  <si>
    <t>Enter amount paid by requesters, which may be less than Column AI allows</t>
  </si>
  <si>
    <t>Automatically calculated</t>
  </si>
  <si>
    <t>0</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</si>
  <si>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</si>
  <si>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x</t>
  </si>
  <si>
    <t>00</t>
  </si>
  <si>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</si>
  <si>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t>000</t>
  </si>
  <si>
    <r>
      <rPr>
        <b/>
        <i/>
        <u/>
        <sz val="14"/>
        <color indexed="18"/>
        <rFont val="Calibri"/>
        <family val="2"/>
      </rPr>
      <t>Example 3</t>
    </r>
    <r>
      <rPr>
        <b/>
        <i/>
        <sz val="14"/>
        <color indexed="18"/>
        <rFont val="Calibri"/>
        <family val="2"/>
      </rPr>
      <t xml:space="preserve"> (not personal record)      Anonymous birther</t>
    </r>
  </si>
  <si>
    <t>0000</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</si>
  <si>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</si>
  <si>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CD </t>
  </si>
  <si>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</si>
  <si>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of all requests</t>
  </si>
  <si>
    <t># of businesses/organizations represented by requesters with an * BEFORE names</t>
  </si>
  <si>
    <t># of personal records</t>
  </si>
  <si>
    <t># of requests</t>
  </si>
  <si>
    <t xml:space="preserve"># of notices sent (exclude Acknowledg-ments) </t>
  </si>
  <si>
    <t># of Notices, Acknowledg-ments, or completions w/in 10 workdays</t>
  </si>
  <si>
    <t># needed initial clarification</t>
  </si>
  <si>
    <t># of complex requests</t>
  </si>
  <si>
    <t># of requests with incremental responses</t>
  </si>
  <si>
    <t># of completed requests</t>
  </si>
  <si>
    <t># of workdays to complete ALL requests</t>
  </si>
  <si>
    <t># granted</t>
  </si>
  <si>
    <t># denied due to exception</t>
  </si>
  <si>
    <t># partially denied due to exception</t>
  </si>
  <si>
    <t># agency unable to respond - no record or summary</t>
  </si>
  <si>
    <t># withdrawn by requester</t>
  </si>
  <si>
    <t># abandoned by requester or no payment</t>
  </si>
  <si>
    <t># of lawsuits</t>
  </si>
  <si>
    <t># of search hours</t>
  </si>
  <si>
    <t># of review &amp; segregation hours</t>
  </si>
  <si>
    <t># of non-chargeable legal hours</t>
  </si>
  <si>
    <t># of SRS + legal hours</t>
  </si>
  <si>
    <t>SRS gross fees incurred; excludes nonchargeable personal records</t>
  </si>
  <si>
    <t>Nonchargeable addt'l fees</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</si>
  <si>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</si>
  <si>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</si>
  <si>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</si>
  <si>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</si>
  <si>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</si>
  <si>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</si>
  <si>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</si>
  <si>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</si>
  <si>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</si>
  <si>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</si>
  <si>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</si>
  <si>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</si>
  <si>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</si>
  <si>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</si>
  <si>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payments in yellow row 10;        Total $ amount in orange row 11</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</si>
  <si>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</si>
  <si>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</si>
  <si>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</si>
  <si>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</si>
  <si>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</si>
  <si>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</si>
  <si>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</si>
  <si>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r>
      <rPr>
        <b/>
        <sz val="11"/>
        <color theme="4" tint="-0.499984740745262"/>
        <rFont val="Calibri"/>
        <family val="2"/>
        <scheme val="minor"/>
      </rPr>
      <t xml:space="preserve">Search hours; PERSONAL RECORD </t>
    </r>
    <r>
      <rPr>
        <sz val="11"/>
        <color theme="4" tint="-0.499984740745262"/>
        <rFont val="Calibri"/>
        <family val="2"/>
        <scheme val="minor"/>
      </rPr>
      <t>requests</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</si>
  <si>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</si>
  <si>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</si>
  <si>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</si>
  <si>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</si>
  <si>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Agency's total number of routine requests</t>
  </si>
  <si>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</si>
  <si>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t>SOH_ACCOUNTING_AND_GENERAL_SERVICES</t>
  </si>
  <si>
    <t>SOH_AGRICULTURE</t>
  </si>
  <si>
    <t>SOH_ATTORNEY_GENERAL</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</si>
  <si>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</si>
  <si>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</si>
  <si>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</si>
  <si>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</si>
  <si>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</si>
  <si>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</si>
  <si>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</si>
  <si>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</si>
  <si>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</si>
  <si>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</si>
  <si>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</si>
  <si>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</si>
  <si>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</si>
  <si>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</si>
  <si>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</si>
  <si>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</si>
  <si>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</si>
  <si>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</si>
  <si>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</si>
  <si>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SOH_HAWAII_HEALTH_SYSTEMS_CORPORATION_HHSC</t>
  </si>
  <si>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</si>
  <si>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</si>
  <si>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</si>
  <si>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</si>
  <si>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</si>
  <si>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</si>
  <si>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</si>
  <si>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</si>
  <si>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</si>
  <si>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</si>
  <si>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</si>
  <si>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</si>
  <si>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</si>
  <si>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</si>
  <si>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</si>
  <si>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HAWAII_COUNTY_MAYOR</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</si>
  <si>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</si>
  <si>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</si>
  <si>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</si>
  <si>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</si>
  <si>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</si>
  <si>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</si>
  <si>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</si>
  <si>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</si>
  <si>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</si>
  <si>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KAUAI_COUNTY_COUNTY_ATTORNEY</t>
  </si>
  <si>
    <t>KAUAI_COUNTY_COUNTY_AUDITOR</t>
  </si>
  <si>
    <t>KAUAI_COUNTY_COUNTY_CLERK</t>
  </si>
  <si>
    <t>KAUAI_COUNTY_COUNTY_COUNCIL</t>
  </si>
  <si>
    <t>KAUAI_COUNTY_ECONOMIC_DEVELOPMENT</t>
  </si>
  <si>
    <t>KAUAI_COUNTY_FINANCE</t>
  </si>
  <si>
    <t>KAUAI_COUNTY_FIRE_DEPARTMENT</t>
  </si>
  <si>
    <t>KAUAI_COUNTY_HOUSING_AGENCY</t>
  </si>
  <si>
    <t>KAUAI_COUNTY_LIQUOR_CONTROL</t>
  </si>
  <si>
    <t>KAUAI_COUNTY_MAYOR</t>
  </si>
  <si>
    <t>KAUAI_COUNTY_PARKS_AND_RECREATION</t>
  </si>
  <si>
    <t>KAUAI_COUNTY_PERSONNEL_SERVICES</t>
  </si>
  <si>
    <t>KAUAI_COUNTY_PLANNING_DEPARTMENT</t>
  </si>
  <si>
    <t>KAUAI_COUNTY_POLICE_DEPARTMENT</t>
  </si>
  <si>
    <t>KAUAI_COUNTY_PROSECUTING_ATTORNEY</t>
  </si>
  <si>
    <t>KAUAI_COUNTY_PUBLIC_WORKS</t>
  </si>
  <si>
    <t>KAUAI_COUNTY_TRANSPORTATION_AGENCY</t>
  </si>
  <si>
    <t>KAUAI_COUNTY_WATER_DEPARTMENT</t>
  </si>
  <si>
    <t>MAUI_COUNTY_AUDITOR</t>
  </si>
  <si>
    <t>MAUI_COUNTY_CIVIL_DEFENSE_AGENCY</t>
  </si>
  <si>
    <t>MAUI_COUNTY_CORPORATION_COUNSEL</t>
  </si>
  <si>
    <t>MAUI_COUNTY_COUNTY_CLERK</t>
  </si>
  <si>
    <t>MAUI_COUNTY_COUNTY_COUNCIL</t>
  </si>
  <si>
    <t>MAUI_COUNTY_ENVIRONMENTAL_MANAGEMENT</t>
  </si>
  <si>
    <t>MAUI_COUNTY_FINANCE</t>
  </si>
  <si>
    <t>MAUI_COUNTY_FIRE_AND_PUBLIC_SAFETY</t>
  </si>
  <si>
    <t>MAUI_COUNTY_HOUSING_AND_HUMAN_CONCERNS</t>
  </si>
  <si>
    <t>MAUI_COUNTY_LIQUOR_CONTROL</t>
  </si>
  <si>
    <t>MAUI_COUNTY_MANAGEMENT</t>
  </si>
  <si>
    <t>MAUI_COUNTY_MAYOR</t>
  </si>
  <si>
    <t>MAUI_COUNTY_PARKS_AND_RECREATION</t>
  </si>
  <si>
    <t>MAUI_COUNTY_PERSONNEL_SERVICES</t>
  </si>
  <si>
    <t>MAUI_COUNTY_PLANNING_DEPARTMENT</t>
  </si>
  <si>
    <t>MAUI_COUNTY_POLICE_DEPARTMENT</t>
  </si>
  <si>
    <t>MAUI_COUNTY_PROSECUTING_ATTORNEY</t>
  </si>
  <si>
    <t>MAUI_COUNTY_PUBLIC_WORKS</t>
  </si>
  <si>
    <t>MAUI_COUNTY_TRANSPORTATION</t>
  </si>
  <si>
    <t>MAUI_COUNTY_WATER_SUPPLY</t>
  </si>
  <si>
    <t>CC_HONOLULU_BUDGET_AND_FISCAL_SERVICES</t>
  </si>
  <si>
    <t>CC_HONOLULU_CITY_COUNCIL</t>
  </si>
  <si>
    <t>CC_HONOLULU_CITY_AUDITOR</t>
  </si>
  <si>
    <t>CC_HONOLULU_CITY_CLERK</t>
  </si>
  <si>
    <t>CC_HONOLULU_COMMUNITY_SERVICES</t>
  </si>
  <si>
    <t>CC_HONOLULU_CORPORATION_COUNSEL</t>
  </si>
  <si>
    <t>CC_HONOLULU_COUNCIL_SERVICES</t>
  </si>
  <si>
    <t>CC_HONOLULU_CULTURE_AND_THE_ARTS</t>
  </si>
  <si>
    <t>CC_HONOLULU_CUSTOMER_SERVICES</t>
  </si>
  <si>
    <t>CC_HONOLULU_DESIGN_AND_CONSTRUCTION</t>
  </si>
  <si>
    <t>CC_HONOLULU_ECONOMIC_DEVELOPMENT</t>
  </si>
  <si>
    <t>CC_HONOLULU_EMERGENCY_MANAGEMENT</t>
  </si>
  <si>
    <t>CC_HONOLULU_ENTERPRISE_SERVICES</t>
  </si>
  <si>
    <t>CC_HONOLULU_ENVIRONMENTAL_SERVICES</t>
  </si>
  <si>
    <t>CC_HONOLULU_ETHICS_COMMISSION</t>
  </si>
  <si>
    <t>CC_HONOLULU_FACILITY_MAINTENANCE</t>
  </si>
  <si>
    <t>CC_HONOLULU_HONOLULU_AUTHORITY_FOR_RAPID_TRANSPORTATION</t>
  </si>
  <si>
    <t>CC_HONOLULU_HONOLULU_BOARD_OF_WATER_SUPPLY</t>
  </si>
  <si>
    <t>CC_HONOLULU_HONOLULU_EMERGENCY_SERVICES</t>
  </si>
  <si>
    <t>CC_HONOLULU_HONOLULU_FIRE_DEPARTMENT</t>
  </si>
  <si>
    <t>CC_HONOLULU_HONOLULU_POLICE_DEPARTMENT</t>
  </si>
  <si>
    <t>CC_HONOLULU_HOUSING</t>
  </si>
  <si>
    <t>CC_HONOLULU_HUMAN_RESOURCES</t>
  </si>
  <si>
    <t>CC_HONOLULU_INFORMATION_TECHNOLOGY</t>
  </si>
  <si>
    <t>CC_HONOLULU_MANAGING_DIRECTOR</t>
  </si>
  <si>
    <t>CC_HONOLULU_MAYOR</t>
  </si>
  <si>
    <t>CC_HONOLULU_MEDICAL_EXAMINER</t>
  </si>
  <si>
    <t>CC_HONOLULU_NEIGHBORHOOD_COMMISSION_OFFICE</t>
  </si>
  <si>
    <t>CC_HONOLULU_PARKS_AND_RECREATION</t>
  </si>
  <si>
    <t>CC_HONOLULU_PLANNING_AND_PERMITTING</t>
  </si>
  <si>
    <t>CC_HONOLULU_PROSECUTING_ATTORNEY</t>
  </si>
  <si>
    <t>CC_HONOLULU_ROYAL_HAWAIIAN_BAND</t>
  </si>
  <si>
    <t>CC_HONOLULU_TRANSPORTATION_SERVICES</t>
  </si>
  <si>
    <t>OAHU_METROPOLITAN_PLANNING_ORGANIZATION</t>
  </si>
  <si>
    <t>SOH_LEGISLATURE</t>
  </si>
  <si>
    <t>SOH/ ACCOUNTING &amp; GENERAL SERVICES/ ACCOUNTING DIVISION/ ACCT-0</t>
  </si>
  <si>
    <t>SOH/ AGRICULTURE/ ACCOUNTING SEC.</t>
  </si>
  <si>
    <t>SOH/ ATTORNEY GENERAL/ ADMINISTRATIVE SERVICES OFFICE/ ASO</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</si>
  <si>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</si>
  <si>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</si>
  <si>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</si>
  <si>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</si>
  <si>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</si>
  <si>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</si>
  <si>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</si>
  <si>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HEALTH/ DEPT OF HEALTH</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</si>
  <si>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</si>
  <si>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</si>
  <si>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</si>
  <si>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</si>
  <si>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</si>
  <si>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</si>
  <si>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</si>
  <si>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</si>
  <si>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</si>
  <si>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</si>
  <si>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</si>
  <si>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HAWAII HEALTH SYSTEMS CORPORATION/ HHSC</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</si>
  <si>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</si>
  <si>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</si>
  <si>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</si>
  <si>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</si>
  <si>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</si>
  <si>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</si>
  <si>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</si>
  <si>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</si>
  <si>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</si>
  <si>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</si>
  <si>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</si>
  <si>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</si>
  <si>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</si>
  <si>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</si>
  <si>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</si>
  <si>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</si>
  <si>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</si>
  <si>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</si>
  <si>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</si>
  <si>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</si>
  <si>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</si>
  <si>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</si>
  <si>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</si>
  <si>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</si>
  <si>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</si>
  <si>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 COUNTY/ COUNTY ATTORNEY</t>
  </si>
  <si>
    <t>KAUAI COUNTY/ COUNTY AUDITOR</t>
  </si>
  <si>
    <t>KAUAI COUNTY/ COUNTY CLERK</t>
  </si>
  <si>
    <t>KAUAI COUNTY/ COUNTY COUNCIL</t>
  </si>
  <si>
    <t>KAUAI COUNTY/ ECONOMIC DEVELOPMENT</t>
  </si>
  <si>
    <t>KAUAI COUNTY/ FINANCE</t>
  </si>
  <si>
    <t>KAUAI COUNTY/ FIRE DEPARTMENT</t>
  </si>
  <si>
    <t>KAUAI COUNTY/ HOUSING AGENCY</t>
  </si>
  <si>
    <t>KAUAI COUNTY/ LIQUOR CONTROL</t>
  </si>
  <si>
    <t>KAUAI COUNTY/ MAYOR</t>
  </si>
  <si>
    <t>KAUAI COUNTY/ PARKS AND RECREATION</t>
  </si>
  <si>
    <t>KAUAI COUNTY/ PERSONNEL SERVICES</t>
  </si>
  <si>
    <t>KAUAI COUNTY/ PLANNING DEPARTMENT</t>
  </si>
  <si>
    <t>KAUAI COUNTY/ POLICE DEPARTMENT</t>
  </si>
  <si>
    <t>KAUAI COUNTY/ PROSECUTING ATTORNEY</t>
  </si>
  <si>
    <t>KAUAI COUNTY/ PUBLIC WORKS</t>
  </si>
  <si>
    <t>KAUAI COUNTY/ TRANSPORTATION AGENCY</t>
  </si>
  <si>
    <t>KAUAI COUNTY/ WATER DEPARTMENT</t>
  </si>
  <si>
    <t>MAUI COUNTY/ AUDITOR</t>
  </si>
  <si>
    <t>MAUI COUNTY/ CIVIL DEFENSE AGENCY</t>
  </si>
  <si>
    <t>MAUI COUNTY/ CORPORATION COUNSEL</t>
  </si>
  <si>
    <t>MAUI COUNTY/ COUNTY CLERK</t>
  </si>
  <si>
    <t>MAUI COUNTY/ COUNTY COUNCIL</t>
  </si>
  <si>
    <t>MAUI COUNTY/ ENVIRONMENTAL MANAGEMENT</t>
  </si>
  <si>
    <t>MAUI COUNTY/ FINANCE</t>
  </si>
  <si>
    <t>MAUI COUNTY/ FIRE AND PUBLIC SAFETY</t>
  </si>
  <si>
    <t>MAUI COUNTY/ HOUSING AND HUMAN CONCERNS</t>
  </si>
  <si>
    <t>MAUI COUNTY/ LIQUOR CONTROL</t>
  </si>
  <si>
    <t>MAUI COUNTY/ MANAGEMENT</t>
  </si>
  <si>
    <t>MAUI COUNTY/ MAYOR</t>
  </si>
  <si>
    <t>MAUI COUNTY/ PARKS AND RECREATION</t>
  </si>
  <si>
    <t>MAUI COUNTY/ PERSONNEL SERVICES</t>
  </si>
  <si>
    <t>MAUI COUNTY/ PLANNING DEPARTMENT</t>
  </si>
  <si>
    <t>MAUI COUNTY/ POLICE DEPARTMENT</t>
  </si>
  <si>
    <t>MAUI COUNTY/ PUBLIC WORKS</t>
  </si>
  <si>
    <t>MAUI COUNTY/ TRANSPORTATION</t>
  </si>
  <si>
    <t>MAUI COUNTY/ WATER SUPPLY</t>
  </si>
  <si>
    <t>CC HONOLULU/ BUDGET AND FISCAL SERVICES</t>
  </si>
  <si>
    <t>CC HONOLULU/ CITY COUNCIL</t>
  </si>
  <si>
    <t>CC HONOLULU/ CITY AUDITOR</t>
  </si>
  <si>
    <t>CC HONOLULU/ CITY CLERK</t>
  </si>
  <si>
    <t>CC HONOLULU/ COMMUNITY SERVICES</t>
  </si>
  <si>
    <t>CC HONOLULU/ CORPORATION COUNSEL</t>
  </si>
  <si>
    <t>CC HONOLULU/ COUNCIL SERVICES</t>
  </si>
  <si>
    <t>CC HONOLULU/ CULTURE AND THE ARTS</t>
  </si>
  <si>
    <t>CC HONOLULU/ CUSTOMER SERVICES</t>
  </si>
  <si>
    <t>CC HONOLULU/ DESIGN AND CONSTRUCTION</t>
  </si>
  <si>
    <t>CC HONOLULU/ ECONOMIC DEVELOPMENT</t>
  </si>
  <si>
    <t>CC HONOLULU/ EMERGENCY MANAGEMENT</t>
  </si>
  <si>
    <t>CC HONOLULU/ ENTERPRISE SERVICES</t>
  </si>
  <si>
    <t>CC HONOLULU/ ENVIRONMENTAL SERVICES</t>
  </si>
  <si>
    <t>CC HONOLULU/ ETHICS COMMISSION</t>
  </si>
  <si>
    <t>CC HONOLULU/ FACILITY MAINTENANCE</t>
  </si>
  <si>
    <t>CC HONOLULU/ HONOLULU AUTHORITY FOR RAPID TRANSPORTATION</t>
  </si>
  <si>
    <t>CC HONOLULU/ HONOLULU BOARD OF WATER SUPPLY</t>
  </si>
  <si>
    <t>CC HONOLULU/ HONOLULU EMERGENCY SERVICES</t>
  </si>
  <si>
    <t>CC HONOLULU/ HONOLULU FIRE DEPARTMENT</t>
  </si>
  <si>
    <t>CC HONOLULU/ HONOLULU POLICE DEPARTMENT</t>
  </si>
  <si>
    <t>CC HONOLULU/ HOUSING</t>
  </si>
  <si>
    <t>CC HONOLULU/ HUMAN_RESOURCES</t>
  </si>
  <si>
    <t>CC HONOLULU/ INFORMATION TECHNOLOGY</t>
  </si>
  <si>
    <t>CC HONOLULU/ MANAGING DIRECTOR</t>
  </si>
  <si>
    <t>CC HONOLULU/ MAYOR</t>
  </si>
  <si>
    <t>CC HONOLULU/ MEDICAL EXAMINER</t>
  </si>
  <si>
    <t>CC HONOLULU/ NEIGHBORHOOD COMMISSION OFFICE</t>
  </si>
  <si>
    <t>CC HONOLULU/ PARKS AND RECREATION</t>
  </si>
  <si>
    <t>CC HONOLULU/ PLANNING AND PERMITTING</t>
  </si>
  <si>
    <t>CC HONOLULU/ PROSECUTING ATTORNEY</t>
  </si>
  <si>
    <t>CC HONOLULU/ ROYAL HAWAIIAN BAND</t>
  </si>
  <si>
    <t>CC HONOLULU/ TRANSPORTATION SERVICES</t>
  </si>
  <si>
    <t>OAHU METROPOLITAN PLANNING ORGANIZATION/ OAHU METROPOLITAN PLANNING ORGANIZATION</t>
  </si>
  <si>
    <t>SOH/ LEGISLATURE/ SENATE CLERK</t>
  </si>
  <si>
    <t xml:space="preserve">      ENTER AGENCY DATA IN WHITE CELLS ONLY</t>
  </si>
  <si>
    <t>SOH/ ACCOUNTING &amp; GENERAL SERVICES/ ADM SERVICES OFF/ STAD-1</t>
  </si>
  <si>
    <t>SOH/ AGRICULTURE/ ADMINISTRATIVE SERVICES OFFICE/ ASO</t>
  </si>
  <si>
    <t>SOH/ ATTORNEY GENERAL/ CHILD SUPPORT ENFORCEMENT AGENCY/ CSEA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</si>
  <si>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</si>
  <si>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</si>
  <si>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</si>
  <si>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</si>
  <si>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</si>
  <si>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</si>
  <si>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</si>
  <si>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HEALTH/ DIRECTORS OFFICE (DO)</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</si>
  <si>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</si>
  <si>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</si>
  <si>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</si>
  <si>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</si>
  <si>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</si>
  <si>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</si>
  <si>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</si>
  <si>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</si>
  <si>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</si>
  <si>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</si>
  <si>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HAWAII HEALTH SYSTEMS CORPORATION/ EAST HAWAII REGION</t>
  </si>
  <si>
    <t>CC HONOLULU/ BUDGET AND FISCAL SERVICES/ BFS ADMINISTRATION</t>
  </si>
  <si>
    <t>SOH/ LEGISLATURE/ HOUSE CLERK</t>
  </si>
  <si>
    <t>SOH/ ACCOUNTING &amp; GENERAL SERVICES/ ADM SERVICES OFFICE/ ASO-0</t>
  </si>
  <si>
    <t>SOH/ AGRICULTURE/ ADMINISTRATIVE SERVICES/ ARMDA</t>
  </si>
  <si>
    <t>SOH/ ATTORNEY GENERAL/ CHILD SUPPORT HEARINGS/ CSH</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</si>
  <si>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</si>
  <si>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</si>
  <si>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</si>
  <si>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</si>
  <si>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</si>
  <si>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</si>
  <si>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</si>
  <si>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HEALTH/ DO/ COMMUNICATION OFFICE</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</si>
  <si>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</si>
  <si>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</si>
  <si>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</si>
  <si>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</si>
  <si>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</si>
  <si>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PUBLIC SAFETY/ EXECUTIVE ASSISTANT/ DIR-E</t>
  </si>
  <si>
    <t>SOH/ TAXATION/ ADM SERV OFF</t>
  </si>
  <si>
    <t>SOH/ TRANSPORTATION/ EXEC ASSISTANT/ DIR-EA</t>
  </si>
  <si>
    <t>SOH/ UNIVERSITY OF HAWAII/ RESEARCH CORP OF THE UNIV OF HAWAII/ UH/RCUH</t>
  </si>
  <si>
    <t>SOH/ HAWAII HEALTH SYSTEMS CORPORATION/ WEST HAWAII REGION</t>
  </si>
  <si>
    <t>CC HONOLULU/ BUDGET AND FISCAL SERVICES/ ACCOUNTING AND FISCAL SERVICES DIV</t>
  </si>
  <si>
    <t>SOH/ LEGISLATURE/ AUDITOR</t>
  </si>
  <si>
    <t>SOH/ ACCOUNTING &amp; GENERAL SERVICES/ APPLICATIONS DEV TECH SUPP OFC/ICSD</t>
  </si>
  <si>
    <t>SOH/ AGRICULTURE/ ADMINISTRATIVE SVCS/ AGLNADM</t>
  </si>
  <si>
    <t>SOH/ ATTORNEY GENERAL/ CIVIL RECOVERIES - ASBESTOS</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</si>
  <si>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</si>
  <si>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</si>
  <si>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</si>
  <si>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</si>
  <si>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</si>
  <si>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</si>
  <si>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</si>
  <si>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HEALTH/ DO/ DISABILITY &amp; COMMUNICTN ACCESS BD</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</si>
  <si>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</si>
  <si>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</si>
  <si>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</si>
  <si>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</si>
  <si>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</si>
  <si>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</si>
  <si>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</si>
  <si>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</si>
  <si>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</si>
  <si>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HAWAII HEALTH SYSTEMS CORPORATION/ MAUI REGION</t>
  </si>
  <si>
    <t>CC HONOLULU/ BUDGET AND FISCAL SERVICES/ BUDGETARY ADMINISTRATION DIV</t>
  </si>
  <si>
    <t>SOH/ LEGISLATURE/ STATE ETHICS COMMISSION</t>
  </si>
  <si>
    <t>SOH/ ACCOUNTING &amp; GENERAL SERVICES/ APPLICATIONS/ICSD</t>
  </si>
  <si>
    <t>SOH/ AGRICULTURE/ ADMINISTRATIVE SVCS/ AGRPIADMIN</t>
  </si>
  <si>
    <t>SOH/ ATTORNEY GENERAL/ CIVIL RECOVERIES - COLLECTIONS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</si>
  <si>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</si>
  <si>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</si>
  <si>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</si>
  <si>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</si>
  <si>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</si>
  <si>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</si>
  <si>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</si>
  <si>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HEALTH/ DO/ EXECUTIVE OFFICE ON AGING</t>
  </si>
  <si>
    <t>SOH/ HUMAN RESOURCES DEVELOPMENT/ EMPLOYEE RELATIONS DIV/ DHRD-ERD</t>
  </si>
  <si>
    <t>SOH/ HUMAN SERVICES/ PROGRAM ACCOUNTING SECTION 1/ DHS-FMO-PAS1</t>
  </si>
  <si>
    <t>SOH/ JUDICIARY/ JUDICIAL SELECTION COMMISSION</t>
  </si>
  <si>
    <t>SOH/ LABOR &amp; INDUSTRIAL RELATIONS/ TRAINING STAFF</t>
  </si>
  <si>
    <t>SOH/ LAND &amp; NATURAL RESOURCES/ OFFICE OF CONSERVATION &amp; COASTAL LAND/ OCCL</t>
  </si>
  <si>
    <t>SOH/ PUBLIC SAFETY/ DEPUTY DIRECTOR FOR ADMINISTRATION/ DEP-A</t>
  </si>
  <si>
    <t>SOH/ TAXATION/ PERSONNEL STAFF</t>
  </si>
  <si>
    <t>SOH/ TRANSPORTATION/ OFC OF SPECIAL COMPLIANCE/ DIR-CZ</t>
  </si>
  <si>
    <t>SOH/ UNIVERSITY OF HAWAII/ OFC OF VP LEGAL AFFAIRS &amp; U GEN CNS/ UH/LEGAL</t>
  </si>
  <si>
    <t>SOH/ HAWAII HEALTH SYSTEMS CORPORATION/ OAHU REGION</t>
  </si>
  <si>
    <t>CC HONOLULU/ BUDGET AND FISCAL SERVICES/ FISCAL/CIP ADMINISTRATION DIV</t>
  </si>
  <si>
    <t>SOH/ LEGISLATURE/ LEGISLATIVE REFERENCE BUREAU</t>
  </si>
  <si>
    <t>SOH/ ACCOUNTING &amp; GENERAL SERVICES/ ARCH-DESIGN SECTION/ DPW-13</t>
  </si>
  <si>
    <t>SOH/ AGRICULTURE/ ADMINISTRATIVE SVCS/ DAI/ADM</t>
  </si>
  <si>
    <t>SOH/ ATTORNEY GENERAL/ CIVIL RECOVERIES - STATE CLAIMS</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</si>
  <si>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</si>
  <si>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</si>
  <si>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</si>
  <si>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</si>
  <si>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</si>
  <si>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</si>
  <si>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</si>
  <si>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HEALTH/ DO/ OFC OF ENVIRONMENTAL QUALITY CONTRL</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</si>
  <si>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</si>
  <si>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</si>
  <si>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</si>
  <si>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</si>
  <si>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</si>
  <si>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</si>
  <si>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</si>
  <si>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</si>
  <si>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</si>
  <si>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HAWAII HEALTH SYSTEMS CORPORATION/ KAUAI REGION</t>
  </si>
  <si>
    <t>CC HONOLULU/ BUDGET AND FISCAL SERVICES/ INTERNAL CONTROL DIV</t>
  </si>
  <si>
    <t>SOH/ LEGISLATURE/ OMBUDSMAN</t>
  </si>
  <si>
    <t>SOH/ ACCOUNTING &amp; GENERAL SERVICES/ ARCHIVES DIVISION/ ARCH-0</t>
  </si>
  <si>
    <t>SOH/ AGRICULTURE/ ADMINISTRATIVE SVCS/ MKTG ADM</t>
  </si>
  <si>
    <t>SOH/ ATTORNEY GENERAL/ CIVIL RECOVERIES/ CRD</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</si>
  <si>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</si>
  <si>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</si>
  <si>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</si>
  <si>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</si>
  <si>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</si>
  <si>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</si>
  <si>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HEALTH/ DO/ OFFICE OF LANGUAGE ACCESS</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</si>
  <si>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</si>
  <si>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</si>
  <si>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</si>
  <si>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</si>
  <si>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</si>
  <si>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</si>
  <si>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</si>
  <si>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</si>
  <si>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</si>
  <si>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HAWAII HEALTH SYSTEMS CORPORATION/ CORPORATE OFFICE</t>
  </si>
  <si>
    <t>CC HONOLULU/ BUDGET AND FISCAL SERVICES/ PURCHASING DIV</t>
  </si>
  <si>
    <t>SOH/ ACCOUNTING &amp; GENERAL SERVICES/ ART IN PUBLIC PLACES/ SFCA-2</t>
  </si>
  <si>
    <t>SOH/ AGRICULTURE/ ADMINISTRATIVE SVCS/ MSA</t>
  </si>
  <si>
    <t>SOH/ ATTORNEY GENERAL/ CIVIL RIGHTS LITIGATION/ CRL</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</si>
  <si>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</si>
  <si>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</si>
  <si>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</si>
  <si>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</si>
  <si>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</si>
  <si>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</si>
  <si>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</si>
  <si>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HEALTH/ DO/ STATE COUNCIL ON DEVPMTL DISABILITS</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</si>
  <si>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</si>
  <si>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</si>
  <si>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</si>
  <si>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</si>
  <si>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</si>
  <si>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</si>
  <si>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</si>
  <si>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</si>
  <si>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</si>
  <si>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CC HONOLULU/ BUDGET AND FISCAL SERVICES/ REAL PROPERTY DIV</t>
  </si>
  <si>
    <t>SOH/ ACCOUNTING &amp; GENERAL SERVICES/ AUDIT DIVISION/ AUD</t>
  </si>
  <si>
    <t>SOH/ AGRICULTURE/ AGR PARK BR/ ARMDAP</t>
  </si>
  <si>
    <t>SOH/ ATTORNEY GENERAL/ CPJA - GRANTS &amp; PLANNING/ CPJA - G&amp;P</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</si>
  <si>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</si>
  <si>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</si>
  <si>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</si>
  <si>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</si>
  <si>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</si>
  <si>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</si>
  <si>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</si>
  <si>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HEALTH/ DO/ STATE HEALTH PLANNING DEVMT AGY</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</si>
  <si>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</si>
  <si>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</si>
  <si>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</si>
  <si>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</si>
  <si>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</si>
  <si>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</si>
  <si>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</si>
  <si>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</si>
  <si>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</si>
  <si>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CC HONOLULU/ BUDGET AND FISCAL SERVICES/ TREASURY DIV</t>
  </si>
  <si>
    <t>SOH/ ACCOUNTING &amp; GENERAL SERVICES/ AUTOMOTIVE MANAGE DIV/ AUTO-0</t>
  </si>
  <si>
    <t>SOH/ AGRICULTURE/ AGRI RESOURCE MGMT DIV/ ARMD</t>
  </si>
  <si>
    <t>SOH/ ATTORNEY GENERAL/ CPJA - JJIS/ CPJA - JJIS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</si>
  <si>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</si>
  <si>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</si>
  <si>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</si>
  <si>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</si>
  <si>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</si>
  <si>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</si>
  <si>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</si>
  <si>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HEALTH/ DEPUTY DIRECTOR OF HEALTH (DDH)</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</si>
  <si>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</si>
  <si>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</si>
  <si>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</si>
  <si>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</si>
  <si>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</si>
  <si>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</si>
  <si>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</si>
  <si>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</si>
  <si>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</si>
  <si>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CC HONOLULU/ BUDGET AND FISCAL SERVICES/ LIQUOR COMMISSION</t>
  </si>
  <si>
    <t>SOH/ ACCOUNTING &amp; GENERAL SERVICES/ AUTOMOTIVE MGMT BR/ HAW-7</t>
  </si>
  <si>
    <t>SOH/ AGRICULTURE/ AGRIBUSINESS DEVELOPMENT CORP/ ADC</t>
  </si>
  <si>
    <t>SOH/ ATTORNEY GENERAL/ CPJA/ CPJA</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</si>
  <si>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</si>
  <si>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</si>
  <si>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</si>
  <si>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</si>
  <si>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</si>
  <si>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</si>
  <si>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</si>
  <si>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HEALTH/ DDH/ ADMIN SVCS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</si>
  <si>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</si>
  <si>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</si>
  <si>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</si>
  <si>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</si>
  <si>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</si>
  <si>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</si>
  <si>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</si>
  <si>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</si>
  <si>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ACCOUNTING &amp; GENERAL SERVICES/ AUTOMOTIVE MGMT BR/ KAU-6</t>
  </si>
  <si>
    <t>SOH/ AGRICULTURE/ AGRICULTURAL DEVELOPMENT DIV/ ADD</t>
  </si>
  <si>
    <t>SOH/ ATTORNEY GENERAL/ CSEA - ADMIN PROCESSING BRANCH</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</si>
  <si>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</si>
  <si>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</si>
  <si>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</si>
  <si>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</si>
  <si>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</si>
  <si>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</si>
  <si>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</si>
  <si>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HEALTH/ DDH/ HEALTH INFO SYS OFC</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</si>
  <si>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</si>
  <si>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</si>
  <si>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</si>
  <si>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</si>
  <si>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</si>
  <si>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</si>
  <si>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</si>
  <si>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</si>
  <si>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ACCOUNTING &amp; GENERAL SERVICES/ BLDG MGMT SECTION/ CSD-10</t>
  </si>
  <si>
    <t>SOH/ AGRICULTURE/ AGRICULTURAL LOAN DIV/ AGLN</t>
  </si>
  <si>
    <t>SOH/ ATTORNEY GENERAL/ CSEA - ADMINISTRATION</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</si>
  <si>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</si>
  <si>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</si>
  <si>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</si>
  <si>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</si>
  <si>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</si>
  <si>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</si>
  <si>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</si>
  <si>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HEALTH/ DDH/ HUMAN RESOURCES OFFICE</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</si>
  <si>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</si>
  <si>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</si>
  <si>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</si>
  <si>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</si>
  <si>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</si>
  <si>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</si>
  <si>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</si>
  <si>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</si>
  <si>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ACCOUNTING &amp; GENERAL SERVICES/ BLDG MGMT UNIT A/ CSD-11</t>
  </si>
  <si>
    <t>SOH/ AGRICULTURE/ ANIMAL INDUSTRY DIV/ DAI</t>
  </si>
  <si>
    <t>SOH/ ATTORNEY GENERAL/ CSEA - ADMINISTRATIVE SUPPORT</t>
  </si>
  <si>
    <t>SOH/ BUDGET &amp; FINANCE/ CASHIERING SECTION</t>
  </si>
  <si>
    <t>SOH/ BUSINESS, ECON DEV, &amp; TOURISM/ DEVELOPMENT BR</t>
  </si>
  <si>
    <t>SOH/ COMMERCE &amp; CONSUMER AFFAIRS/ CASHIERING SERVICES/ DCCA-DIR-CASH</t>
  </si>
  <si>
    <t>SOH/ DEFENSE/ 298 AIR TRAFFIC CNTRL FLT (KAUAI)/ 298 ATCF/CC</t>
  </si>
  <si>
    <t>SOH/ EDUCATION/ PUBLIC RELATIONS BR</t>
  </si>
  <si>
    <t>SOH/ HAWAIIAN HOME LANDS/ SYS &amp; INTERNAL CONTROL STAFF</t>
  </si>
  <si>
    <t>SOH/ HEALTH/ DDH/ HIPAA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</si>
  <si>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</si>
  <si>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</si>
  <si>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</si>
  <si>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</si>
  <si>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</si>
  <si>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</si>
  <si>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</si>
  <si>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</si>
  <si>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ACCOUNTING &amp; GENERAL SERVICES/ BLDG MGMT UNIT B/ CSD-12</t>
  </si>
  <si>
    <t>SOH/ AGRICULTURE/ ANIMAL QUARANTINE SEC/ AQS/INSPEC</t>
  </si>
  <si>
    <t>SOH/ ATTORNEY GENERAL/ CSEA - CLERICAL OPERATIONS</t>
  </si>
  <si>
    <t>SOH/ BUDGET &amp; FINANCE/ CLERICAL SERVICES</t>
  </si>
  <si>
    <t>SOH/ BUSINESS, ECON DEV, &amp; TOURISM/ ECONOMETRIC RESEARCH BRANCH</t>
  </si>
  <si>
    <t>SOH/ COMMERCE &amp; CONSUMER AFFAIRS/ COMPLAINTS &amp; ENFORCEMENT BRANCH/ DCCA-INS-CEB</t>
  </si>
  <si>
    <t>SOH/ DEFENSE/ 29TH INFANTRY BRIGADE (SEPARATE)/ HIIB</t>
  </si>
  <si>
    <t>SOH/ EDUCATION/ SCHOOL/COMM-BASED MGMT/ SCBM</t>
  </si>
  <si>
    <t>SOH/ HAWAIIAN HOME LANDS/ HOMESTEAD SERVICES DIVISION</t>
  </si>
  <si>
    <t>SOH/ HEALTH/ DDH/ OFC OF HEALTH STATUS MONITORING</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</si>
  <si>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</si>
  <si>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</si>
  <si>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</si>
  <si>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</si>
  <si>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</si>
  <si>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</si>
  <si>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</si>
  <si>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</si>
  <si>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ACCOUNTING &amp; GENERAL SERVICES/ BLDG MGMT UNIT C/ CSD-13</t>
  </si>
  <si>
    <t>SOH/ AGRICULTURE/ AQUACULTURE DEVELOPMENT PROGRAM/ ADP</t>
  </si>
  <si>
    <t>SOH/ ATTORNEY GENERAL/ CSEA - COMPLAINTS RESOLUTION</t>
  </si>
  <si>
    <t>SOH/ BUSINESS, ECON DEV, &amp; TOURISM/ ECONOMIC ANALYSIS BRANCH</t>
  </si>
  <si>
    <t>SOH/ COMMERCE &amp; CONSUMER AFFAIRS/ CONSUMER RESOURCE CENTER</t>
  </si>
  <si>
    <t>SOH/ DEFENSE/ ACTIVE GUARD/RESERVE (AGR) BRANCH/ HISPMO-A</t>
  </si>
  <si>
    <t>SOH/ EDUCATION/ INFO RESOURCE MGMT</t>
  </si>
  <si>
    <t>SOH/ HAWAIIAN HOME LANDS/ HOMESTEAD APPLICATIONS BRANCH</t>
  </si>
  <si>
    <t>SOH/ HEALTH/ DDH/ OFC OF PLANNING POLICY &amp; PROGRM DEV</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</si>
  <si>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</si>
  <si>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</si>
  <si>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</si>
  <si>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</si>
  <si>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</si>
  <si>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</si>
  <si>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</si>
  <si>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</si>
  <si>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ACCOUNTING &amp; GENERAL SERVICES/ BOX OFF MGMT BR/ STAD-6</t>
  </si>
  <si>
    <t>SOH/ AGRICULTURE/ AUTOMOTIVE MAINT STAFF/ AUTOMAINT</t>
  </si>
  <si>
    <t>SOH/ ATTORNEY GENERAL/ CSEA - FINANCIAL &amp; INFO BRANCH</t>
  </si>
  <si>
    <t>SOH/ BUDGET &amp; FINANCE/ CLERICAL SERVICES STAFF</t>
  </si>
  <si>
    <t>SOH/ BUSINESS, ECON DEV, &amp; TOURISM/ ENERGY CONSERVATION BRANCH</t>
  </si>
  <si>
    <t>SOH/ COMMERCE &amp; CONSUMER AFFAIRS/ DIVISION OF CONSUMER ADVOCACY/ DCCA-DCA</t>
  </si>
  <si>
    <t>SOH/ DEFENSE/ ADM OFFICE SUPPORT STAFF</t>
  </si>
  <si>
    <t>SOH/ EDUCATION/ OFF OF PER SVCS/ OPS</t>
  </si>
  <si>
    <t>SOH/ HAWAIIAN HOME LANDS/ CLERICAL SERVICES</t>
  </si>
  <si>
    <t>SOH/ HEALTH/ DDH/ HAWAII DISTRICT HEALTH OFC</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</si>
  <si>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</si>
  <si>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</si>
  <si>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</si>
  <si>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</si>
  <si>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</si>
  <si>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</si>
  <si>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</si>
  <si>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</si>
  <si>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ACCOUNTING &amp; GENERAL SERVICES/ BUDGET &amp; FISCAL STAFF/ ASO-2</t>
  </si>
  <si>
    <t>SOH/ AGRICULTURE/ BIO-CONTROL SEC/ AGRPIPPCBC</t>
  </si>
  <si>
    <t>SOH/ ATTORNEY GENERAL/ CSEA - HAWAII OPERATIONS BRANCH</t>
  </si>
  <si>
    <t>SOH/ BUDGET &amp; FINANCE/ CLERICAL SERVICES UNIT I</t>
  </si>
  <si>
    <t>SOH/ BUSINESS, ECON DEV, &amp; TOURISM/ ENERGY DIVISION/ ED</t>
  </si>
  <si>
    <t>SOH/ COMMERCE &amp; CONSUMER AFFAIRS/ DIVISION OF FINANCIAL INSTITUTIONS/ DCCA-DFI</t>
  </si>
  <si>
    <t>SOH/ DEFENSE/ ADM SERVICES OFFICE</t>
  </si>
  <si>
    <t>SOH/ EDUCATION/ PERS MGT CERT &amp; DEV BR</t>
  </si>
  <si>
    <t>SOH/ HAWAIIAN HOME LANDS/ DISTRICT OPERATIONS BRANCH</t>
  </si>
  <si>
    <t>SOH/ HEALTH/ DDH/ MAUI DISTRICT HEALTH OFC</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</si>
  <si>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</si>
  <si>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</si>
  <si>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</si>
  <si>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</si>
  <si>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</si>
  <si>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</si>
  <si>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</si>
  <si>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</si>
  <si>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ACCOUNTING &amp; GENERAL SERVICES/ BUILDING CONST MAINT SEC/ STAD-4</t>
  </si>
  <si>
    <t>SOH/ AGRICULTURE/ BUDGET &amp; MGMT STAFF/ MA</t>
  </si>
  <si>
    <t>SOH/ ATTORNEY GENERAL/ CSEA - INFORMATION OFFICE</t>
  </si>
  <si>
    <t>SOH/ BUDGET &amp; FINANCE/ CLERICAL SERVICES UNIT II</t>
  </si>
  <si>
    <t>SOH/ BUSINESS, ECON DEV, &amp; TOURISM/ ENERGY PLANNING &amp; POLICY GROUP</t>
  </si>
  <si>
    <t>SOH/ COMMERCE &amp; CONSUMER AFFAIRS/ DOCUMENTS INFORMATION SECTION/ DCCA-BREG-DIS</t>
  </si>
  <si>
    <t>SOH/ DEFENSE/ ADM SERVICES OFFICE/ HIADM</t>
  </si>
  <si>
    <t>SOH/ EDUCATION/ CERT PERS MGT SEC</t>
  </si>
  <si>
    <t>SOH/ HAWAIIAN HOME LANDS/ EAST HAWAII DISTRICT OFFICE</t>
  </si>
  <si>
    <t>SOH/ HEALTH/ DDH/ KAUAI DISTRICT HEALTH OFC</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</si>
  <si>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</si>
  <si>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</si>
  <si>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</si>
  <si>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</si>
  <si>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</si>
  <si>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</si>
  <si>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</si>
  <si>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</si>
  <si>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ACCOUNTING &amp; GENERAL SERVICES/ CAMPAIGN SPENDING COMMISSION</t>
  </si>
  <si>
    <t>SOH/ AGRICULTURE/ CASE PREP SEC/ AGRPIPESTCP</t>
  </si>
  <si>
    <t>SOH/ ATTORNEY GENERAL/ CSEA - KAUAI OPERATIONS BRANCH</t>
  </si>
  <si>
    <t>SOH/ BUDGET &amp; FINANCE/ COLLECTIVE BARGAINING STAFF</t>
  </si>
  <si>
    <t>SOH/ BUSINESS, ECON DEV, &amp; TOURISM/ FILM INDUSTRY BRANCH/ FIB</t>
  </si>
  <si>
    <t>SOH/ COMMERCE &amp; CONSUMER AFFAIRS/ DOCUMENTS PROCESSING SECTION/ DCCA-BREG-DPS</t>
  </si>
  <si>
    <t>SOH/ DEFENSE/ ADMIN OFFICER/ HITC-AO</t>
  </si>
  <si>
    <t>SOH/ EDUCATION/ PERS CERT &amp; DEV SEC</t>
  </si>
  <si>
    <t>SOH/ HAWAIIAN HOME LANDS/ MAUI DISTRICT OFFICE</t>
  </si>
  <si>
    <t>SOH/ HEALTH/ HEALTH RESOURCES ADMIN (HRA)</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</si>
  <si>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</si>
  <si>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</si>
  <si>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</si>
  <si>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</si>
  <si>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</si>
  <si>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</si>
  <si>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</si>
  <si>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</si>
  <si>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ACCOUNTING &amp; GENERAL SERVICES/ CENTRAL OAHU SEC/ CSD-7</t>
  </si>
  <si>
    <t>SOH/ AGRICULTURE/ CHEM/MECH CONTROL SEC/ AGRPIPPCCM</t>
  </si>
  <si>
    <t>SOH/ ATTORNEY GENERAL/ CSEA - MAUI OPERATIONS BRANCH</t>
  </si>
  <si>
    <t>SOH/ BUDGET &amp; FINANCE/ CONTRACTS ADMINISTRATION STAFF</t>
  </si>
  <si>
    <t>SOH/ BUSINESS, ECON DEV, &amp; TOURISM/ FINANCIAL ASSISTANCE BRANCH/ FAB</t>
  </si>
  <si>
    <t>SOH/ COMMERCE &amp; CONSUMER AFFAIRS/ DOCUMENTS REGISTRATION BRANCH/ DCCA-BREG-DRB</t>
  </si>
  <si>
    <t>SOH/ DEFENSE/ ADMIN SUPPORT</t>
  </si>
  <si>
    <t>SOH/ EDUCATION/ CLASSIFD PER MGT SEC</t>
  </si>
  <si>
    <t>SOH/ HAWAIIAN HOME LANDS/ MOLOKAI DISTRICT OFFICE</t>
  </si>
  <si>
    <t>SOH/ HEALTH/ HRA/ CHRONIC DIS PREV &amp; HLTH PROM DIV  (CDPHPD)</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</si>
  <si>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</si>
  <si>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</si>
  <si>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</si>
  <si>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</si>
  <si>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</si>
  <si>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</si>
  <si>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</si>
  <si>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</si>
  <si>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ACCOUNTING &amp; GENERAL SERVICES/ CENTRAL SERVICES BR/ HAW-2</t>
  </si>
  <si>
    <t>SOH/ AGRICULTURE/ CHEMICAL ANALYSIS SEC</t>
  </si>
  <si>
    <t>SOH/ ATTORNEY GENERAL/ CSEA - POLICY &amp; PROCEDURES</t>
  </si>
  <si>
    <t>SOH/ BUDGET &amp; FINANCE/ CULTURE AND RECREATION SECTION</t>
  </si>
  <si>
    <t>SOH/ BUSINESS, ECON DEV, &amp; TOURISM/ FISCAL STAFF/ ASO/F</t>
  </si>
  <si>
    <t>SOH/ COMMERCE &amp; CONSUMER AFFAIRS/ EXAM &amp; AUDIT SECTION/ DCCA-INS-EAS</t>
  </si>
  <si>
    <t>SOH/ DEFENSE/ ADMINISTRATION/ HIPFA</t>
  </si>
  <si>
    <t>SOH/ EDUCATION/ PERS &amp; IND REL BR</t>
  </si>
  <si>
    <t>SOH/ HAWAIIAN HOME LANDS/ OAHU DISTRICT OFFICE</t>
  </si>
  <si>
    <t>SOH/ HEALTH/ HRA/ CDPHPD/ CHRONIC DIS MGMT BR</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</si>
  <si>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</si>
  <si>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</si>
  <si>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</si>
  <si>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</si>
  <si>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</si>
  <si>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</si>
  <si>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</si>
  <si>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ACCOUNTING &amp; GENERAL SERVICES/ CENTRAL SERVICES BR/ KAU-2</t>
  </si>
  <si>
    <t>SOH/ AGRICULTURE/ COMMODITIES BR/ COM</t>
  </si>
  <si>
    <t>SOH/ ATTORNEY GENERAL/ EDUCATION DIVISION/ ED</t>
  </si>
  <si>
    <t>SOH/ BUDGET &amp; FINANCE/ DEFENDER COUNCIL</t>
  </si>
  <si>
    <t>SOH/ BUSINESS, ECON DEV, &amp; TOURISM/ FOREIGN-TRADE ZONE DIV/ FTZ</t>
  </si>
  <si>
    <t>SOH/ COMMERCE &amp; CONSUMER AFFAIRS/ EXAMINATION BRANCH/ DCCA-PVL-EXAM</t>
  </si>
  <si>
    <t>SOH/ DEFENSE/ ADMINISTRATIVE SECTION/ HIANG/DA</t>
  </si>
  <si>
    <t>SOH/ EDUCATION/ COLLEC BARG &amp; NEG SEC</t>
  </si>
  <si>
    <t>SOH/ HAWAIIAN HOME LANDS/ KAUAI DISTRICT OFFICE</t>
  </si>
  <si>
    <t>SOH/ HEALTH/ HRA/ CDPHPD/ PRIMARY PREV BR</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</si>
  <si>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</si>
  <si>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</si>
  <si>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</si>
  <si>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</si>
  <si>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</si>
  <si>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</si>
  <si>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</si>
  <si>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</si>
  <si>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ACCOUNTING &amp; GENERAL SERVICES/ CENTRAL SERVICES BR/ MAUI-2</t>
  </si>
  <si>
    <t>SOH/ AGRICULTURE/ COMPLIANCE SECTION/ LDC/COMP</t>
  </si>
  <si>
    <t>SOH/ ATTORNEY GENERAL/ FAMILY LAW (HILO)</t>
  </si>
  <si>
    <t>SOH/ BUDGET &amp; FINANCE/ DISBURSEMENTS &amp; BENEFITS SECTION</t>
  </si>
  <si>
    <t>SOH/ BUSINESS, ECON DEV, &amp; TOURISM/ GEOTHERMAL PROJECT</t>
  </si>
  <si>
    <t>SOH/ COMMERCE &amp; CONSUMER AFFAIRS/ EXECUTIVE SECRETARIES/ DCCA-PVL-ES</t>
  </si>
  <si>
    <t>SOH/ DEFENSE/ ADVISORY BOARD ON VS</t>
  </si>
  <si>
    <t>SOH/ EDUCATION/ CONTRACT ADMIN SEC</t>
  </si>
  <si>
    <t>SOH/ HAWAIIAN HOME LANDS/ WEST HAWAII DISTRICT OFFICE</t>
  </si>
  <si>
    <t>SOH/ HEALTH/ HRA/ COMMUNICABLE DIS &amp; PH NURSING DIV (CDPHND)</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</si>
  <si>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</si>
  <si>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</si>
  <si>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</si>
  <si>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</si>
  <si>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</si>
  <si>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</si>
  <si>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ACCOUNTING &amp; GENERAL SERVICES/ CENTRAL SERVICES DIVISION/ CSD-0</t>
  </si>
  <si>
    <t>SOH/ AGRICULTURE/ COMPLIANCE SERVICES/ MI/COMP</t>
  </si>
  <si>
    <t>SOH/ ATTORNEY GENERAL/ FAMILY LAW (KAUAI)</t>
  </si>
  <si>
    <t>SOH/ BUDGET &amp; FINANCE/ DOCUMENTATION</t>
  </si>
  <si>
    <t>SOH/ BUSINESS, ECON DEV, &amp; TOURISM/ HAWAII COMMUNITY DEVEL AUTHORITY/ HCDA</t>
  </si>
  <si>
    <t>SOH/ COMMERCE &amp; CONSUMER AFFAIRS/ FISCAL STAFF/ DCCA-DIR-FIS</t>
  </si>
  <si>
    <t>SOH/ DEFENSE/ ADVISORY GROUP - AIR</t>
  </si>
  <si>
    <t>SOH/ EDUCATION/ CLASSIF &amp; COMPSATN SEC</t>
  </si>
  <si>
    <t>SOH/ HAWAIIAN HOME LANDS/ LOAN SERVICES BRANCH</t>
  </si>
  <si>
    <t>SOH/ HEALTH/ HRA/ CDPHND/ HANSENS DISEASE BR</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</si>
  <si>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</si>
  <si>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</si>
  <si>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</si>
  <si>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</si>
  <si>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</si>
  <si>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</si>
  <si>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</si>
  <si>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</si>
  <si>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ACCOUNTING &amp; GENERAL SERVICES/ CLIENT SERVICES BR I/ICSD</t>
  </si>
  <si>
    <t>SOH/ AGRICULTURE/ COMPUTER SVCS STAFF/ CSS</t>
  </si>
  <si>
    <t>SOH/ ATTORNEY GENERAL/ FAMILY LAW (KONA)</t>
  </si>
  <si>
    <t>SOH/ BUDGET &amp; FINANCE/ ECONOMIC DEVELOPMENT SECTION</t>
  </si>
  <si>
    <t>SOH/ BUSINESS, ECON DEV, &amp; TOURISM/ HAWAII HOUSING FINANCE &amp; DEV CORP/ HHFDC</t>
  </si>
  <si>
    <t>SOH/ COMMERCE &amp; CONSUMER AFFAIRS/ GENERAL INVESTIGATION SECTION/ DCCA-OCP-GIS</t>
  </si>
  <si>
    <t>SOH/ DEFENSE/ ADVISORY GROUP - ARMY</t>
  </si>
  <si>
    <t>SOH/ EDUCATION/ EMPLOYEE BNFTS SEC</t>
  </si>
  <si>
    <t>SOH/ HAWAIIAN HOME LANDS/ LAND DEVELOPMENT DIVISION</t>
  </si>
  <si>
    <t>SOH/ HEALTH/ HRA/ CDPHND/ PUBLIC HEALTH NURSING BR</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</si>
  <si>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</si>
  <si>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</si>
  <si>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</si>
  <si>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</si>
  <si>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</si>
  <si>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</si>
  <si>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</si>
  <si>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ACCOUNTING &amp; GENERAL SERVICES/ CLIENT SERVICES BR II/ICSD</t>
  </si>
  <si>
    <t>SOH/ AGRICULTURE/ DEVELOPMENT STAFF</t>
  </si>
  <si>
    <t>SOH/ ATTORNEY GENERAL/ FAMILY LAW (MAUI)</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</si>
  <si>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</si>
  <si>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</si>
  <si>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</si>
  <si>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</si>
  <si>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</si>
  <si>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</si>
  <si>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HEALTH/ HRA/ CDPHND/ HARM REDUCTION SERVICES BR</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</si>
  <si>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</si>
  <si>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</si>
  <si>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</si>
  <si>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</si>
  <si>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</si>
  <si>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</si>
  <si>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</si>
  <si>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</si>
  <si>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ACCOUNTING &amp; GENERAL SERVICES/ CLIENT SERVICES BR/ICSD</t>
  </si>
  <si>
    <t>SOH/ AGRICULTURE/ DIAGNOSTIC SEC/ VL/DIAG</t>
  </si>
  <si>
    <t>SOH/ ATTORNEY GENERAL/ FAMILY LAW/ SOC</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</si>
  <si>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</si>
  <si>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</si>
  <si>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</si>
  <si>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</si>
  <si>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</si>
  <si>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</si>
  <si>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HEALTH/ HRA/ CDPHND/ TUBERCULOSIS CONTROL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</si>
  <si>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</si>
  <si>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</si>
  <si>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</si>
  <si>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</si>
  <si>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</si>
  <si>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</si>
  <si>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</si>
  <si>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</si>
  <si>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ACCOUNTING &amp; GENERAL SERVICES/ CLIENT SUPPORT UNIT/ICSD</t>
  </si>
  <si>
    <t>SOH/ AGRICULTURE/ EAST HAWAII DISTRICT/ AGLNH</t>
  </si>
  <si>
    <t>SOH/ ATTORNEY GENERAL/ HAWAII CRIMINAL JUSTICE DATA CTR/ HCJDC</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</si>
  <si>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</si>
  <si>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</si>
  <si>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</si>
  <si>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</si>
  <si>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</si>
  <si>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</si>
  <si>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HEALTH/ HRA/ DEVELOPMENTAL DISABILITIES DIV (DDD)</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</si>
  <si>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</si>
  <si>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</si>
  <si>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</si>
  <si>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</si>
  <si>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</si>
  <si>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</si>
  <si>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</si>
  <si>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</si>
  <si>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ACCOUNTING &amp; GENERAL SERVICES/ COMPUTER OPERATIONS UNIT(S)/ICSD</t>
  </si>
  <si>
    <t>SOH/ AGRICULTURE/ EAST HAWAII DISTRICT/ MSE</t>
  </si>
  <si>
    <t>SOH/ ATTORNEY GENERAL/ HEALTH &amp; HUMAN SERVICES/ H&amp;HS</t>
  </si>
  <si>
    <t>SOH/ BUDGET &amp; FINANCE/ ENROLLMENT AND CLERICAL SERVICES</t>
  </si>
  <si>
    <t>SOH/ BUSINESS, ECON DEV, &amp; TOURISM/ INTERNATIONAL BUSINESS CTR OF HI</t>
  </si>
  <si>
    <t>SOH/ COMMERCE &amp; CONSUMER AFFAIRS/ INFORMATION SYSTEMS/COMM OFFICE/ DCCA-ISC</t>
  </si>
  <si>
    <t>SOH/ DEFENSE/ ARMY NATIONAL GUARD DIVISION/ HIARNG</t>
  </si>
  <si>
    <t>SOH/ EDUCATION/ REPROGRAPHIC SEC</t>
  </si>
  <si>
    <t>SOH/ HEALTH/ HRA/ DDD/ CASE MGMT BR</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</si>
  <si>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</si>
  <si>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</si>
  <si>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</si>
  <si>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</si>
  <si>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</si>
  <si>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</si>
  <si>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</si>
  <si>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ACCOUNTING &amp; GENERAL SERVICES/ CONSTRUCTION MGMT/ DPW-14</t>
  </si>
  <si>
    <t>SOH/ AGRICULTURE/ EGGS &amp; FEED UNIT/ EFH</t>
  </si>
  <si>
    <t>SOH/ ATTORNEY GENERAL/ INVESTIGATION DIVISION/ INV</t>
  </si>
  <si>
    <t>SOH/ BUDGET &amp; FINANCE/ ENROLLMENT, CLAIMS &amp; BENEFITS BR</t>
  </si>
  <si>
    <t>SOH/ BUSINESS, ECON DEV, &amp; TOURISM/ LAND USE COMMISSION/ LUC</t>
  </si>
  <si>
    <t>SOH/ COMMERCE &amp; CONSUMER AFFAIRS/ INSURANCE DIVISION/ DCCA-INS</t>
  </si>
  <si>
    <t>SOH/ DEFENSE/ ASST ADJ GEN, ARMY/COM, STARC/ HIARCG</t>
  </si>
  <si>
    <t>SOH/ EDUCATION/ ACCTG &amp; DISTRIB UT</t>
  </si>
  <si>
    <t>SOH/ HAWAIIAN HOME LANDS/ INFO &amp; COMMUNITY REL OFFICE</t>
  </si>
  <si>
    <t>SOH/ HEALTH/  HRA/ DDD/ COMMUNITY RESOURCES BR</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</si>
  <si>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</si>
  <si>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</si>
  <si>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</si>
  <si>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</si>
  <si>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</si>
  <si>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</si>
  <si>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</si>
  <si>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ACCOUNTING &amp; GENERAL SERVICES/ CONSTRUCTION MGMT/ DPW-15</t>
  </si>
  <si>
    <t>SOH/ AGRICULTURE/ EGGS &amp; FEED UNIT/ EFK</t>
  </si>
  <si>
    <t>SOH/ ATTORNEY GENERAL/ LEGAL SVC BRANCH - ADMINISTRATION/ ADM</t>
  </si>
  <si>
    <t>SOH/ BUDGET &amp; FINANCE/ ENVIRONMENTAL PROTECTION SECTION</t>
  </si>
  <si>
    <t>SOH/ BUSINESS, ECON DEV, &amp; TOURISM/ NATURAL ENERGY LAB OF HI AUTHORITY/ NELHA</t>
  </si>
  <si>
    <t>SOH/ COMMERCE &amp; CONSUMER AFFAIRS/ INVESTIGATION BRANCH/ DCCA-OCP-INV</t>
  </si>
  <si>
    <t>SOH/ DEFENSE/ ASST AG AIR/COMMANDER HIANG/ HIANG/CC</t>
  </si>
  <si>
    <t>SOH/ EDUCATION/ PRINTING UT</t>
  </si>
  <si>
    <t>SOH/ HAWAIIAN HOME LANDS/ LAND MANAGEMENT DIVISION</t>
  </si>
  <si>
    <t>SOH/ HEALTH/  HRA/ DDD/ OUTCOMES &amp; COMPLIANCE BR</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</si>
  <si>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</si>
  <si>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</si>
  <si>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</si>
  <si>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</si>
  <si>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</si>
  <si>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</si>
  <si>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</si>
  <si>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ACCOUNTING &amp; GENERAL SERVICES/ CONSTRUCTION MGMT/ DPW-16</t>
  </si>
  <si>
    <t>SOH/ AGRICULTURE/ EGGS &amp; FEED UNIT/ EFM</t>
  </si>
  <si>
    <t>SOH/ ATTORNEY GENERAL/ LEGAL SVC BRANCH - APPELLATE/ APP</t>
  </si>
  <si>
    <t>SOH/ BUDGET &amp; FINANCE/ FAMILY COURT</t>
  </si>
  <si>
    <t>SOH/ BUSINESS, ECON DEV, &amp; TOURISM/ OCEAN RESOURCES BRANCH/ ORB</t>
  </si>
  <si>
    <t>SOH/ COMMERCE &amp; CONSUMER AFFAIRS/ INVESTIGATION STAFF</t>
  </si>
  <si>
    <t>SOH/ DEFENSE/ AUDITING SECTION/ HIANG/ACM</t>
  </si>
  <si>
    <t>SOH/ EDUCATION/ GRAPHICS UT</t>
  </si>
  <si>
    <t>SOH/ HAWAIIAN HOME LANDS/ INCOME PROPERTY BRANCH</t>
  </si>
  <si>
    <t>SOH/ HEALTH/  HRA/ DDD/ HOSPITAL &amp; COMMUNITY DENTAL SVC BR</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</si>
  <si>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</si>
  <si>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</si>
  <si>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</si>
  <si>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</si>
  <si>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</si>
  <si>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</si>
  <si>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</si>
  <si>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</si>
  <si>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ACCOUNTING &amp; GENERAL SERVICES/ CONTRACT STAFF/ DPW-2</t>
  </si>
  <si>
    <t>SOH/ AGRICULTURE/ EGGS &amp; FEED UNIT/ EFO</t>
  </si>
  <si>
    <t>SOH/ ATTORNEY GENERAL/ LEGAL SVC BRANCH - CED/ CED</t>
  </si>
  <si>
    <t>SOH/ BUDGET &amp; FINANCE/ FIN RESEARCH, PLNG &amp; POLICY DEV BR</t>
  </si>
  <si>
    <t>SOH/ BUSINESS, ECON DEV, &amp; TOURISM/ OFFICE OF SPACE INDUSTRY/ OSI</t>
  </si>
  <si>
    <t>SOH/ COMMERCE &amp; CONSUMER AFFAIRS/ LEGAL BRANCH/ DCCA-OCP-LEG</t>
  </si>
  <si>
    <t>SOH/ DEFENSE/ AUTOMATION SECTION</t>
  </si>
  <si>
    <t>SOH/ EDUCATION/ PROCURMT&amp;CENT DIST SEC</t>
  </si>
  <si>
    <t>SOH/ HAWAIIAN HOME LANDS/ TECHNICAL SERVICES BRANCH</t>
  </si>
  <si>
    <t>SOH/ HEALTH/ HRA/ DISEASE OUTBREAK CONTROL DIV (DOCD)</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</si>
  <si>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</si>
  <si>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</si>
  <si>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</si>
  <si>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</si>
  <si>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</si>
  <si>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</si>
  <si>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</si>
  <si>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ACCOUNTING &amp; GENERAL SERVICES/ CULTURE &amp; THE ARTS/ SFCA-0</t>
  </si>
  <si>
    <t>SOH/ AGRICULTURE/ EPIDEMIOLOGY SECTION/ LDC/EPI/OAHU</t>
  </si>
  <si>
    <t>SOH/ ATTORNEY GENERAL/ LEGAL SVC BRANCH - EMPLOYMENT LAW/ ERD</t>
  </si>
  <si>
    <t>SOH/ BUDGET &amp; FINANCE/ FINANCIAL ADMINISTRATION DIVISION/ FAD</t>
  </si>
  <si>
    <t>SOH/ BUSINESS, ECON DEV, &amp; TOURISM/ OFFICE OF TOURISM</t>
  </si>
  <si>
    <t>SOH/ COMMERCE &amp; CONSUMER AFFAIRS/ LEGAL STAFF</t>
  </si>
  <si>
    <t>SOH/ DEFENSE/ CHAPLAIN/ HIARCH</t>
  </si>
  <si>
    <t>SOH/ EDUCATION/ OPERATIONS SEC</t>
  </si>
  <si>
    <t>SOH/ HAWAIIAN HOME LANDS/ LAND MANAGEMENT BRANCH</t>
  </si>
  <si>
    <r>
      <t>SOH/ HEALTH/ HRA/ DOCD/ BIOTERRORISM PREPARDNESS &amp;RESPNS BR</t>
    </r>
    <r>
      <rPr>
        <i/>
        <sz val="9"/>
        <color rgb="FFFF0000"/>
        <rFont val="Calibri"/>
        <family val="2"/>
        <scheme val="minor"/>
      </rPr>
      <t/>
    </r>
  </si>
  <si>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</si>
  <si>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</si>
  <si>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</si>
  <si>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</si>
  <si>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</si>
  <si>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</si>
  <si>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</si>
  <si>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ACCOUNTING &amp; GENERAL SERVICES/ CUST &amp; GRDS MAINT SEC/ KAU-5</t>
  </si>
  <si>
    <t>SOH/ AGRICULTURE/ FISCAL STAFF/ FISC</t>
  </si>
  <si>
    <t>SOH/ ATTORNEY GENERAL/ LEGAL SVC BRANCH - LABOR/ LAB</t>
  </si>
  <si>
    <t>SOH/ BUDGET &amp; FINANCE/ FINANCIAL PLNG &amp; POLICY SECTION</t>
  </si>
  <si>
    <t>SOH/ BUSINESS, ECON DEV, &amp; TOURISM/ OPERATIONS BR/ OPS</t>
  </si>
  <si>
    <t>SOH/ COMMERCE &amp; CONSUMER AFFAIRS/ LEGAL STENO SERVICE/ DCCA-OAH-LSS</t>
  </si>
  <si>
    <t>SOH/ DEFENSE/ CHAPLAIN/ HIIB-CH</t>
  </si>
  <si>
    <t>SOH/ EDUCATION/ PAYROLL UT</t>
  </si>
  <si>
    <t>SOH/ HAWAIIAN HOME LANDS/ HAWAII SECTION</t>
  </si>
  <si>
    <t>SOH/ HEALTH/ HRA/ DOCD/ DISEASE INVESTIGATION BR</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</si>
  <si>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</si>
  <si>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</si>
  <si>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</si>
  <si>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</si>
  <si>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</si>
  <si>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</si>
  <si>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</si>
  <si>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</si>
  <si>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ACCOUNTING &amp; GENERAL SERVICES/ CUST &amp; GRDS SECTION/ MOLO-1</t>
  </si>
  <si>
    <t>SOH/ AGRICULTURE/ FRESH FRTS &amp; VEGS UNIT/ FFVH</t>
  </si>
  <si>
    <t>SOH/ ATTORNEY GENERAL/ LEGAL SVC BRANCH - LAND/TRANS/ L/T</t>
  </si>
  <si>
    <t>SOH/ BUDGET &amp; FINANCE/ FINANCIAL RESEARCH &amp; PROJEC SEC</t>
  </si>
  <si>
    <t>SOH/ BUSINESS, ECON DEV, &amp; TOURISM/ OVERSEAS OFFICES</t>
  </si>
  <si>
    <t>SOH/ COMMERCE &amp; CONSUMER AFFAIRS/ LICENSING BRANCH/ DCCA-INS-LIC</t>
  </si>
  <si>
    <t>SOH/ DEFENSE/ CHEMICAL OFFICE/ HIIB-CM</t>
  </si>
  <si>
    <t>SOH/ EDUCATION/ VOUCHERING UT</t>
  </si>
  <si>
    <t>SOH/ HAWAIIAN HOME LANDS/ OAHU-KAUAI-MAUI SECTION</t>
  </si>
  <si>
    <t>SOH/ HEALTH/ HRA/ DOCD/ IMMUNIZATION BR</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</si>
  <si>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</si>
  <si>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</si>
  <si>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</si>
  <si>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</si>
  <si>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</si>
  <si>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</si>
  <si>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</si>
  <si>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</si>
  <si>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ACCOUNTING &amp; GENERAL SERVICES/ DATA ADMINISTRATION SECTION/ICSD</t>
  </si>
  <si>
    <t>SOH/ AGRICULTURE/ FRESH FRTS &amp; VEGS UNIT/ FFVK</t>
  </si>
  <si>
    <t>SOH/ ATTORNEY GENERAL/ LEGAL SVC BRANCH - LEGISLATION/ LEG</t>
  </si>
  <si>
    <t>SOH/ BUDGET &amp; FINANCE/ FISCAL ANALYSIS STAFF</t>
  </si>
  <si>
    <t>SOH/ BUSINESS, ECON DEV, &amp; TOURISM/ PERSONNEL STAFF/ ASO/P</t>
  </si>
  <si>
    <t>SOH/ COMMERCE &amp; CONSUMER AFFAIRS/ LICENSING BRANCH/ DCCA-PVL-LIC</t>
  </si>
  <si>
    <t>SOH/ DEFENSE/ CHIEF OF STAFF/ HIANG/CS</t>
  </si>
  <si>
    <t>SOH/ EDUCATION/ MAIL SERV</t>
  </si>
  <si>
    <t>SOH/ HAWAIIAN HOME LANDS/ ENFORCEMENT SECTION</t>
  </si>
  <si>
    <t>SOH/ HEALTH/ HRA/ EMERG MED SVCS &amp; INJURY PREV SYS BR</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</si>
  <si>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</si>
  <si>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</si>
  <si>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</si>
  <si>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</si>
  <si>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</si>
  <si>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</si>
  <si>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</si>
  <si>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</si>
  <si>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ACCOUNTING &amp; GENERAL SERVICES/ DATA PREPARATION UNIT(S)/ICSD</t>
  </si>
  <si>
    <t>SOH/ AGRICULTURE/ FRESH FRTS &amp; VEGS UNIT/ FFVM</t>
  </si>
  <si>
    <t>SOH/ ATTORNEY GENERAL/ LEGAL SVC BRANCH - TAX/ TAX</t>
  </si>
  <si>
    <t>SOH/ BUDGET &amp; FINANCE/ FISCAL SERVICES OFFICE</t>
  </si>
  <si>
    <t>SOH/ BUSINESS, ECON DEV, &amp; TOURISM/ PRODUCTS AND SERVICES BRANCH/ PSB</t>
  </si>
  <si>
    <t>SOH/ COMMERCE &amp; CONSUMER AFFAIRS/ MAUI INVESTIGATION SECTION/ DCCA-OCP-MIS</t>
  </si>
  <si>
    <t>SOH/ DEFENSE/ CHIEF OF STAFF/ HIARCS</t>
  </si>
  <si>
    <t>SOH/ EDUCATION/ FACILIT SUPRT SVCS BR</t>
  </si>
  <si>
    <t>SOH/ HEALTH/ HRA/ FAMILY HEALTH SVCS DIV (FHSD)</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</si>
  <si>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</si>
  <si>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</si>
  <si>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</si>
  <si>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</si>
  <si>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</si>
  <si>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</si>
  <si>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</si>
  <si>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</si>
  <si>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ACCOUNTING &amp; GENERAL SERVICES/ DATABASE MANAGEMENT SECTION/ICSD</t>
  </si>
  <si>
    <t>SOH/ AGRICULTURE/ FRESH FRTS &amp; VEGS UNIT/ FFVO</t>
  </si>
  <si>
    <t>SOH/ ATTORNEY GENERAL/ LEGAL SVC BRANCH - TORT LITIGATION/ TORT</t>
  </si>
  <si>
    <t>SOH/ BUDGET &amp; FINANCE/ FISCAL STAFF</t>
  </si>
  <si>
    <t>SOH/ BUSINESS, ECON DEV, &amp; TOURISM/ REFERENCE &amp; INFO RETRIEVAL BRANCH</t>
  </si>
  <si>
    <t>SOH/ COMMERCE &amp; CONSUMER AFFAIRS/ OFFICE OF ADMINISTRATIVE HEARINGS/ DCCA-OAH</t>
  </si>
  <si>
    <t>SOH/ DEFENSE/ CIVIL AFFAIRS OFFICE/ HIIB-CA</t>
  </si>
  <si>
    <t>SOH/ EDUCATION/ AUXILIARY SVCS SEC</t>
  </si>
  <si>
    <t>SOH/ HEALTH/ HRA/ FHSD/ CHILDREN WITH SPEC HEALTH NEEDS BR</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</si>
  <si>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</si>
  <si>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</si>
  <si>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</si>
  <si>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</si>
  <si>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</si>
  <si>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</si>
  <si>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</si>
  <si>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</si>
  <si>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ACCOUNTING &amp; GENERAL SERVICES/ DESIGN BRANCH/ DPW-11</t>
  </si>
  <si>
    <t>SOH/ AGRICULTURE/ GROUNDSKEEPING SEC/ AQS/GROUNDS</t>
  </si>
  <si>
    <t>SOH/ ATTORNEY GENERAL/ LEGAL SVC BRANCH-CRIMINAL JUSTICE/ CJD</t>
  </si>
  <si>
    <t>SOH/ BUDGET &amp; FINANCE/ GOVERNMENT-WIDE SUPP SECTION III</t>
  </si>
  <si>
    <t>SOH/ BUSINESS, ECON DEV, &amp; TOURISM/ RESEARCH/ECONOMIC ANALYSIS DIV/ READ</t>
  </si>
  <si>
    <t>SOH/ COMMERCE &amp; CONSUMER AFFAIRS/ OFFICE OF CONSUMER PROTECTION/ DCCA-OCP</t>
  </si>
  <si>
    <t>SOH/ DEFENSE/ CIVIL DEFENSE ADVISORY COUNCIL</t>
  </si>
  <si>
    <t>SOH/ EDUCATION/ CUSTODIAL SVCS</t>
  </si>
  <si>
    <t>SOH/ HEALTH/ HRA/ FHSD/ MATERNAL &amp; CHILD HEALTH BR</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</si>
  <si>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</si>
  <si>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</si>
  <si>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</si>
  <si>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</si>
  <si>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</si>
  <si>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</si>
  <si>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</si>
  <si>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</si>
  <si>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ACCOUNTING &amp; GENERAL SERVICES/ DESIGNATED PROGRAMS/ SFCA-1</t>
  </si>
  <si>
    <t>SOH/ AGRICULTURE/ HAWAII AGR STATS SV BR/ HASS</t>
  </si>
  <si>
    <t>SOH/ ATTORNEY GENERAL/ OFFICE OF THE ATTORNEY GENERAL/ OAG</t>
  </si>
  <si>
    <t>SOH/ BUDGET &amp; FINANCE/ GOVERNMENT-WIDE SUPPORT SECTION I</t>
  </si>
  <si>
    <t>SOH/ BUSINESS, ECON DEV, &amp; TOURISM/ SOH/ BUSINESS, ECON DEV, &amp; TOURISM/ DBEDT</t>
  </si>
  <si>
    <t>SOH/ COMMERCE &amp; CONSUMER AFFAIRS/ OFFICE OF THE DIRECTOR/ DCCA-DIR</t>
  </si>
  <si>
    <t>SOH/ DEFENSE/ CIVIL ENGINEERING/ HIIB-CE</t>
  </si>
  <si>
    <t>SOH/ EDUCATION/ STU TRNS,TRFCSFTY,HSG</t>
  </si>
  <si>
    <t>SOH/ HEALTH/ HRA/ FHSD/ WOMEN, INFANTS &amp; CHILDREN SVCS BR</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</si>
  <si>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</si>
  <si>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</si>
  <si>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</si>
  <si>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</si>
  <si>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</si>
  <si>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</si>
  <si>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</si>
  <si>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</si>
  <si>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ACCOUNTING &amp; GENERAL SERVICES/ DISTRIBUTED SYSTEM SECTION/ICSD</t>
  </si>
  <si>
    <t>SOH/ AGRICULTURE/ HAWAII DISTRICT UT/ AGRPIPPCBCH</t>
  </si>
  <si>
    <t>SOH/ ATTORNEY GENERAL/ PSHHD/ PSHHD</t>
  </si>
  <si>
    <t>SOH/ BUDGET &amp; FINANCE/ GOVERNMENT-WIDE SUPPORT SECTION II</t>
  </si>
  <si>
    <t>SOH/ BUSINESS, ECON DEV, &amp; TOURISM/ OFFICE OF THE DIRECTOR/ DBEDT-DIR</t>
  </si>
  <si>
    <t>SOH/ COMMERCE &amp; CONSUMER AFFAIRS/ OFFICE SERVICES STAFF/ DCCA-BREG-OSS</t>
  </si>
  <si>
    <t>SOH/ DEFENSE/ CLERICAL SECTION</t>
  </si>
  <si>
    <t>SOH/ EDUCATION/ CIP BUDGET SEC</t>
  </si>
  <si>
    <t>SOH/ HEALTH/ ENVIRONMENTAL HEALTH ADMIN (EHA)</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</si>
  <si>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</si>
  <si>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</si>
  <si>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</si>
  <si>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</si>
  <si>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</si>
  <si>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</si>
  <si>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</si>
  <si>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</si>
  <si>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ACCOUNTING &amp; GENERAL SERVICES/ EAST KAUAI SECTION/ KAU-3</t>
  </si>
  <si>
    <t>SOH/ AGRICULTURE/ HAWAII DISTRICT UT/ AGRPIPPCCMH</t>
  </si>
  <si>
    <t>SOH/ ATTORNEY GENERAL/ RESOURCE COORDINATION DIV/ RCD</t>
  </si>
  <si>
    <t>SOH/ BUDGET &amp; FINANCE/ HAWAII</t>
  </si>
  <si>
    <t>SOH/ BUSINESS, ECON DEV, &amp; TOURISM/ INFORMATION RESOURCES MGMT DIV/ IRMD</t>
  </si>
  <si>
    <t>SOH/ COMMERCE &amp; CONSUMER AFFAIRS/ OFFICE SERVICES STAFF/ DCCA-DIR-OSS</t>
  </si>
  <si>
    <t>SOH/ EDUCATION/ DESIGN COORD &amp; EVAL SEC</t>
  </si>
  <si>
    <t>SOH/ HEALTH/ EHA/ COMPLIANCE ASSISTANCE OFC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</si>
  <si>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</si>
  <si>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</si>
  <si>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</si>
  <si>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</si>
  <si>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</si>
  <si>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</si>
  <si>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</si>
  <si>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</si>
  <si>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ACCOUNTING &amp; GENERAL SERVICES/ ED CORR DEF &amp; AGR SEC/ DPW-6</t>
  </si>
  <si>
    <t>SOH/ AGRICULTURE/ HAWAII DISTRICT/ ADMH</t>
  </si>
  <si>
    <t>SOH/ ATTORNEY GENERAL/ RESOURCE COORDINATION DIVISION/ RCD</t>
  </si>
  <si>
    <t>SOH/ BUDGET &amp; FINANCE/ HAWAII INFORMATION NETWORK CORP</t>
  </si>
  <si>
    <t>SOH/ BUSINESS, ECON DEV, &amp; TOURISM/ DATA SUPPORT BRANCH</t>
  </si>
  <si>
    <t>SOH/ COMMERCE &amp; CONSUMER AFFAIRS/ PERSONNEL STAFF/ DCCA-DIR-PERS</t>
  </si>
  <si>
    <t>SOH/ DEFENSE/ COMMAND SERGEANT MAJOR/ HIARSM</t>
  </si>
  <si>
    <t>SOH/ EDUCATION/ INFO SYST SVCS BR</t>
  </si>
  <si>
    <t>SOH/ HEALTH/ EHA/ HAZARD EVAL EMERG RESPONSE OFC</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</si>
  <si>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</si>
  <si>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</si>
  <si>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</si>
  <si>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</si>
  <si>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</si>
  <si>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</si>
  <si>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</si>
  <si>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</si>
  <si>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ACCOUNTING &amp; GENERAL SERVICES/ EDUCATION &amp; TRAINING SECTION/ICSD</t>
  </si>
  <si>
    <t>SOH/ AGRICULTURE/ HAWAII DISTRICT/ AGRPIPQH</t>
  </si>
  <si>
    <t>SOH/ ATTORNEY GENERAL/ SOH/ ATTORNEY GENERAL/ AG</t>
  </si>
  <si>
    <t>SOH/ BUDGET &amp; FINANCE/ HAWAII EMPLOYER-UNION HEALTH BENEFITS TRUST FUND</t>
  </si>
  <si>
    <t>SOH/ BUSINESS, ECON DEV, &amp; TOURISM/ SPECIAL PROJECTS BRANCH</t>
  </si>
  <si>
    <t>SOH/ COMMERCE &amp; CONSUMER AFFAIRS/ PROFESSIONAL &amp; VOCATIONAL LICENSING/ DCCA-PVL</t>
  </si>
  <si>
    <t>SOH/ DEFENSE/ COMMAND SERGEANT MAJOR/ HIIB-SM</t>
  </si>
  <si>
    <t>SOH/ EDUCATION/ SCHOOL FOOD SERV BR</t>
  </si>
  <si>
    <t>SOH/ HEALTH/ EHA/ ENVIRONMENTAL PLANNING OFC</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</si>
  <si>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</si>
  <si>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</si>
  <si>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</si>
  <si>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</si>
  <si>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</si>
  <si>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</si>
  <si>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</si>
  <si>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</si>
  <si>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ACCOUNTING &amp; GENERAL SERVICES/ ENG &amp; MAINT MGMT BR/ STAD-3</t>
  </si>
  <si>
    <t>SOH/ AGRICULTURE/ HAWAII DISTRICT/ ARMDAPH</t>
  </si>
  <si>
    <t>SOH/ BUDGET &amp; FINANCE/ HAWAII EUTF STAFF</t>
  </si>
  <si>
    <t>SOH/ BUSINESS, ECON DEV, &amp; TOURISM/ STATISTICS BRANCH/ STATS</t>
  </si>
  <si>
    <t>SOH/ COMMERCE &amp; CONSUMER AFFAIRS/ RATE &amp; POLICY ANALYSIS BRANCH/ DCCA-INS-RPA</t>
  </si>
  <si>
    <t>SOH/ DEFENSE/ COMMAND SERGEANT MAJOR/ HITC-SM</t>
  </si>
  <si>
    <t>SOH/ EDUCATION/ OFF OF INSTR SVCS/ OIS</t>
  </si>
  <si>
    <t>SOH/ HEALTH/ EHA/ ENVIRONMENTAL RESOURCES OFC</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</si>
  <si>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</si>
  <si>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</si>
  <si>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</si>
  <si>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</si>
  <si>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</si>
  <si>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</si>
  <si>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</si>
  <si>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</si>
  <si>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ACCOUNTING &amp; GENERAL SERVICES/ ENGR-DESIGN SECTION/ DPW-12</t>
  </si>
  <si>
    <t>SOH/ AGRICULTURE/ HAWAII DISTRICT/ COMH</t>
  </si>
  <si>
    <t>SOH/ BUDGET &amp; FINANCE/ HEALTH SECTION</t>
  </si>
  <si>
    <t>SOH/ BUSINESS, ECON DEV, &amp; TOURISM/ STATE OFFICE OF PLANNING/ SOP</t>
  </si>
  <si>
    <t>SOH/ COMMERCE &amp; CONSUMER AFFAIRS/ REAL ESTATE BRANCH/ DCCA-PVL-REAL</t>
  </si>
  <si>
    <t>SOH/ DEFENSE/ COMMANDER, 1/193 AVN BN/ AVBN-CO</t>
  </si>
  <si>
    <t>SOH/ EDUCATION/ ADMIN SVCS</t>
  </si>
  <si>
    <t>SOH/ HEALTH/ EHA/ ENVIRONMENTAL HEALTH SVCS DIV (EHSD)</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</si>
  <si>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</si>
  <si>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</si>
  <si>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</si>
  <si>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</si>
  <si>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</si>
  <si>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</si>
  <si>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</si>
  <si>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ACCOUNTING &amp; GENERAL SERVICES/ EVENTS MGMT BR/ STAD-2</t>
  </si>
  <si>
    <t>SOH/ AGRICULTURE/ HAWAII DISTRICT/ HASSH</t>
  </si>
  <si>
    <t>SOH/ BUDGET &amp; FINANCE/ HIGHER EDUCATION SECTION</t>
  </si>
  <si>
    <t>SOH/ COMMERCE &amp; CONSUMER AFFAIRS/ RECORD SECTION/ DCCA-PVL-REC</t>
  </si>
  <si>
    <t>SOH/ DEFENSE/ COMMANDER, 297 S &amp; S BN/ SSBN-CO</t>
  </si>
  <si>
    <t>SOH/ EDUCATION/ GENERAL EDUC BR</t>
  </si>
  <si>
    <r>
      <t>SOH/ HEALTH/ EHA/ EHSD/ FOOD &amp; DRUG BR</t>
    </r>
    <r>
      <rPr>
        <i/>
        <sz val="9"/>
        <color rgb="FFFF0000"/>
        <rFont val="Calibri"/>
        <family val="2"/>
        <scheme val="minor"/>
      </rPr>
      <t/>
    </r>
  </si>
  <si>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</si>
  <si>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</si>
  <si>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</si>
  <si>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</si>
  <si>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</si>
  <si>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</si>
  <si>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</si>
  <si>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</si>
  <si>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ACCOUNTING &amp; GENERAL SERVICES/ FACILITIES MANAGEMENT SECTION/ICSD</t>
  </si>
  <si>
    <t>SOH/ AGRICULTURE/ HAWAII DISTRICT/ LDC/HAWAII</t>
  </si>
  <si>
    <t>SOH/ BUDGET &amp; FINANCE/ INDIVIDUAL RIGHTS SECTION</t>
  </si>
  <si>
    <t>SOH/ COMMERCE &amp; CONSUMER AFFAIRS/ RECORDS SECTION/ DCCA-BREG-REC</t>
  </si>
  <si>
    <t>SOH/ DEFENSE/ COMMANDER/ HIIB-CO</t>
  </si>
  <si>
    <t>SOH/ EDUCATION/ LANGUAGES SEC</t>
  </si>
  <si>
    <r>
      <t>SOH/ HEALTH/ EHA/ EHSD/ SANITATION BR</t>
    </r>
    <r>
      <rPr>
        <i/>
        <sz val="9"/>
        <color rgb="FFFF0000"/>
        <rFont val="Calibri"/>
        <family val="2"/>
        <scheme val="minor"/>
      </rPr>
      <t/>
    </r>
  </si>
  <si>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</si>
  <si>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</si>
  <si>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</si>
  <si>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</si>
  <si>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</si>
  <si>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</si>
  <si>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</si>
  <si>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ACCOUNTING &amp; GENERAL SERVICES/ FISCAL SECTION/ STAD-8</t>
  </si>
  <si>
    <t>SOH/ AGRICULTURE/ HAWAII DISTRICT/ MI/HAWAII</t>
  </si>
  <si>
    <t>SOH/ BUDGET &amp; FINANCE/ INVESTIGATION</t>
  </si>
  <si>
    <t>SOH/ COMMERCE &amp; CONSUMER AFFAIRS/ REGULATED INDUSTRIES COMPLAINTS OFC/ DCCA-RICO</t>
  </si>
  <si>
    <t>SOH/ DEFENSE/ COMMANDER/ HITC-CO</t>
  </si>
  <si>
    <t>SOH/ EDUCATION/ SCIENCES &amp; MATH SEC</t>
  </si>
  <si>
    <r>
      <t>SOH/ HEALTH/ EHA/ EHSD/ VECTOR CONTROL BR</t>
    </r>
    <r>
      <rPr>
        <i/>
        <sz val="9"/>
        <color rgb="FFFF0000"/>
        <rFont val="Calibri"/>
        <family val="2"/>
        <scheme val="minor"/>
      </rPr>
      <t/>
    </r>
  </si>
  <si>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</si>
  <si>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</si>
  <si>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</si>
  <si>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</si>
  <si>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</si>
  <si>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</si>
  <si>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</si>
  <si>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ACCOUNTING &amp; GENERAL SERVICES/ GEN GOV &amp; HEALTH SEC/ DPW-7</t>
  </si>
  <si>
    <t>SOH/ AGRICULTURE/ HAWAII ED &amp; CERT UT/ AGRPIPESTREH</t>
  </si>
  <si>
    <t>SOH/ BUDGET &amp; FINANCE/ INVESTIGATIVE SECTION</t>
  </si>
  <si>
    <t>SOH/ COMMERCE &amp; CONSUMER AFFAIRS/ SECURITIES ENFORCEMENT BRANCH/ DCCA-BREG-SEB</t>
  </si>
  <si>
    <t>SOH/ DEFENSE/ COMMUNICATIONS SECTION</t>
  </si>
  <si>
    <t>SOH/ EDUCATION/ SOC STUDIES &amp; ART SEC</t>
  </si>
  <si>
    <t>SOH/ HEALTH/ EHA/ EHSD/ INDOOR &amp; RADIOLOGICAL HEALTH BR</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</si>
  <si>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</si>
  <si>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</si>
  <si>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</si>
  <si>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</si>
  <si>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</si>
  <si>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</si>
  <si>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</si>
  <si>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</si>
  <si>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ACCOUNTING &amp; GENERAL SERVICES/ GENERAL SERVICES SEC/ STAD-5</t>
  </si>
  <si>
    <t>SOH/ AGRICULTURE/ HAWAII ENF UT/ AGRPIPESTENFH</t>
  </si>
  <si>
    <t>SOH/ BUDGET &amp; FINANCE/ INVESTMENT AUDIT SECTION</t>
  </si>
  <si>
    <t>SOH/ COMMERCE &amp; CONSUMER AFFAIRS/ SECURITY COMPLIANCE BRANCH/ DCCA-BREG-SCB</t>
  </si>
  <si>
    <t>SOH/ DEFENSE/ COMPTROLLER DIVISION/ HIPFC</t>
  </si>
  <si>
    <t>SOH/ EDUCATION/ SPEC NEEDS BR</t>
  </si>
  <si>
    <t>SOH/ HEALTH/ EHA/ ENVIRONMENTAL MANAGEMENT DIV (EMD)</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</si>
  <si>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</si>
  <si>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</si>
  <si>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</si>
  <si>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</si>
  <si>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</si>
  <si>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</si>
  <si>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</si>
  <si>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ACCOUNTING &amp; GENERAL SERVICES/ GOVERNMENT REC SEC/ ARCH-6</t>
  </si>
  <si>
    <t>SOH/ AGRICULTURE/ IMPORT SECTION/ LDC/IMPORT</t>
  </si>
  <si>
    <t>SOH/ BUDGET &amp; FINANCE/ INVESTMENTS SECTION</t>
  </si>
  <si>
    <t>SOH/ COMMERCE &amp; CONSUMER AFFAIRS/ SOH/ COMMERCE &amp; CONSUMER AFFAIRS/ DCCA</t>
  </si>
  <si>
    <t>SOH/ DEFENSE/ CONTR &amp; ENGR SERVICES SECTION</t>
  </si>
  <si>
    <t>SOH/ EDUCATION/ SPEC INSTR PROG &amp; SVCS</t>
  </si>
  <si>
    <t>SOH/ HEALTH/ EHA/ EMD/ CLEAN AIR BR</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</si>
  <si>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</si>
  <si>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</si>
  <si>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</si>
  <si>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</si>
  <si>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</si>
  <si>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</si>
  <si>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</si>
  <si>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ACCOUNTING &amp; GENERAL SERVICES/ GROUNDS MAINT SEC/ CSD-14</t>
  </si>
  <si>
    <t>SOH/ AGRICULTURE/ INSECTARY UT/ AGRPIPPCBCI</t>
  </si>
  <si>
    <t>SOH/ BUDGET &amp; FINANCE/ KAUAI</t>
  </si>
  <si>
    <t>SOH/ COMMERCE &amp; CONSUMER AFFAIRS/ PUBLIC UTILITIES COMMISSION</t>
  </si>
  <si>
    <t>SOH/ DEFENSE/ COUNTY CD AGENCIES</t>
  </si>
  <si>
    <t>SOH/ EDUCATION/ SPECIAL ED SEC</t>
  </si>
  <si>
    <t>SOH/ HEALTH/ EHA/ EMD/ CLEAN WATER BR</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</si>
  <si>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</si>
  <si>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</si>
  <si>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</si>
  <si>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</si>
  <si>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</si>
  <si>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</si>
  <si>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</si>
  <si>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</si>
  <si>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ACCOUNTING &amp; GENERAL SERVICES/ HAWAII DISTRICT OFFICE/ HAW-0</t>
  </si>
  <si>
    <t>SOH/ AGRICULTURE/ INSP SEC</t>
  </si>
  <si>
    <t>SOH/ BUDGET &amp; FINANCE/ LOWER EDUCATION SECTION</t>
  </si>
  <si>
    <t>SOH/ DEFENSE/ CUSTODIAL UNIT</t>
  </si>
  <si>
    <t>SOH/ EDUCATION/ ADULT &amp; EARLY CHILDHD</t>
  </si>
  <si>
    <t>SOH/ HEALTH/  EHA/ EMD/ SAFE DRINKING WATER BR</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</si>
  <si>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</si>
  <si>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</si>
  <si>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</si>
  <si>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</si>
  <si>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</si>
  <si>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</si>
  <si>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</si>
  <si>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ACCOUNTING &amp; GENERAL SERVICES/ HILO-KAU SEC/ HAW-3</t>
  </si>
  <si>
    <t>SOH/ AGRICULTURE/ INSPECTION &amp; COMPLIANCE BR</t>
  </si>
  <si>
    <t>SOH/ BUDGET &amp; FINANCE/ MANAGEMENT SERVICES BRANCH</t>
  </si>
  <si>
    <t>SOH/ DEFENSE/ DATA PROCESSING INSTALLATION/ HIPFD</t>
  </si>
  <si>
    <t>SOH/ EDUCATION/ OCCUP DEV SEC</t>
  </si>
  <si>
    <t>SOH/ HEALTH/ EHA/ EMD/ SOLID &amp; HAZARDOUS WASTE BR</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</si>
  <si>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</si>
  <si>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</si>
  <si>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</si>
  <si>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</si>
  <si>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</si>
  <si>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</si>
  <si>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</si>
  <si>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</si>
  <si>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ACCOUNTING &amp; GENERAL SERVICES/ HISTORICAL RECORDS BR/ ARCH-4</t>
  </si>
  <si>
    <t>SOH/ AGRICULTURE/ INSPECTION &amp; QUARANTINE BR/ AQS/ADM</t>
  </si>
  <si>
    <t>SOH/ BUDGET &amp; FINANCE/ MAUI</t>
  </si>
  <si>
    <t>SOH/ DEFENSE/ DEPUTY ADJUTANT GENERAL/ HIDAG</t>
  </si>
  <si>
    <t>SOH/ EDUCATION/ AGRIC EDUCATION</t>
  </si>
  <si>
    <t>SOH/ HEALTH/ EHA/ EMD/ WASTEWATER BR</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</si>
  <si>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</si>
  <si>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</si>
  <si>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</si>
  <si>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</si>
  <si>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</si>
  <si>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</si>
  <si>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</si>
  <si>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</si>
  <si>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ACCOUNTING &amp; GENERAL SERVICES/ HON CIVIC CENTER SEC/ CSD-3</t>
  </si>
  <si>
    <t>SOH/ AGRICULTURE/ KAUAI DISTRICT UT/ AGRPIPPCBCK</t>
  </si>
  <si>
    <t>SOH/ BUDGET &amp; FINANCE/ MEMBERSHIP RECORDS STAFF</t>
  </si>
  <si>
    <t>SOH/ DEFENSE/ DEPUTY CHIEF OF STAFF/ HIANG/DCS</t>
  </si>
  <si>
    <t>SOH/ EDUCATION/ BUSINESS EDUC</t>
  </si>
  <si>
    <t>SOH/ HEALTH/ EHA/ STATE LABORATORIES DIV (SLD)</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</si>
  <si>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</si>
  <si>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</si>
  <si>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</si>
  <si>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</si>
  <si>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</si>
  <si>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</si>
  <si>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</si>
  <si>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</si>
  <si>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ACCOUNTING &amp; GENERAL SERVICES/ HONOKAA SEC/ HAW-4</t>
  </si>
  <si>
    <t>SOH/ AGRICULTURE/ KAUAI DISTRICT UT/ AGRPIPPCCMK</t>
  </si>
  <si>
    <t>SOH/ BUDGET &amp; FINANCE/ MESSENGER SERVICES</t>
  </si>
  <si>
    <t>SOH/ DEFENSE/ DEPUTY COMMANDER/ HIARDC</t>
  </si>
  <si>
    <t>SOH/ EDUCATION/ HOME ECONOMICS</t>
  </si>
  <si>
    <t>SOH/ HEALTH/ EHA/ SLD/ ENVIRONMENTAL HEALTH ANALYS SVC B</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</si>
  <si>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</si>
  <si>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</si>
  <si>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</si>
  <si>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</si>
  <si>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</si>
  <si>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</si>
  <si>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</si>
  <si>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</si>
  <si>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ACCOUNTING &amp; GENERAL SERVICES/ HONOLULU I SEC/ CSD-5</t>
  </si>
  <si>
    <t>SOH/ AGRICULTURE/ KAUAI DISTRICT/ ADMK</t>
  </si>
  <si>
    <t>SOH/ BUDGET &amp; FINANCE/ MORTGAGE SERVICES</t>
  </si>
  <si>
    <t>SOH/ DEFENSE/ DEPUTY COMMANDER/ HIIB-DC</t>
  </si>
  <si>
    <t>SOH/ EDUCATION/ INDUSTRIAL ARTS</t>
  </si>
  <si>
    <t>SOH/ HEALTH/ EHA/ SLD/ MEDICAL MICROBIOLOGY BR</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</si>
  <si>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</si>
  <si>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</si>
  <si>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</si>
  <si>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</si>
  <si>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</si>
  <si>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</si>
  <si>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</si>
  <si>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ACCOUNTING &amp; GENERAL SERVICES/ HONOLULU II SEC/ CSD-6</t>
  </si>
  <si>
    <t>SOH/ AGRICULTURE/ KAUAI DISTRICT/ AGRPIPQK</t>
  </si>
  <si>
    <t>SOH/ BUDGET &amp; FINANCE/ NEIGHBOR ISLAND LIAISONS</t>
  </si>
  <si>
    <t>SOH/ DEFENSE/ DET 2, HQ STARC, HAW MIL ACAD (HMA)/ HIARHMA</t>
  </si>
  <si>
    <t>SOH/ EDUCATION/ INDUSTRIAL TECH</t>
  </si>
  <si>
    <t>SOH/ HEALTH/ EHA/ OFC OF HEALTH CARE ASSURANCE</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</si>
  <si>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</si>
  <si>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</si>
  <si>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</si>
  <si>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</si>
  <si>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</si>
  <si>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</si>
  <si>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AGRICULTURE/ KAUAI DISTRICT/ COMK</t>
  </si>
  <si>
    <t>SOH/ BUDGET &amp; FINANCE/ OAHU</t>
  </si>
  <si>
    <t>SOH/ DEFENSE/ DET 3, HQ STARC, SELECTIVE SVC SEC</t>
  </si>
  <si>
    <t>SOH/ EDUCATION/ STUDENT PERS SVCS SEC</t>
  </si>
  <si>
    <t>SOH/ HEALTH/ BEHAVIORAL HEALTH ADMIN/ BHA</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</si>
  <si>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</si>
  <si>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</si>
  <si>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</si>
  <si>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</si>
  <si>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</si>
  <si>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</si>
  <si>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</si>
  <si>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ACCOUNTING &amp; GENERAL SERVICES/ INFORMATION RESOURCE CTR SEC/ICSD</t>
  </si>
  <si>
    <t>SOH/ AGRICULTURE/ KAUAI DISTRICT/ MI/KAUAI</t>
  </si>
  <si>
    <t>SOH/ BUDGET &amp; FINANCE/ OFFICE OF AMINISTRATIVE DIRECTOR</t>
  </si>
  <si>
    <t>SOH/ DEFENSE/ DIRECTOR OF INFORMATION MGMT/ HIDOIM</t>
  </si>
  <si>
    <t>SOH/ EDUCATION/ SCSHVI</t>
  </si>
  <si>
    <t>SOH/ HEALTH/ BHA/ ADULT MENTAL HEALTH DIV (AMHD)</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</si>
  <si>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</si>
  <si>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</si>
  <si>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</si>
  <si>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</si>
  <si>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</si>
  <si>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</si>
  <si>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ACCOUNTING &amp; GENERAL SERVICES/ INVENTORY MGMT BR/SPO-3</t>
  </si>
  <si>
    <t>SOH/ AGRICULTURE/ KAUAI ENF UT/ AGRPIPESTENFK</t>
  </si>
  <si>
    <t>SOH/ BUDGET &amp; FINANCE/ OFFICE OF THE DIRECTOR</t>
  </si>
  <si>
    <t>SOH/ DEFENSE/ DIRECTOR OF LOGISTICS/ HIANG/LG</t>
  </si>
  <si>
    <t>SOH/ EDUCATION/ SLMPC</t>
  </si>
  <si>
    <t>SOH/ HEALTH/ BHA/ AMHD/ OAHU COMMUNITY MENTAL HEALTH CTR BR</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</si>
  <si>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</si>
  <si>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</si>
  <si>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</si>
  <si>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</si>
  <si>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</si>
  <si>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</si>
  <si>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ACCOUNTING &amp; GENERAL SERVICES/ IRM &amp;CLIENT SVCS-CLINT SVCS BR/ICSD</t>
  </si>
  <si>
    <t>SOH/ AGRICULTURE/ LG ANIMAL QUARN UT/ LDC/QUAR</t>
  </si>
  <si>
    <t>SOH/ BUDGET &amp; FINANCE/ OFFICE OF THE DIRECTOR/ B&amp;F-DIR</t>
  </si>
  <si>
    <t>SOH/ DEFENSE/ DIRECTOR OF OPERATIONS/ HIANG/DO</t>
  </si>
  <si>
    <t>SOH/ EDUCATION/ MULTIMEDIA SVCS BR</t>
  </si>
  <si>
    <t>SOH/ HEALTH/ BHA/ AMHD/ HAWAII CTY COMMUNITY MENTAL HEALTH CTR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</si>
  <si>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</si>
  <si>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</si>
  <si>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</si>
  <si>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</si>
  <si>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</si>
  <si>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</si>
  <si>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</si>
  <si>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ACCOUNTING &amp; GENERAL SERVICES/ IRM &amp;CLNT SVCS-INFO RES MGT BR/ ICSD</t>
  </si>
  <si>
    <t>SOH/ AGRICULTURE/ LIVESTOCK DISEASE CONTROL BR/ LDC</t>
  </si>
  <si>
    <t>SOH/ BUDGET &amp; FINANCE/ OFFICE OF THE PUBLIC DEFENDER</t>
  </si>
  <si>
    <t>SOH/ DEFENSE/ DIRECTOR OF PERSONNEL MGMT/ADMIN/ HIANG/DP</t>
  </si>
  <si>
    <t>SOH/ EDUCATION/ TECHNICAL ASST CTR</t>
  </si>
  <si>
    <t>SOH/ HEALTH/ BHA/ AMHD/ MAUI COMMUNITY MENTAL HEALTH CTR BR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</si>
  <si>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</si>
  <si>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</si>
  <si>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</si>
  <si>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</si>
  <si>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</si>
  <si>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</si>
  <si>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ACCOUNTING &amp; GENERAL SERVICES/ IRM PROGRAM DEVELOPMNT SECTION/ ICSD</t>
  </si>
  <si>
    <t>SOH/ AGRICULTURE/ MARKET DEVELOPMENT BR/ MD</t>
  </si>
  <si>
    <t>SOH/ BUDGET &amp; FINANCE/ OFFICE OF THE PUBLIC DEFENDER/ PD</t>
  </si>
  <si>
    <t>SOH/ DEFENSE/ EEO SECTION/ HISPMO-E</t>
  </si>
  <si>
    <t>SOH/ EDUCATION/ AUDIO VISUAL SVCS</t>
  </si>
  <si>
    <t>SOH/ HEALTH/ BHA/ AMHD/ KAUAI COMMUNITY MENTAL HEALTH CTR BR</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</si>
  <si>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</si>
  <si>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</si>
  <si>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</si>
  <si>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</si>
  <si>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</si>
  <si>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ACCOUNTING &amp; GENERAL SERVICES/ KAMEHAMEHA DAY CELEBRATION COMM/ KAM</t>
  </si>
  <si>
    <t>SOH/ AGRICULTURE/ MARKET NEWS SERVICES BR/ MNS</t>
  </si>
  <si>
    <t>SOH/ BUDGET &amp; FINANCE/ OFFICE SERVICES</t>
  </si>
  <si>
    <t>SOH/ DEFENSE/ ENGINEER SECTION</t>
  </si>
  <si>
    <t>SOH/ EDUCATION/ EDUCATIONAL TELEVISION</t>
  </si>
  <si>
    <t>SOH/ HEALTH/ BHA/ AMHD/ COURTS &amp; CORRECTIONS BR</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</si>
  <si>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</si>
  <si>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</si>
  <si>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</si>
  <si>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</si>
  <si>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</si>
  <si>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ACCOUNTING &amp; GENERAL SERVICES/ KAUAI DISTRICT OFFICE/ KAU-0</t>
  </si>
  <si>
    <t>SOH/ AGRICULTURE/ MAUI DISTRICT UT/ AGRPIPPCBCM</t>
  </si>
  <si>
    <t>SOH/ BUDGET &amp; FINANCE/ PERSONNEL STAFF</t>
  </si>
  <si>
    <t>SOH/ DEFENSE/ ENGINEERING OFFICER/ HIANG/DE</t>
  </si>
  <si>
    <t>SOH/ EDUCATION/ SCHOOL LIB SVCS SEC</t>
  </si>
  <si>
    <t>SOH/ HEALTH/  BHA/ AMHD/ HAWAII STATE HOSPITAL BR</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</si>
  <si>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</si>
  <si>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</si>
  <si>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</si>
  <si>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</si>
  <si>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</si>
  <si>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</si>
  <si>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ACCOUNTING &amp; GENERAL SERVICES/ KOHALA SEC/ HAW-5</t>
  </si>
  <si>
    <t>SOH/ AGRICULTURE/ MAUI DISTRICT UT/ AGRPIPPCCMM</t>
  </si>
  <si>
    <t>SOH/ BUDGET &amp; FINANCE/ PROG BUDGET ANALYSIS &amp; EVAL BR I</t>
  </si>
  <si>
    <t>SOH/ DEFENSE/ ENGR &amp; FAC MAINT OFFICE/ HIENG</t>
  </si>
  <si>
    <t>SOH/ EDUCATION/ HAW STATE PUB LIB SYS</t>
  </si>
  <si>
    <t>SOH/ HEALTH/ BHA/ ALCOHOL &amp; DRUG ABUSE DIV (ADAD)</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</si>
  <si>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</si>
  <si>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</si>
  <si>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</si>
  <si>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</si>
  <si>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</si>
  <si>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</si>
  <si>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ACCOUNTING &amp; GENERAL SERVICES/ KONA SEC/ HAW-6</t>
  </si>
  <si>
    <t>SOH/ AGRICULTURE/ MAUI DISTRICT/ ADMM</t>
  </si>
  <si>
    <t>SOH/ BUDGET &amp; FINANCE/ PROG BUDGET ANALYSIS &amp; EVAL BR II</t>
  </si>
  <si>
    <t>SOH/ DEFENSE/ EXECUTIVE OFFICER/ HIIB-XO</t>
  </si>
  <si>
    <t>SOH/ EDUCATION/ OFF OF STATE LIBRARIAN</t>
  </si>
  <si>
    <t>SOH/ HEALTH/ BHA/ ADAD/ PREVENTION BR</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</si>
  <si>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</si>
  <si>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</si>
  <si>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</si>
  <si>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</si>
  <si>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</si>
  <si>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</si>
  <si>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ACCOUNTING &amp; GENERAL SERVICES/ LAND SURVEY DIVISION/ LSD</t>
  </si>
  <si>
    <t>SOH/ AGRICULTURE/ MAUI DISTRICT/ AGRPIPQMA</t>
  </si>
  <si>
    <t>SOH/ BUDGET &amp; FINANCE/ PROG BUDGET ANALYSIS &amp; EVAL BR III</t>
  </si>
  <si>
    <t>SOH/ DEFENSE/ EXECUTIVE OFFICER/ HITC-XO</t>
  </si>
  <si>
    <t>SOH/ EDUCATION/ ADMIN SVCS STAFF</t>
  </si>
  <si>
    <t>SOH/ HEALTH/ BHA/ ADAD/ TREATMENT &amp; RECOVERY BR</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</si>
  <si>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</si>
  <si>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</si>
  <si>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</si>
  <si>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</si>
  <si>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</si>
  <si>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</si>
  <si>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ACCOUNTING &amp; GENERAL SERVICES/ LEASING BRANCH/ DPW-20</t>
  </si>
  <si>
    <t>SOH/ AGRICULTURE/ MAUI DISTRICT/ COMM</t>
  </si>
  <si>
    <t>SOH/ BUDGET &amp; FINANCE/ PROG BUDGET ANALYSIS &amp; EVAL BR IV</t>
  </si>
  <si>
    <t>SOH/ DEFENSE/ EXECUTIVE SUPPORT STAFF OFFICER/ HIANG/CCE</t>
  </si>
  <si>
    <t>SOH/ EDUCATION/ PERSONNEL SVCS STAFF</t>
  </si>
  <si>
    <t>SOH/ HEALTH/ BHA/ CHILD &amp; ADOLESCENT MENTAL HLTH DIV (CAMHD)</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</si>
  <si>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</si>
  <si>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</si>
  <si>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</si>
  <si>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</si>
  <si>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</si>
  <si>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</si>
  <si>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ACCOUNTING &amp; GENERAL SERVICES/ LEEWARD OAHU SEC/ CSD-8</t>
  </si>
  <si>
    <t>SOH/ AGRICULTURE/ MAUI DISTRICT/ HASSM</t>
  </si>
  <si>
    <t>SOH/ BUDGET &amp; FINANCE/ PUBLIC SAFETY SECTION</t>
  </si>
  <si>
    <t>SOH/ DEFENSE/ FIRE SUPPORT OFFICER/ HIIB-FS</t>
  </si>
  <si>
    <t>SOH/ EDUCATION/ PROG DEV SVC</t>
  </si>
  <si>
    <r>
      <t>SOH/ HEALTH/ BHA/ CAMHD/ CENTRAL OAHU FAMILY GUIDANCE CTR BR</t>
    </r>
    <r>
      <rPr>
        <i/>
        <sz val="9"/>
        <color rgb="FFFF0000"/>
        <rFont val="Calibri"/>
        <family val="2"/>
        <scheme val="minor"/>
      </rPr>
      <t/>
    </r>
  </si>
  <si>
    <t>SOH/ HUMAN SERVICES/ COMPUTER &amp; TELECOM STAFF</t>
  </si>
  <si>
    <t>SOH/ PUBLIC SAFETY/ COUNSELING UNIT/ OCCC</t>
  </si>
  <si>
    <t>SOH/ TRANSPORTATION/ SPECIAL MAINTENANCE SECTION/ AIR-EM</t>
  </si>
  <si>
    <t>SOH/ UNIVERSITY OF HAWAII/ ADMINISTRATIVE SERVICES/ UH/LCC/ADMIN</t>
  </si>
  <si>
    <t>SOH/ ACCOUNTING &amp; GENERAL SERVICES/ MAIL SECTION/ CSD-15</t>
  </si>
  <si>
    <t>SOH/ AGRICULTURE/ MAUI DISTRICT/ LDC/MAUI</t>
  </si>
  <si>
    <t>SOH/ BUDGET &amp; FINANCE/ RECEPTION SERVICES</t>
  </si>
  <si>
    <t>SOH/ DEFENSE/ GEN LABOR UNIT</t>
  </si>
  <si>
    <t>SOH/ EDUCATION/ ADULT &amp; YNG ADLT PROG</t>
  </si>
  <si>
    <r>
      <t>SOH/ HEALTH/ BHA/ CAMHD/ HONOLULU FAMILY GUIDANCE CTR BR</t>
    </r>
    <r>
      <rPr>
        <i/>
        <sz val="9"/>
        <color rgb="FFFF0000"/>
        <rFont val="Calibri"/>
        <family val="2"/>
        <scheme val="minor"/>
      </rPr>
      <t/>
    </r>
  </si>
  <si>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</si>
  <si>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</si>
  <si>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</si>
  <si>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</si>
  <si>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</si>
  <si>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ACCOUNTING &amp; GENERAL SERVICES/ MANAGEMENT SERVICE STAFF/ DPW-4</t>
  </si>
  <si>
    <t>SOH/ AGRICULTURE/ MAUI DISTRICT/ MI/MAUI</t>
  </si>
  <si>
    <t>SOH/ BUDGET &amp; FINANCE/ RESEARCH</t>
  </si>
  <si>
    <t>SOH/ DEFENSE/ GROUND COMMUNICATIONS MAINTENANCE/ 201 CCGP/CG</t>
  </si>
  <si>
    <t>SOH/ EDUCATION/ CHILDRENS PROG</t>
  </si>
  <si>
    <r>
      <t>SOH/ HEALTH/ BHA/ CAMHD/ LEEWARD OAHU FAMILY GUIDANCE CTR BR</t>
    </r>
    <r>
      <rPr>
        <i/>
        <sz val="9"/>
        <color rgb="FFFF0000"/>
        <rFont val="Calibri"/>
        <family val="2"/>
        <scheme val="minor"/>
      </rPr>
      <t/>
    </r>
  </si>
  <si>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</si>
  <si>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</si>
  <si>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</si>
  <si>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</si>
  <si>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</si>
  <si>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</si>
  <si>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ACCOUNTING &amp; GENERAL SERVICES/ MAUI DISTRICT OFFICE/ MAUI-0</t>
  </si>
  <si>
    <t>SOH/ AGRICULTURE/ MAUI DISTRICT/ MSM</t>
  </si>
  <si>
    <t>SOH/ BUDGET &amp; FINANCE/ RESEARCH SECTION</t>
  </si>
  <si>
    <t>SOH/ DEFENSE/ GROUND COMMUNICATIONS OPERATIONS/ 201 CCGP/DO</t>
  </si>
  <si>
    <t>SOH/ EDUCATION/ RESEARCH &amp; EVAL SVC</t>
  </si>
  <si>
    <r>
      <t>SOH/ HEALTH/ BHA/ CAMHD/ WINDWARD OAHU FAMILY GUIDNCE CTR</t>
    </r>
    <r>
      <rPr>
        <i/>
        <sz val="9"/>
        <color rgb="FFFF0000"/>
        <rFont val="Calibri"/>
        <family val="2"/>
        <scheme val="minor"/>
      </rPr>
      <t/>
    </r>
  </si>
  <si>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</si>
  <si>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</si>
  <si>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</si>
  <si>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</si>
  <si>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</si>
  <si>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</si>
  <si>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</si>
  <si>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ACCOUNTING &amp; GENERAL SERVICES/ MICROGRAPHICS SEC/ ARCH-2</t>
  </si>
  <si>
    <t>SOH/ AGRICULTURE/ MAUI ED &amp; CERT UT/ AGRPIPESTREMA</t>
  </si>
  <si>
    <t>SOH/ BUDGET &amp; FINANCE/ RETIREMENT CLAIMS &amp; BENEFITS SEC 1</t>
  </si>
  <si>
    <t>SOH/ DEFENSE/ HAWAII COUNTY</t>
  </si>
  <si>
    <t>SOH/ EDUCATION/ PLANNING &amp; EVAL UNIT</t>
  </si>
  <si>
    <r>
      <t>SOH/ HEALTH/ BHA/ CAMHD/ HAWAII FAMILY GUIDANCE CENTER HAWAII</t>
    </r>
    <r>
      <rPr>
        <i/>
        <sz val="9"/>
        <color rgb="FFFF0000"/>
        <rFont val="Calibri"/>
        <family val="2"/>
        <scheme val="minor"/>
      </rPr>
      <t/>
    </r>
  </si>
  <si>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</si>
  <si>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</si>
  <si>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</si>
  <si>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</si>
  <si>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</si>
  <si>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ACCOUNTING &amp; GENERAL SERVICES/ MOLOKAI SECTION/ MOLO-0</t>
  </si>
  <si>
    <t>SOH/ AGRICULTURE/ MAUI ENF UT/ AGRPIPESTENFM</t>
  </si>
  <si>
    <t>SOH/ BUDGET &amp; FINANCE/ RETIREMENT CLAIMS &amp; BENEFITS SEC 2</t>
  </si>
  <si>
    <t>SOH/ DEFENSE/ HAWAII SECTION</t>
  </si>
  <si>
    <t>SOH/ EDUCATION/ INFORMATION SYS UNIT</t>
  </si>
  <si>
    <r>
      <t>SOH/ HEALTH/ BHA/ CAMHD/ MAUI FAMILY GUIDANCE CENTER</t>
    </r>
    <r>
      <rPr>
        <i/>
        <sz val="9"/>
        <color rgb="FFFF0000"/>
        <rFont val="Calibri"/>
        <family val="2"/>
        <scheme val="minor"/>
      </rPr>
      <t/>
    </r>
  </si>
  <si>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</si>
  <si>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</si>
  <si>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</si>
  <si>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</si>
  <si>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</si>
  <si>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</si>
  <si>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</si>
  <si>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ACCOUNTING &amp; GENERAL SERVICES/ MOTOR POOL BR/ AUTO-1</t>
  </si>
  <si>
    <t>SOH/ AGRICULTURE/ MEASUREMENT STANDARDS BR/ MSB</t>
  </si>
  <si>
    <t>SOH/ BUDGET &amp; FINANCE/ RETIREMENT PROGRAM SERVICES</t>
  </si>
  <si>
    <t>SOH/ DEFENSE/ HEADQUARTERS DETACHMENT, STARC/ HQDET</t>
  </si>
  <si>
    <t>SOH/ EDUCATION/ MEDIA SVC STAFF</t>
  </si>
  <si>
    <r>
      <t>SOH/ HEALTH/ BHA/ CAMHD/ KAUAI FAMILY GUIDANCE CENTER</t>
    </r>
    <r>
      <rPr>
        <i/>
        <sz val="9"/>
        <color rgb="FFFF0000"/>
        <rFont val="Calibri"/>
        <family val="2"/>
        <scheme val="minor"/>
      </rPr>
      <t/>
    </r>
  </si>
  <si>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</si>
  <si>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</si>
  <si>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</si>
  <si>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</si>
  <si>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</si>
  <si>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</si>
  <si>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ACCOUNTING &amp; GENERAL SERVICES/ NETWORK MANAGEMENT SECTION/ ICSD</t>
  </si>
  <si>
    <t>SOH/ AGRICULTURE/ MEAT INSPECTION BR/ MI</t>
  </si>
  <si>
    <t>SOH/ BUDGET &amp; FINANCE/ SOCIAL PROBLEMS SECTION</t>
  </si>
  <si>
    <t>SOH/ DEFENSE/ HEADQUARTERS DETACHMENT/ HITC-HD</t>
  </si>
  <si>
    <t>SOH/ EDUCATION/ LIB PROMOTIONAL SVCS</t>
  </si>
  <si>
    <t>SOH/ HEALTH/ BHA/ CAMHD/ FAMILY COURT LIAISON BR</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</si>
  <si>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</si>
  <si>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</si>
  <si>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</si>
  <si>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</si>
  <si>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</si>
  <si>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</si>
  <si>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</si>
  <si>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ACCOUNTING &amp; GENERAL SERVICES/ NETWORK PLNG &amp; PROG SVCS SEC/ ICSD</t>
  </si>
  <si>
    <t>SOH/ AGRICULTURE/ MICROBIOLOGY SEC/ VL/MICRO</t>
  </si>
  <si>
    <t>SOH/ BUDGET &amp; FINANCE/ SOH/ BUDGET &amp; FINANCE/ B&amp;F</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</si>
  <si>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</si>
  <si>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</si>
  <si>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</si>
  <si>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</si>
  <si>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</si>
  <si>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</si>
  <si>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</si>
  <si>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</si>
  <si>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ACCOUNTING &amp; GENERAL SERVICES/ OFFICE AUTOMATION SECTION/ ICSD</t>
  </si>
  <si>
    <t>SOH/ AGRICULTURE/ MILK CONTROL SEC/ MILK</t>
  </si>
  <si>
    <t>SOH/ BUDGET &amp; FINANCE/ STAFF SUPPORT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</si>
  <si>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</si>
  <si>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</si>
  <si>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</si>
  <si>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</si>
  <si>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</si>
  <si>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</si>
  <si>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</si>
  <si>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</si>
  <si>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</si>
  <si>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ACCOUNTING &amp; GENERAL SERVICES/ OFFICE OF ELECTIONS</t>
  </si>
  <si>
    <t>SOH/ AGRICULTURE/ MOLOKAI ED &amp; CERT UT/ AGRPIPESTREMO</t>
  </si>
  <si>
    <t>SOH/ BUDGET &amp; FINANCE/ TECHNICAL STAFF</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</si>
  <si>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</si>
  <si>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</si>
  <si>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</si>
  <si>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</si>
  <si>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</si>
  <si>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</si>
  <si>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</si>
  <si>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</si>
  <si>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ACCOUNTING &amp; GENERAL SERVICES/ OFFICE OF INFO MGMT &amp; TECHNOLOGY/ OIMT</t>
  </si>
  <si>
    <t>SOH/ AGRICULTURE/ MOLOKAI IRRIG SYS BR/ ARMDMOL</t>
  </si>
  <si>
    <t>SOH/ BUDGET &amp; FINANCE/ TRANSPORTATION SECTION</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</si>
  <si>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</si>
  <si>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</si>
  <si>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</si>
  <si>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</si>
  <si>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</si>
  <si>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</si>
  <si>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</si>
  <si>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</si>
  <si>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ACCOUNTING &amp; GENERAL SERVICES/ OFFICE OF THE COMPTROLLER/ COMP</t>
  </si>
  <si>
    <t>SOH/ AGRICULTURE/ OAHU AIRPORT/ AGRPIPQM</t>
  </si>
  <si>
    <t>SOH/ BUDGET &amp; FINANCE/ TREASURY MANAGEMENT BRANCH</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</si>
  <si>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</si>
  <si>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</si>
  <si>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</si>
  <si>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</si>
  <si>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</si>
  <si>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</si>
  <si>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</si>
  <si>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ACCOUNTING &amp; GENERAL SERVICES/ P P O &amp; MAINT SERV BR/ CSD-1</t>
  </si>
  <si>
    <t>SOH/ AGRICULTURE/ OAHU DISTRICT UT/ AGRPIPPCCMO</t>
  </si>
  <si>
    <t>SOH/ BUDGET &amp; FINANCE/ TRIAL DIVISION I</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</si>
  <si>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</si>
  <si>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</si>
  <si>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</si>
  <si>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</si>
  <si>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</si>
  <si>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</si>
  <si>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</si>
  <si>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ACCOUNTING &amp; GENERAL SERVICES/ PARKING CONTROL BR/ AUTO-2</t>
  </si>
  <si>
    <t>SOH/ AGRICULTURE/ OAHU DISTRICT/ AGLNO</t>
  </si>
  <si>
    <t>SOH/ BUDGET &amp; FINANCE/ TRIAL DIVISION II</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</si>
  <si>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</si>
  <si>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</si>
  <si>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</si>
  <si>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</si>
  <si>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</si>
  <si>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</si>
  <si>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</si>
  <si>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</si>
  <si>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ACCOUNTING &amp; GENERAL SERVICES/ PARKING CONTROL SECTION/ STAD-9</t>
  </si>
  <si>
    <t>SOH/ AGRICULTURE/ OAHU DISTRICT/ COMO</t>
  </si>
  <si>
    <t>SOH/ BUDGET &amp; FINANCE/ UNCLAIMED PROPERTY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</si>
  <si>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</si>
  <si>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</si>
  <si>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</si>
  <si>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</si>
  <si>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</si>
  <si>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</si>
  <si>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</si>
  <si>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</si>
  <si>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ACCOUNTING &amp; GENERAL SERVICES/ PERSONNEL OFFICE/ PERS</t>
  </si>
  <si>
    <t>SOH/ AGRICULTURE/ OAHU DISTRICT/ HASSO</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</si>
  <si>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</si>
  <si>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</si>
  <si>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</si>
  <si>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</si>
  <si>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</si>
  <si>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</si>
  <si>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</si>
  <si>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</si>
  <si>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ACCOUNTING &amp; GENERAL SERVICES/ PERSONNEL/ STAD-11</t>
  </si>
  <si>
    <t>SOH/ AGRICULTURE/ OAHU DISTRICT/ MI/OAHU</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</si>
  <si>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</si>
  <si>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</si>
  <si>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</si>
  <si>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</si>
  <si>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</si>
  <si>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</si>
  <si>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UNIVERSITY OF HAWAII/ UH SYSTEM</t>
  </si>
  <si>
    <t>SOH/ AGRICULTURE/ OAHU ED &amp; CERT UT/ AGRPIPESTREO</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</si>
  <si>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</si>
  <si>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</si>
  <si>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</si>
  <si>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</si>
  <si>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</si>
  <si>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</si>
  <si>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</si>
  <si>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ACCOUNTING &amp; GENERAL SERVICES/ PLANNING BRANCH/ DPW-5</t>
  </si>
  <si>
    <t>SOH/ AGRICULTURE/ OAHU ENF UT/ AGRPIPESTENFO</t>
  </si>
  <si>
    <t>SOH/ BUDGET &amp; FINANCE/ FEDERAL AWARDS MANAGEMENT</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</si>
  <si>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</si>
  <si>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</si>
  <si>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</si>
  <si>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</si>
  <si>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</si>
  <si>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</si>
  <si>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</si>
  <si>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ACCOUNTING &amp; GENERAL SERVICES/ PRE AUDIT BR/ ACCT-2</t>
  </si>
  <si>
    <t>SOH/ AGRICULTURE/ OAHU MARITIME/ AGRPIPQOM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</si>
  <si>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</si>
  <si>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</si>
  <si>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</si>
  <si>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</si>
  <si>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</si>
  <si>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</si>
  <si>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</si>
  <si>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</si>
  <si>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ACCOUNTING &amp; GENERAL SERVICES/ PRODUCTION MANAGEMENT SECTION/ICSD</t>
  </si>
  <si>
    <t>SOH/ AGRICULTURE/ OFFICE OF THE CHAIRPERSON/ CHR</t>
  </si>
  <si>
    <t>SOH/ DEFENSE/ MAUI SECTION</t>
  </si>
  <si>
    <t>SOH/ EDUCATION/ CENT SELEC SEC</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</si>
  <si>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</si>
  <si>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</si>
  <si>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</si>
  <si>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</si>
  <si>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</si>
  <si>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</si>
  <si>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AGRICULTURE/ PERSONNEL MGMT STAFF/ PERMGMT</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</si>
  <si>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</si>
  <si>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</si>
  <si>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</si>
  <si>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</si>
  <si>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</si>
  <si>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</si>
  <si>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</si>
  <si>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ACCOUNTING &amp; GENERAL SERVICES/ PROFESSIONAL STAFF SUPPORT UT/ICSD</t>
  </si>
  <si>
    <t>SOH/ AGRICULTURE/ PESTICIDES ADV COMM/ AGRPIPESTADV</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</si>
  <si>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</si>
  <si>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</si>
  <si>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</si>
  <si>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</si>
  <si>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</si>
  <si>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</si>
  <si>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ACCOUNTING &amp; GENERAL SERVICES/ PROGRAM SUPPORT OFFICE/ICSD</t>
  </si>
  <si>
    <t>SOH/ AGRICULTURE/ PESTICIDES BR/ AGRPIPEST</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</si>
  <si>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</si>
  <si>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</si>
  <si>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</si>
  <si>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</si>
  <si>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</si>
  <si>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</si>
  <si>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ACCOUNTING &amp; GENERAL SERVICES/ PROJECT CONTROL STAFF/ DPW-3</t>
  </si>
  <si>
    <t>SOH/ AGRICULTURE/ PLANNING &amp; DEVELOPMENT OFFICE/ PDO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</si>
  <si>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</si>
  <si>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</si>
  <si>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</si>
  <si>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</si>
  <si>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</si>
  <si>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</si>
  <si>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</si>
  <si>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ACCOUNTING &amp; GENERAL SERVICES/ PROJECT MANAGEMENT BRANCH/ DPW-8</t>
  </si>
  <si>
    <t>SOH/ AGRICULTURE/ PLANNING STAFF</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</si>
  <si>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</si>
  <si>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</si>
  <si>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</si>
  <si>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</si>
  <si>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</si>
  <si>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</si>
  <si>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</si>
  <si>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ACCOUNTING &amp; GENERAL SERVICES/ PUB BLDG MGMT SERV BR/ CSD-9</t>
  </si>
  <si>
    <t>SOH/ AGRICULTURE/ PLANT INDUSTRY DIV/ AGRPI</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</si>
  <si>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</si>
  <si>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</si>
  <si>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</si>
  <si>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</si>
  <si>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</si>
  <si>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</si>
  <si>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ACCOUNTING &amp; GENERAL SERVICES/ PUBLIC WORKS BR/ HAW-1</t>
  </si>
  <si>
    <t>SOH/ AGRICULTURE/ PLANT PEST CONTROL BR/ AGRPIPPC</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</si>
  <si>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</si>
  <si>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</si>
  <si>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</si>
  <si>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</si>
  <si>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</si>
  <si>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</si>
  <si>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ACCOUNTING &amp; GENERAL SERVICES/ PUBLIC WORKS BR/ KAU-1</t>
  </si>
  <si>
    <t>SOH/ AGRICULTURE/ PLANT QUARANTINE BR/ AGRPIPQ</t>
  </si>
  <si>
    <t>SOH/ DEFENSE/ OPERATIONS/ 154 CGP/DO</t>
  </si>
  <si>
    <t>SOH/ EDUCATION/ CEN REF &amp; INFO UNIT</t>
  </si>
  <si>
    <t>SOH/ HUMAN SERVICES/ APPLICATION &amp; SUBSIDY PROGRAMS SEC</t>
  </si>
  <si>
    <t>SOH/ TRANSPORTATION/ AIRPORT ADMINISTRATIVE SERVICES/ AIR-OAM</t>
  </si>
  <si>
    <t>SOH/ ACCOUNTING &amp; GENERAL SERVICES/ PUBLIC WORKS BR/ MAUI-1</t>
  </si>
  <si>
    <t>SOH/ AGRICULTURE/ PLANTS &amp; ANIMALS ADV COMM/ AGRPIPQADV</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</si>
  <si>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</si>
  <si>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</si>
  <si>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</si>
  <si>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</si>
  <si>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</si>
  <si>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</si>
  <si>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</si>
  <si>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ACCOUNTING &amp; GENERAL SERVICES/ PUBLIC WORKS DIVISION/ DPW-0</t>
  </si>
  <si>
    <t>SOH/ AGRICULTURE/ PRE-AUDIT SEC</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</si>
  <si>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</si>
  <si>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</si>
  <si>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</si>
  <si>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</si>
  <si>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</si>
  <si>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</si>
  <si>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</si>
  <si>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ACCOUNTING &amp; GENERAL SERVICES/ REC RET &amp; DISP SEC/ ARCH-3</t>
  </si>
  <si>
    <t>SOH/ AGRICULTURE/ PRINTSHOP SEC/ PRNTSHOP</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</si>
  <si>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</si>
  <si>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</si>
  <si>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</si>
  <si>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</si>
  <si>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</si>
  <si>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</si>
  <si>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ACCOUNTING &amp; GENERAL SERVICES/ RECORDS MGMT BR/ ARCH-1</t>
  </si>
  <si>
    <t>SOH/ AGRICULTURE/ PROCESS FOODS UNIT/ PFO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</si>
  <si>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</si>
  <si>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</si>
  <si>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</si>
  <si>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</si>
  <si>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</si>
  <si>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</si>
  <si>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</si>
  <si>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ACCOUNTING &amp; GENERAL SERVICES/ RISK MANAGEMENT STAFF/ ASO-1</t>
  </si>
  <si>
    <t>SOH/ AGRICULTURE/ PROCESSED FOODS UNIT/ PFH</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</si>
  <si>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</si>
  <si>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</si>
  <si>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</si>
  <si>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</si>
  <si>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</si>
  <si>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</si>
  <si>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ACCOUNTING &amp; GENERAL SERVICES/ SCHEDULING AND CONTROL UNIT(S)/ICSD</t>
  </si>
  <si>
    <t>SOH/ AGRICULTURE/ PROCESSED FOODS UNIT/ PFK</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</si>
  <si>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</si>
  <si>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</si>
  <si>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</si>
  <si>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</si>
  <si>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</si>
  <si>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</si>
  <si>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ACCOUNTING &amp; GENERAL SERVICES/ SCOREBOARD OPNS SECTION/ STAD-10</t>
  </si>
  <si>
    <t>SOH/ AGRICULTURE/ PROCESSED FOODS UNIT/ PFM</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</si>
  <si>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</si>
  <si>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</si>
  <si>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</si>
  <si>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</si>
  <si>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</si>
  <si>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</si>
  <si>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</si>
  <si>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ACCOUNTING &amp; GENERAL SERVICES/ SECTION A/ DPW-9</t>
  </si>
  <si>
    <t>SOH/ AGRICULTURE/ PROPERTY MGMT STAFF/ PROPMGMT</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</si>
  <si>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</si>
  <si>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</si>
  <si>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</si>
  <si>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</si>
  <si>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</si>
  <si>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</si>
  <si>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</si>
  <si>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ACCOUNTING &amp; GENERAL SERVICES/ SECTION B/ DPW-10</t>
  </si>
  <si>
    <t>SOH/ AGRICULTURE/ QUALITY ASSURANCE DIV/ QAD</t>
  </si>
  <si>
    <t>SOH/ DEFENSE/ PURCHASING &amp; CONTRACTING DIVISION/ HIPFP</t>
  </si>
  <si>
    <t>SOH/ EDUCATION/ HAW &amp; PACIFIC SEC</t>
  </si>
  <si>
    <t>SOH/ HUMAN SERVICES/ MANAGEMENT UNIT 4</t>
  </si>
  <si>
    <t>SOH/ LAND &amp; NATURAL RESOURCES/ AGR RESOURCE</t>
  </si>
  <si>
    <t>SOH/ PUBLIC SAFETY/ SECURITY UNIT/ WCCC</t>
  </si>
  <si>
    <t>SOH/ ACCOUNTING &amp; GENERAL SERVICES/ SECURITY MGMT BR/ STAD-7</t>
  </si>
  <si>
    <t>SOH/ AGRICULTURE/ QUAR &amp; TAXONOMY UT/ AGRPIPPCBCQT</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</si>
  <si>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</si>
  <si>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</si>
  <si>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</si>
  <si>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</si>
  <si>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</si>
  <si>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</si>
  <si>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</si>
  <si>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ACCOUNTING &amp; GENERAL SERVICES/ SPEC PROJ &amp;NEW TECH ASSESS OFC/ICSD</t>
  </si>
  <si>
    <t>SOH/ AGRICULTURE/ RABIES QUARN UNIT/ AQS/RABIES</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</si>
  <si>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</si>
  <si>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</si>
  <si>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</si>
  <si>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</si>
  <si>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</si>
  <si>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</si>
  <si>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</si>
  <si>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ACCOUNTING &amp; GENERAL SERVICES/ SPEC SUP SERV OFF/ CSD-2</t>
  </si>
  <si>
    <t>SOH/ AGRICULTURE/ REGIS &amp; ED SEC/ AGRPIPESTRE</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</si>
  <si>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</si>
  <si>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</si>
  <si>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</si>
  <si>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</si>
  <si>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</si>
  <si>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</si>
  <si>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</si>
  <si>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ACCOUNTING &amp; GENERAL SERVICES/ SPECIAL COLLECT SEC/ ARCH-5</t>
  </si>
  <si>
    <t>SOH/ AGRICULTURE/ REGIS &amp; TECH REVIEW UT/ AGRPIPESTRERT</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</si>
  <si>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</si>
  <si>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</si>
  <si>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</si>
  <si>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</si>
  <si>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</si>
  <si>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</si>
  <si>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</si>
  <si>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ACCOUNTING &amp; GENERAL SERVICES/ SPECIAL TECHNOLOGIES SUPPRT UT/ICSD</t>
  </si>
  <si>
    <t>SOH/ AGRICULTURE/ SOH/ AGRICULTURE/ DOA</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</si>
  <si>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</si>
  <si>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</si>
  <si>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</si>
  <si>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</si>
  <si>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</si>
  <si>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</si>
  <si>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</si>
  <si>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ACCOUNTING &amp; GENERAL SERVICES/ STADIUM AUTHORITY/ STAD-0</t>
  </si>
  <si>
    <t>SOH/ AGRICULTURE/ STATISTICAL RESEARCH</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</si>
  <si>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</si>
  <si>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</si>
  <si>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</si>
  <si>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</si>
  <si>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</si>
  <si>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</si>
  <si>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ACCOUNTING &amp; GENERAL SERVICES/ STAFF SERVICES/ DPW-1</t>
  </si>
  <si>
    <t>SOH/ AGRICULTURE/ STDS &amp; TECHN SVC SEC/ STS</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</si>
  <si>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</si>
  <si>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</si>
  <si>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</si>
  <si>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</si>
  <si>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</si>
  <si>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ACCOUNTING &amp; GENERAL SERVICES/ STATE BUILDING CODE COUNCIL</t>
  </si>
  <si>
    <t>SOH/ AGRICULTURE/ STDS &amp; TR PRAC ENF SEC/ STPE</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</si>
  <si>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</si>
  <si>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</si>
  <si>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</si>
  <si>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</si>
  <si>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</si>
  <si>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</si>
  <si>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ACCOUNTING &amp; GENERAL SERVICES/ STATE PROCUREMENT OFFICE</t>
  </si>
  <si>
    <t>SOH/ AGRICULTURE/ VETERINARY LAB BR/ VL</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</si>
  <si>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</si>
  <si>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</si>
  <si>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</si>
  <si>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</si>
  <si>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</si>
  <si>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</si>
  <si>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</si>
  <si>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ACCOUNTING &amp; GENERAL SERVICES/ STATE PROCUREMENT OFFICE/ SPO|</t>
  </si>
  <si>
    <t>SOH/ AGRICULTURE/ WAIMANALO IRRIG SYS BR/ ARMDWLO</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</si>
  <si>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</si>
  <si>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</si>
  <si>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</si>
  <si>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</si>
  <si>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</si>
  <si>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</si>
  <si>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</si>
  <si>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ACCOUNTING &amp; GENERAL SERVICES/ STATE PROCUREMENT OFFICE/ SPO-1</t>
  </si>
  <si>
    <t>SOH/ AGRICULTURE/ WAIMEA IRRIG SYSTEM BR/ ARMDWM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</si>
  <si>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</si>
  <si>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</si>
  <si>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</si>
  <si>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</si>
  <si>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</si>
  <si>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</si>
  <si>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ACCOUNTING &amp; GENERAL SERVICES/ STATE PROCUREMENT OFFICE/ SPO-1A</t>
  </si>
  <si>
    <t>SOH/ AGRICULTURE/ WEST HAWAII DISTRICT</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</si>
  <si>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</si>
  <si>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</si>
  <si>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</si>
  <si>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</si>
  <si>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</si>
  <si>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</si>
  <si>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</si>
  <si>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ACCOUNTING &amp; GENERAL SERVICES/ STATE PROCUREMENT OFFICE/ SPO-1B</t>
  </si>
  <si>
    <t>SOH/ AGRICULTURE/ WEST HAWAII DISTRICT/ MSW</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</si>
  <si>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</si>
  <si>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</si>
  <si>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</si>
  <si>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</si>
  <si>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</si>
  <si>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</si>
  <si>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</si>
  <si>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ACCOUNTING &amp; GENERAL SERVICES/ STATE PROCUREMENT OFFICE/ SPO-2</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</si>
  <si>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</si>
  <si>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</si>
  <si>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</si>
  <si>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</si>
  <si>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</si>
  <si>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</si>
  <si>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</si>
  <si>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ACCOUNTING &amp; GENERAL SERVICES/ STATE PROCUREMENT OFFICE/ SPO-3</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</si>
  <si>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</si>
  <si>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</si>
  <si>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</si>
  <si>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</si>
  <si>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</si>
  <si>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</si>
  <si>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ACCOUNTING &amp; GENERAL SERVICES/ STATE PROCUREMENT OFFICE/ SPO-4</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</si>
  <si>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</si>
  <si>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</si>
  <si>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</si>
  <si>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</si>
  <si>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</si>
  <si>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</si>
  <si>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</si>
  <si>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ACCOUNTING &amp; GENERAL SERVICES/ STATE PROCUREMENT OFFICE/ SPO-5</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</si>
  <si>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</si>
  <si>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</si>
  <si>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</si>
  <si>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</si>
  <si>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</si>
  <si>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</si>
  <si>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ACCOUNTING &amp; GENERAL SERVICES/ STATE PROCUREMENT OFFICE/ SPO-6A</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</si>
  <si>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</si>
  <si>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</si>
  <si>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</si>
  <si>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</si>
  <si>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</si>
  <si>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</si>
  <si>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</si>
  <si>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ACCOUNTING &amp; GENERAL SERVICES/ STATE PROCUREMENT OFFICE/ SPO-6B</t>
  </si>
  <si>
    <t>SOH/ DEFENSE/ STATE CIVIL DEFENSE DIVISION/ HICD</t>
  </si>
  <si>
    <t>SOH/ HUMAN SERVICES/ SUPPORT SERVICES OFFICE/ DHS-SSD-SSO</t>
  </si>
  <si>
    <t>SOH/ LAND &amp; NATURAL RESOURCES/ LAPAKAHI UNIT/ FLU</t>
  </si>
  <si>
    <t>SOH/ PUBLIC SAFETY/ MAINTENANCE UNIT/ KCCC</t>
  </si>
  <si>
    <t>SOH/ TRANSPORTATION/ MAUI DISTRICT/ AIR-M</t>
  </si>
  <si>
    <t>SOH/ ACCOUNTING &amp; GENERAL SERVICES/ STATE PROCUREMENT OFFICE/ SPO-6C</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</si>
  <si>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</si>
  <si>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</si>
  <si>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</si>
  <si>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</si>
  <si>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</si>
  <si>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</si>
  <si>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</si>
  <si>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ACCOUNTING &amp; GENERAL SERVICES/ STATE PROCUREMENT OFFICE/ SPO-6D</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</si>
  <si>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</si>
  <si>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</si>
  <si>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</si>
  <si>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</si>
  <si>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</si>
  <si>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ACCOUNTING &amp; GENERAL SERVICES/ STATE PROCUREMENT OFFICE/ SPO-7</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</si>
  <si>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</si>
  <si>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</si>
  <si>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</si>
  <si>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</si>
  <si>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</si>
  <si>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</si>
  <si>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ACCOUNTING &amp; GENERAL SERVICES/ STATE PROCUREMENT OFFICE/ SPO-18</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</si>
  <si>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</si>
  <si>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</si>
  <si>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</si>
  <si>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</si>
  <si>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</si>
  <si>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</si>
  <si>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ACCOUNTING &amp; GENERAL SERVICES/ STATE PROCUREMENT OFFICE/ SPO-20</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</si>
  <si>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</si>
  <si>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</si>
  <si>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</si>
  <si>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</si>
  <si>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</si>
  <si>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ACCOUNTING &amp; GENERAL SERVICES/ STATEWIDE STANDARDS &amp; PROC OFC/ICSD</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</si>
  <si>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</si>
  <si>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</si>
  <si>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</si>
  <si>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</si>
  <si>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</si>
  <si>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</si>
  <si>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</si>
  <si>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ACCOUNTING &amp; GENERAL SERVICES/ STUDENT TRANSP SEV BR/ CSD-15</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</si>
  <si>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</si>
  <si>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</si>
  <si>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</si>
  <si>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</si>
  <si>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</si>
  <si>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ACCOUNTING &amp; GENERAL SERVICES/ SUPPORT SERV STAFF/ SFCA-3</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</si>
  <si>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</si>
  <si>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</si>
  <si>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</si>
  <si>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</si>
  <si>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</si>
  <si>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</si>
  <si>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ACCOUNTING &amp; GENERAL SERVICES/ SURPLUS PROPERTY BR/ SPO-2/ SPO-2</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</si>
  <si>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</si>
  <si>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</si>
  <si>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</si>
  <si>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</si>
  <si>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</si>
  <si>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</si>
  <si>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</si>
  <si>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ACCOUNTING &amp; GENERAL SERVICES/ SURVEY BR/ HAW-8</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</si>
  <si>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</si>
  <si>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</si>
  <si>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</si>
  <si>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</si>
  <si>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</si>
  <si>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ACCOUNTING &amp; GENERAL SERVICES/ SWITCHBOARD &amp; DIRECTRY SVCS UT/ICSD</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</si>
  <si>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</si>
  <si>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</si>
  <si>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</si>
  <si>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</si>
  <si>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</si>
  <si>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</si>
  <si>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</si>
  <si>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ACCOUNTING &amp; GENERAL SERVICES/ SYS NETWRKING &amp; OPS-SYS OPS BR/ICSD</t>
  </si>
  <si>
    <t>SOH/ DEFENSE/ TRADES UNIT</t>
  </si>
  <si>
    <t>SOH/ HUMAN SERVICES/ PROGRAM DEVELOPMENT STAFF/ DHS-SSD-PDS</t>
  </si>
  <si>
    <t>SOH/ LAND &amp; NATURAL RESOURCES/ REGULATION BRANCH</t>
  </si>
  <si>
    <t>SOH/ PUBLIC SAFETY/ CLERICAL SUPPORT SERVICES/ HCF</t>
  </si>
  <si>
    <t>SOH/ TRANSPORTATION/ LANAI AIRPORT/ AIR-M</t>
  </si>
  <si>
    <t>SOH/ ACCOUNTING &amp; GENERAL SERVICES/ SYS NETWRKING &amp; OPS-SYS SVC BR/ICSD</t>
  </si>
  <si>
    <t>SOH/ DEFENSE/ TRAINING, EDUCATION &amp; INFO BRANCH/ HICDTI</t>
  </si>
  <si>
    <t>SOH/ HUMAN SERVICES/ COMMUNITY LONG TERM CARE UNIT/ DHS-SSD-CLTC</t>
  </si>
  <si>
    <t>SOH/ LAND &amp; NATURAL RESOURCES/ WATER RESOURCES ALLOCATION SECTION</t>
  </si>
  <si>
    <t>SOH/ PUBLIC SAFETY/ PERSONNEL UNIT/ HCF</t>
  </si>
  <si>
    <t>SOH/ ACCOUNTING &amp; GENERAL SERVICES/ SYS NETWRKNG &amp;OPS-SYS NTWRK BR/ICSD</t>
  </si>
  <si>
    <t>SOH/ DEFENSE/ TROOP COMMAND/ HITC</t>
  </si>
  <si>
    <t>SOH/ EDUCATION/ MANOA</t>
  </si>
  <si>
    <t>SOH/ HUMAN SERVICES/ FOSTER GRANDPARENT PROGRAM/ DHS-SSD-FGP</t>
  </si>
  <si>
    <t>SOH/ LAND &amp; NATURAL RESOURCES/ SURFACE WATER PROGRAMS SECTION</t>
  </si>
  <si>
    <t>SOH/ PUBLIC SAFETY/ FISCAL UNIT/ HCF</t>
  </si>
  <si>
    <t>SOH/ ACCOUNTING &amp; GENERAL SERVICES/ SYSTEM SECURITY SECTION/ICSD</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</si>
  <si>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</si>
  <si>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</si>
  <si>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</si>
  <si>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</si>
  <si>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</si>
  <si>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ACCOUNTING &amp; GENERAL SERVICES/ SYSTEM SERVICES BR/ICSD</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</si>
  <si>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</si>
  <si>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</si>
  <si>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</si>
  <si>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</si>
  <si>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</si>
  <si>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</si>
  <si>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ACCOUNTING &amp; GENERAL SERVICES/ SYSTEM SOFTWARE SECTION/ICSD</t>
  </si>
  <si>
    <t>SOH/ DEFENSE/ VICE DIRECTOR/ HICDVD</t>
  </si>
  <si>
    <t>SOH/ HUMAN SERVICES/ OAHU ADULT &amp; COMMUNITY CARE SVCS/ DHS-SSD-OACCS</t>
  </si>
  <si>
    <t>SOH/ LAND &amp; NATURAL RESOURCES/ PERSONNEL OFFICE/ APO</t>
  </si>
  <si>
    <t>SOH/ PUBLIC SAFETY/ MEDIUM SECURITY RESIDENTIAL SEC/ HCF</t>
  </si>
  <si>
    <t>SOH/ ACCOUNTING &amp; GENERAL SERVICES/ SYSTEMS &amp; PROCED OFF/ SPO</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</si>
  <si>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</si>
  <si>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</si>
  <si>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</si>
  <si>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</si>
  <si>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</si>
  <si>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</si>
  <si>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ACCOUNTING &amp; GENERAL SERVICES/ SYSTEMS ACCNT BRANCH/ ACCT-3</t>
  </si>
  <si>
    <t>SOH/ HUMAN SERVICES/ ADULT INTAKE UNIT/ DHS-SSD-AIU</t>
  </si>
  <si>
    <t>SOH/ LAND &amp; NATURAL RESOURCES/ PRGM SUPPT SVCS OFC/ ISS</t>
  </si>
  <si>
    <t>SOH/ PUBLIC SAFETY/ OPERATIONS UNIT/ HCF</t>
  </si>
  <si>
    <t>SOH/ TRANSPORTATION/ OFFICE SERVICES/ AIR-K</t>
  </si>
  <si>
    <t>SOH/ ACCOUNTING &amp; GENERAL SERVICES/ SYSTEMS MANAGEMENT SECTION/ICSD</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</si>
  <si>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</si>
  <si>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</si>
  <si>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</si>
  <si>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</si>
  <si>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</si>
  <si>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ACCOUNTING &amp; GENERAL SERVICES/ TECHNICAL SERVICES/ DPW-17</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</si>
  <si>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</si>
  <si>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</si>
  <si>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</si>
  <si>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</si>
  <si>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</si>
  <si>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ACCOUNTING &amp; GENERAL SERVICES/ TECHNICAL SERVICES/ DPW-18</t>
  </si>
  <si>
    <t>SOH/ EDUCATION/ EWA BEACH PUB/SCH</t>
  </si>
  <si>
    <t>SOH/ HUMAN SERVICES/ ADULT SERVICES UNIT 2/ DHS-SSD-ASU2</t>
  </si>
  <si>
    <t>SOH/ LAND &amp; NATURAL RESOURCES/ WEST HI DIST/ IHW</t>
  </si>
  <si>
    <t>SOH/ PUBLIC SAFETY/ MEDICAL UNIT/ HCF</t>
  </si>
  <si>
    <t>SOH/ TRANSPORTATION/ PORT ALLEN AIRPORT/ AIR-K</t>
  </si>
  <si>
    <t>SOH/ ACCOUNTING &amp; GENERAL SERVICES/ TECHNICAL SERVICES/ DPW-19</t>
  </si>
  <si>
    <t>SOH/ HUMAN SERVICES/ EAST HAWAII ADULT &amp; COMM CARE SVCS/ DHS-SSD-EHACC</t>
  </si>
  <si>
    <t>SOH/ LAND &amp; NATURAL RESOURCES/ EAST HI DIST/ IHE</t>
  </si>
  <si>
    <t>SOH/ PUBLIC SAFETY/ DENTAL SERVICES UNIT/ HCF</t>
  </si>
  <si>
    <t>SOH/ TRANSPORTATION/ LIHUE AIRPORT/ AIR-VK</t>
  </si>
  <si>
    <t>SOH/ ACCOUNTING &amp; GENERAL SERVICES/ TECHNICAL SUPPORT CENTER SEC/ICSD</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</si>
  <si>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</si>
  <si>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</si>
  <si>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</si>
  <si>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</si>
  <si>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</si>
  <si>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</si>
  <si>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</si>
  <si>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</si>
  <si>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</si>
  <si>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</si>
  <si>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</si>
  <si>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ACCOUNTING &amp; GENERAL SERVICES/ TELECOM &amp; INFO SYS MAINT SEC/ICSD</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</si>
  <si>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</si>
  <si>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</si>
  <si>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</si>
  <si>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</si>
  <si>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</si>
  <si>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</si>
  <si>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ACCOUNTING &amp; GENERAL SERVICES/ TELECOM SERVICES BR/ICSD</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</si>
  <si>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</si>
  <si>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</si>
  <si>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</si>
  <si>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</si>
  <si>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</si>
  <si>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ACCOUNTING &amp; GENERAL SERVICES/ UNIFORM ACC &amp; REP BR/ ACCT-1</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</si>
  <si>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</si>
  <si>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</si>
  <si>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</si>
  <si>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</si>
  <si>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</si>
  <si>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</si>
  <si>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ACCOUNTING &amp; GENERAL SERVICES/ USER APPLICATIONS BRANCH I/ICSD</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</si>
  <si>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</si>
  <si>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</si>
  <si>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</si>
  <si>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</si>
  <si>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</si>
  <si>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ACCOUNTING &amp; GENERAL SERVICES/ USER APPLICATIONS BRANCH II/ICSD</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</si>
  <si>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</si>
  <si>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</si>
  <si>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</si>
  <si>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</si>
  <si>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</si>
  <si>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</si>
  <si>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ACCOUNTING &amp; GENERAL SERVICES/ USER APPLICATIONS BRANCH III/ICSD</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</si>
  <si>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</si>
  <si>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</si>
  <si>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</si>
  <si>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</si>
  <si>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</si>
  <si>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ACCOUNTING &amp; GENERAL SERVICES/ USER APPLICATIONS SEC III-A/ICSD</t>
  </si>
  <si>
    <t>SOH/ HUMAN SERVICES/ MOLOKAI UNIT/ DHS-SSD-MACCS</t>
  </si>
  <si>
    <t>SOH/ LABOR &amp; INDUSTRIAL RELATIONS/ OPERATIONS MGMT INFO STAFF/ DLIR-R&amp;S</t>
  </si>
  <si>
    <t>SOH/ LAND &amp; NATURAL RESOURCES/ WEST KAUAI DIST</t>
  </si>
  <si>
    <t>SOH/ TRANSPORTATION/ ENVIRONMENTAL STAFF/ AIR-PE</t>
  </si>
  <si>
    <t>SOH/ ACCOUNTING &amp; GENERAL SERVICES/ USER APPLICATIONS SEC III-B/ICSD</t>
  </si>
  <si>
    <t>SOH/ HUMAN SERVICES/ CHILD WELFARE SERVICES BRANCH/ DHS-CWS</t>
  </si>
  <si>
    <t>SOH/ LABOR &amp; INDUSTRIAL RELATIONS/ OFFICE OF COMMUNITY SERVICES/ DLIR-OCS</t>
  </si>
  <si>
    <t>SOH/ LAND &amp; NATURAL RESOURCES/ OAHU BRANCH/ IOA</t>
  </si>
  <si>
    <t>SOH/ TRANSPORTATION/ STATISTICAL STAFF/ AIR-PS</t>
  </si>
  <si>
    <t>SOH/ ACCOUNTING &amp; GENERAL SERVICES/ USER APPLICATIONS SEC III-C/ICSD</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</si>
  <si>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</si>
  <si>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</si>
  <si>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</si>
  <si>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</si>
  <si>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</si>
  <si>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</si>
  <si>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ACCOUNTING &amp; GENERAL SERVICES/ USER APPLICATIONS SECTION I-A/ICSD</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</si>
  <si>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</si>
  <si>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</si>
  <si>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</si>
  <si>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</si>
  <si>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</si>
  <si>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ACCOUNTING &amp; GENERAL SERVICES/ USER APPLICATIONS SECTION I-B/ICSD</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</si>
  <si>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</si>
  <si>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</si>
  <si>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</si>
  <si>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</si>
  <si>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</si>
  <si>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</si>
  <si>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ACCOUNTING &amp; GENERAL SERVICES/ USER APPLICATIONS SECTION I-C/ICSD</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</si>
  <si>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</si>
  <si>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</si>
  <si>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</si>
  <si>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</si>
  <si>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</si>
  <si>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</si>
  <si>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ACCOUNTING &amp; GENERAL SERVICES/ USER APPLICATIONS SECTION I-D/ICSD</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</si>
  <si>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</si>
  <si>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</si>
  <si>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</si>
  <si>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</si>
  <si>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</si>
  <si>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ACCOUNTING &amp; GENERAL SERVICES/ USER APPLICATIONS SECTION II-A/ICSD</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</si>
  <si>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</si>
  <si>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</si>
  <si>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</si>
  <si>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</si>
  <si>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</si>
  <si>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</si>
  <si>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ACCOUNTING &amp; GENERAL SERVICES/ USER APPLICATIONS SECTION II-B/ICSD</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</si>
  <si>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</si>
  <si>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</si>
  <si>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</si>
  <si>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</si>
  <si>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</si>
  <si>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ACCOUNTING &amp; GENERAL SERVICES/ USER APPLICATIONS SECTION II-C/ICSD</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</si>
  <si>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</si>
  <si>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</si>
  <si>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</si>
  <si>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</si>
  <si>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</si>
  <si>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ACCOUNTING &amp; GENERAL SERVICES/ WEST HAWAII STUDENT TRANSP/ HAW-9</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</si>
  <si>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</si>
  <si>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</si>
  <si>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</si>
  <si>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</si>
  <si>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</si>
  <si>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ACCOUNTING &amp; GENERAL SERVICES/ WEST KAUAI SECTION/ KAU-4</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</si>
  <si>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</si>
  <si>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</si>
  <si>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</si>
  <si>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</si>
  <si>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</si>
  <si>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</si>
  <si>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ACCOUNTING &amp; GENERAL SERVICES/ WINDWARD OAHU SEC/ CSD-4</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</si>
  <si>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</si>
  <si>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</si>
  <si>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</si>
  <si>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</si>
  <si>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</si>
  <si>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</si>
  <si>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ACCOUNTING &amp; GENERAL SERVICES/ WIRELESS ENHANCED 911 BOARD</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</si>
  <si>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</si>
  <si>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</si>
  <si>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</si>
  <si>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</si>
  <si>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</si>
  <si>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ACCOUNTING &amp; GENERAL SERVICES/ OFFICE OF INFORMATION PRACTICES</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</si>
  <si>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</si>
  <si>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</si>
  <si>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</si>
  <si>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</si>
  <si>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</si>
  <si>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</si>
  <si>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ACCOUNTING &amp; GENERAL SVCS/ OFC OF ENT TECH SVCS/ KEONIANA</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</si>
  <si>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</si>
  <si>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</si>
  <si>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</si>
  <si>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</si>
  <si>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</si>
  <si>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</si>
  <si>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</si>
  <si>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</si>
  <si>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</si>
  <si>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</si>
  <si>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</si>
  <si>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ACCOUNTING &amp; GENERAL SERVICES/ ENTERPRISE TECHNOLOGY SERVICES/ ETS</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</si>
  <si>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</si>
  <si>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</si>
  <si>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</si>
  <si>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</si>
  <si>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</si>
  <si>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ACCOUNTING &amp; GENERAL SERVICES/ ETS/ ADMINISTRATION</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</si>
  <si>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</si>
  <si>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</si>
  <si>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</si>
  <si>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</si>
  <si>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</si>
  <si>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ACCOUNTING &amp; GENERAL SERVICES/ ETS/ IT OPERATIONS OFFICE</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</si>
  <si>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</si>
  <si>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</si>
  <si>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</si>
  <si>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</si>
  <si>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</si>
  <si>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</si>
  <si>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ACCOUNTING &amp; GENERAL SERVICES/ ETS/ PRODUCTION SERVICES BRANCH</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</si>
  <si>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</si>
  <si>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</si>
  <si>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</si>
  <si>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</si>
  <si>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</si>
  <si>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</si>
  <si>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ACCOUNTING &amp; GENERAL SERVICES/ ETS/ SYSTEMS SERVICES BRANCH</t>
  </si>
  <si>
    <t>SOH/ EDUCATION/ NAALEHU</t>
  </si>
  <si>
    <t>SOH/ HUMAN SERVICES/ HOME-BASED SUPPORT SERVICES UNIT/ DHS-CWS-SCWS</t>
  </si>
  <si>
    <t>SOH/ LAND &amp; NATURAL RESOURCES/ KEEHI SEC</t>
  </si>
  <si>
    <t>SOH/ PUBLIC SAFETY/ OFFENDER SERVICES SECTION/ KCF</t>
  </si>
  <si>
    <t>SOH/ TRANSPORTATION/ CONSTRUCTION SECTION/ HAR-EC</t>
  </si>
  <si>
    <t>SOH/ ACCOUNTING &amp; GENERAL SERVICES/ ETS/ TECHNOLOGY SUPPORT SERVICES BRANCH</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</si>
  <si>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</si>
  <si>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</si>
  <si>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</si>
  <si>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</si>
  <si>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</si>
  <si>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ACCOUNTING &amp; GENERAL SERVICES/ ETS/ CLIENT SERVICES BRANCH</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</si>
  <si>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</si>
  <si>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</si>
  <si>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</si>
  <si>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</si>
  <si>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</si>
  <si>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ACCOUNTING &amp; GENERAL SERVICES/ ETS/ ENTERPRISE SYSTEMS BRANCH</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</si>
  <si>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</si>
  <si>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</si>
  <si>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</si>
  <si>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</si>
  <si>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</si>
  <si>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</si>
  <si>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ACCOUNTING &amp; GENERAL SERVICES/ ETS/ NETWORK BRANCH</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</si>
  <si>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</si>
  <si>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</si>
  <si>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</si>
  <si>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</si>
  <si>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</si>
  <si>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</si>
  <si>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ACCOUNTING &amp; GENERAL SERVICES/ ETS/ SECURITY OFFICE</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</si>
  <si>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</si>
  <si>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</si>
  <si>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</si>
  <si>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</si>
  <si>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</si>
  <si>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</si>
  <si>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ACCOUNTING &amp; GENERAL SERVICES/ ETS/ SECURITY BRANCH</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</si>
  <si>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</si>
  <si>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</si>
  <si>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</si>
  <si>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</si>
  <si>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</si>
  <si>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ACCOUNTING &amp; GENERAL SERVICES/ ETS/ IT GOVERNANCE OFFICE</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</si>
  <si>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</si>
  <si>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</si>
  <si>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</si>
  <si>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</si>
  <si>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</si>
  <si>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ACCOUNTING &amp; GENERAL SERVICES/ ETS/ PROGRAM MANAGEMENT BRANCH</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</si>
  <si>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</si>
  <si>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</si>
  <si>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</si>
  <si>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</si>
  <si>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</si>
  <si>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ACCOUNTING &amp; GENERAL SERVICES/ ETS/ ENTERPRISE ARCHITECT BRANCH</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</si>
  <si>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</si>
  <si>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</si>
  <si>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</si>
  <si>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</si>
  <si>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</si>
  <si>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</si>
  <si>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</si>
  <si>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</si>
  <si>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</si>
  <si>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</si>
  <si>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</si>
  <si>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</si>
  <si>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</si>
  <si>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</si>
  <si>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</si>
  <si>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</si>
  <si>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</si>
  <si>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</si>
  <si>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</si>
  <si>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</si>
  <si>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</si>
  <si>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</si>
  <si>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</si>
  <si>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</si>
  <si>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</si>
  <si>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</si>
  <si>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</si>
  <si>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</si>
  <si>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</si>
  <si>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</si>
  <si>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</si>
  <si>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</si>
  <si>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</si>
  <si>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</si>
  <si>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</si>
  <si>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</si>
  <si>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</si>
  <si>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</si>
  <si>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</si>
  <si>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</si>
  <si>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</si>
  <si>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</si>
  <si>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</si>
  <si>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</si>
  <si>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</si>
  <si>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</si>
  <si>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</si>
  <si>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</si>
  <si>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</si>
  <si>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</si>
  <si>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</si>
  <si>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</si>
  <si>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</si>
  <si>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</si>
  <si>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</si>
  <si>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</si>
  <si>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</si>
  <si>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</si>
  <si>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</si>
  <si>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</si>
  <si>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</si>
  <si>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</si>
  <si>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</si>
  <si>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</si>
  <si>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</si>
  <si>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</si>
  <si>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</si>
  <si>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</si>
  <si>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</si>
  <si>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</si>
  <si>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</si>
  <si>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</si>
  <si>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</si>
  <si>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</si>
  <si>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</si>
  <si>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</si>
  <si>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</si>
  <si>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</si>
  <si>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</si>
  <si>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</si>
  <si>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</si>
  <si>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</si>
  <si>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</si>
  <si>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</si>
  <si>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</si>
  <si>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</si>
  <si>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</si>
  <si>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</si>
  <si>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</si>
  <si>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</si>
  <si>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</si>
  <si>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</si>
  <si>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</si>
  <si>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</si>
  <si>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</si>
  <si>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</si>
  <si>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</si>
  <si>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</si>
  <si>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</si>
  <si>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</si>
  <si>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</si>
  <si>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</si>
  <si>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</si>
  <si>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</si>
  <si>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</si>
  <si>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</si>
  <si>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</si>
  <si>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</si>
  <si>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</si>
  <si>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</si>
  <si>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</si>
  <si>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</si>
  <si>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</si>
  <si>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</si>
  <si>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</si>
  <si>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</si>
  <si>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</si>
  <si>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</si>
  <si>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</si>
  <si>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</si>
  <si>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</si>
  <si>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</si>
  <si>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</si>
  <si>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</si>
  <si>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</si>
  <si>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</si>
  <si>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</si>
  <si>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</si>
  <si>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</si>
  <si>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</si>
  <si>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</si>
  <si>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</si>
  <si>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</si>
  <si>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</si>
  <si>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</si>
  <si>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</si>
  <si>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</si>
  <si>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</si>
  <si>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</si>
  <si>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</si>
  <si>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</si>
  <si>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</si>
  <si>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</si>
  <si>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</si>
  <si>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</si>
  <si>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</si>
  <si>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</si>
  <si>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</si>
  <si>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</si>
  <si>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</si>
  <si>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</si>
  <si>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</si>
  <si>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</si>
  <si>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</si>
  <si>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</si>
  <si>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</si>
  <si>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</si>
  <si>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</si>
  <si>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</si>
  <si>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</si>
  <si>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</si>
  <si>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</si>
  <si>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</si>
  <si>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</si>
  <si>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</si>
  <si>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</si>
  <si>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</si>
  <si>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</si>
  <si>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</si>
  <si>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</si>
  <si>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</si>
  <si>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</si>
  <si>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</si>
  <si>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</si>
  <si>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</si>
  <si>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</si>
  <si>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</si>
  <si>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</si>
  <si>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</si>
  <si>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</si>
  <si>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</si>
  <si>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</si>
  <si>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</si>
  <si>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</si>
  <si>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</si>
  <si>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</si>
  <si>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</si>
  <si>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</si>
  <si>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LAND &amp; NATURAL RESOURCES/ ENGINEERING DIV</t>
  </si>
  <si>
    <t>SOH/ PUBLIC SAFETY/ INVESTIGATIVE BRANCH/ CICC</t>
  </si>
  <si>
    <t>SOH/ TRANSPORTATION/ PROJECT PLANNING UNIT A</t>
  </si>
  <si>
    <t>SOH/ EDUCATION/ FARRINGTON COMMUNITY</t>
  </si>
  <si>
    <t>SOH/ HUMAN SERVICES/ HEALTH COVERAGE MANAGEMENT BRANCH/ DHS-MQ-HCM</t>
  </si>
  <si>
    <t>SOH/ LAND &amp; NATURAL RESOURCES/ KAHOOLAWE ISLAND RESERVE COMMISSION</t>
  </si>
  <si>
    <t>SOH/ PUBLIC SAFETY/ HAWAII PAROLING AUTHORITY/ HPA</t>
  </si>
  <si>
    <t>SOH/ TRANSPORTATION/ PROJECT PLANNING UNIT B</t>
  </si>
  <si>
    <t>SOH/ EDUCATION/ FARRINGTON HIGH</t>
  </si>
  <si>
    <t>SOH/ HUMAN SERVICES/ PLAN &amp; PROVIDER RELATIONS SECTION/ DHS-HQ-P&amp;PR</t>
  </si>
  <si>
    <t>SOH/ LAND &amp; NATURAL RESOURCES/ OFFICE OF CONSERVATION &amp; COASTAL LANDS</t>
  </si>
  <si>
    <t>SOH/ PUBLIC SAFETY/ OFFICE SERVICES STAFF/ HPA</t>
  </si>
  <si>
    <t>SOH/ TRANSPORTATION/ PROJECT PLANNING UNIT C</t>
  </si>
  <si>
    <t>SOH/ EDUCATION/ FERN</t>
  </si>
  <si>
    <t>SOH/ HUMAN SERVICES/ CLAIMS/DATA INTEGRITY SECTION/ DHS-HQ-CDI</t>
  </si>
  <si>
    <t>SOH/ LAND &amp; NATURAL RESOURCES/ INFORMATION TECHNOLOGY</t>
  </si>
  <si>
    <t>SOH/ PUBLIC SAFETY/ SPECIAL SUPPORT SERVICES/ HPA</t>
  </si>
  <si>
    <t>SOH/ TRANSPORTATION/ PLANNING SURVEY SECTION/ HWY-PH</t>
  </si>
  <si>
    <t>SOH/ EDUCATION/ HAHAIONE</t>
  </si>
  <si>
    <t>SOH/ HUMAN SERVICES/ RESEARCH SECTION/ DHS-MQ-RES</t>
  </si>
  <si>
    <t>SOH/ LAND &amp; NATURAL RESOURCES/ HAWAII INVASIVE SPECIES COUNCIL</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</si>
  <si>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</si>
  <si>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</si>
  <si>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</si>
  <si>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</si>
  <si>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</si>
  <si>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</si>
  <si>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</si>
  <si>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</si>
  <si>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</si>
  <si>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</si>
  <si>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</si>
  <si>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</si>
  <si>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</si>
  <si>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</si>
  <si>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</si>
  <si>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</si>
  <si>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</si>
  <si>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</si>
  <si>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</si>
  <si>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</si>
  <si>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</si>
  <si>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</si>
  <si>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</si>
  <si>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</si>
  <si>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</si>
  <si>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</si>
  <si>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</si>
  <si>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</si>
  <si>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</si>
  <si>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</si>
  <si>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</si>
  <si>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</si>
  <si>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</si>
  <si>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</si>
  <si>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</si>
  <si>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</si>
  <si>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</si>
  <si>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</si>
  <si>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</si>
  <si>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</si>
  <si>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</si>
  <si>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</si>
  <si>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</si>
  <si>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</si>
  <si>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</si>
  <si>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</si>
  <si>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</si>
  <si>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</si>
  <si>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</si>
  <si>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</si>
  <si>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</si>
  <si>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</si>
  <si>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</si>
  <si>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</si>
  <si>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</si>
  <si>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</si>
  <si>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</si>
  <si>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</si>
  <si>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</si>
  <si>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</si>
  <si>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</si>
  <si>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</si>
  <si>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</si>
  <si>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</si>
  <si>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</si>
  <si>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</si>
  <si>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</si>
  <si>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</si>
  <si>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</si>
  <si>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</si>
  <si>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</si>
  <si>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</si>
  <si>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</si>
  <si>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</si>
  <si>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</si>
  <si>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</si>
  <si>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</si>
  <si>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</si>
  <si>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</si>
  <si>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</si>
  <si>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</si>
  <si>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</si>
  <si>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</si>
  <si>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</si>
  <si>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</si>
  <si>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</si>
  <si>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</si>
  <si>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</si>
  <si>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</si>
  <si>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</si>
  <si>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</si>
  <si>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</si>
  <si>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</si>
  <si>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</si>
  <si>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</si>
  <si>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</si>
  <si>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</si>
  <si>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</si>
  <si>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</si>
  <si>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</si>
  <si>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</si>
  <si>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</si>
  <si>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</si>
  <si>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</si>
  <si>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</si>
  <si>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</si>
  <si>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</si>
  <si>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</si>
  <si>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</si>
  <si>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</si>
  <si>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</si>
  <si>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</si>
  <si>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</si>
  <si>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</si>
  <si>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</si>
  <si>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</si>
  <si>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</si>
  <si>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</si>
  <si>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</si>
  <si>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</si>
  <si>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</si>
  <si>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</si>
  <si>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</si>
  <si>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</si>
  <si>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</si>
  <si>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</si>
  <si>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</si>
  <si>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</si>
  <si>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</si>
  <si>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</si>
  <si>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</si>
  <si>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</si>
  <si>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</si>
  <si>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</si>
  <si>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</si>
  <si>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</si>
  <si>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</si>
  <si>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</si>
  <si>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</si>
  <si>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</si>
  <si>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</si>
  <si>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</si>
  <si>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</si>
  <si>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</si>
  <si>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</si>
  <si>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</si>
  <si>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</si>
  <si>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</si>
  <si>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</si>
  <si>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</si>
  <si>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</si>
  <si>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</si>
  <si>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</si>
  <si>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</si>
  <si>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</si>
  <si>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</si>
  <si>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</si>
  <si>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</si>
  <si>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</si>
  <si>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</si>
  <si>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</si>
  <si>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</si>
  <si>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</si>
  <si>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</si>
  <si>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</si>
  <si>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</si>
  <si>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</si>
  <si>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</si>
  <si>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</si>
  <si>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</si>
  <si>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</si>
  <si>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</si>
  <si>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</si>
  <si>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</si>
  <si>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</si>
  <si>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</si>
  <si>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</si>
  <si>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</si>
  <si>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</si>
  <si>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</si>
  <si>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</si>
  <si>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</si>
  <si>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</si>
  <si>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</si>
  <si>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</si>
  <si>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</si>
  <si>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</si>
  <si>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</si>
  <si>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</si>
  <si>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</si>
  <si>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</si>
  <si>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</si>
  <si>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</si>
  <si>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</si>
  <si>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</si>
  <si>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</si>
  <si>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</si>
  <si>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</si>
  <si>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</si>
  <si>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</si>
  <si>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</si>
  <si>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</si>
  <si>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</si>
  <si>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</si>
  <si>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</si>
  <si>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</si>
  <si>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</si>
  <si>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</si>
  <si>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</si>
  <si>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</si>
  <si>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</si>
  <si>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</si>
  <si>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</si>
  <si>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</si>
  <si>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</si>
  <si>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</si>
  <si>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</si>
  <si>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</si>
  <si>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</si>
  <si>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</si>
  <si>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</si>
  <si>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</si>
  <si>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</si>
  <si>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</si>
  <si>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</si>
  <si>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</si>
  <si>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</si>
  <si>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</si>
  <si>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</si>
  <si>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</si>
  <si>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</si>
  <si>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</si>
  <si>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</si>
  <si>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</si>
  <si>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</si>
  <si>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</si>
  <si>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</si>
  <si>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</si>
  <si>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</si>
  <si>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</si>
  <si>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</si>
  <si>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</si>
  <si>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</si>
  <si>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</si>
  <si>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</si>
  <si>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</si>
  <si>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</si>
  <si>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</si>
  <si>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</si>
  <si>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</si>
  <si>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</si>
  <si>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</si>
  <si>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</si>
  <si>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</si>
  <si>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</si>
  <si>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</si>
  <si>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</si>
  <si>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</si>
  <si>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</si>
  <si>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</si>
  <si>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</si>
  <si>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</si>
  <si>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</si>
  <si>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</si>
  <si>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</si>
  <si>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</si>
  <si>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</si>
  <si>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</si>
  <si>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</si>
  <si>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</si>
  <si>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</si>
  <si>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</si>
  <si>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</si>
  <si>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</si>
  <si>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</si>
  <si>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</si>
  <si>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</si>
  <si>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</si>
  <si>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</si>
  <si>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</si>
  <si>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</si>
  <si>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</si>
  <si>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</si>
  <si>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</si>
  <si>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</si>
  <si>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</si>
  <si>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</si>
  <si>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</si>
  <si>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</si>
  <si>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</si>
  <si>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</si>
  <si>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</si>
  <si>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</si>
  <si>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</si>
  <si>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</si>
  <si>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</si>
  <si>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</si>
  <si>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</si>
  <si>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</si>
  <si>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</si>
  <si>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</si>
  <si>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</si>
  <si>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</si>
  <si>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</si>
  <si>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</si>
  <si>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</si>
  <si>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</si>
  <si>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</si>
  <si>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</si>
  <si>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</si>
  <si>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</si>
  <si>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</si>
  <si>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</si>
  <si>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</si>
  <si>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</si>
  <si>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</si>
  <si>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</si>
  <si>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</si>
  <si>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</si>
  <si>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</si>
  <si>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</si>
  <si>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</si>
  <si>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</si>
  <si>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</si>
  <si>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</si>
  <si>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</si>
  <si>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</si>
  <si>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</si>
  <si>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</si>
  <si>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</si>
  <si>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</si>
  <si>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</si>
  <si>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</si>
  <si>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</si>
  <si>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</si>
  <si>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</si>
  <si>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</si>
  <si>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</si>
  <si>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</si>
  <si>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</si>
  <si>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</si>
  <si>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</si>
  <si>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</si>
  <si>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</si>
  <si>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</si>
  <si>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</si>
  <si>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</si>
  <si>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</si>
  <si>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</si>
  <si>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</si>
  <si>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</si>
  <si>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</si>
  <si>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</si>
  <si>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</si>
  <si>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</si>
  <si>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</si>
  <si>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</si>
  <si>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</si>
  <si>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</si>
  <si>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</si>
  <si>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</si>
  <si>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</si>
  <si>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</si>
  <si>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</si>
  <si>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</si>
  <si>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</si>
  <si>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</si>
  <si>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</si>
  <si>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</si>
  <si>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</si>
  <si>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</si>
  <si>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</si>
  <si>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</si>
  <si>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</si>
  <si>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</si>
  <si>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</si>
  <si>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</si>
  <si>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</si>
  <si>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</si>
  <si>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</si>
  <si>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</si>
  <si>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</si>
  <si>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</si>
  <si>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</si>
  <si>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</si>
  <si>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</si>
  <si>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</si>
  <si>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</si>
  <si>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</si>
  <si>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</si>
  <si>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</si>
  <si>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</si>
  <si>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</si>
  <si>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</si>
  <si>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</si>
  <si>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</si>
  <si>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</si>
  <si>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</si>
  <si>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</si>
  <si>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</si>
  <si>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</si>
  <si>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</si>
  <si>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</si>
  <si>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</si>
  <si>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</si>
  <si>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</si>
  <si>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</si>
  <si>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</si>
  <si>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</si>
  <si>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</si>
  <si>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</si>
  <si>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</si>
  <si>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</si>
  <si>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</si>
  <si>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</si>
  <si>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</si>
  <si>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</si>
  <si>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</si>
  <si>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</si>
  <si>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</si>
  <si>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</si>
  <si>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</si>
  <si>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</si>
  <si>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</si>
  <si>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</si>
  <si>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</si>
  <si>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</si>
  <si>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</si>
  <si>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</si>
  <si>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</si>
  <si>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</si>
  <si>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</si>
  <si>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</si>
  <si>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</si>
  <si>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</si>
  <si>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</si>
  <si>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</si>
  <si>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</si>
  <si>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</si>
  <si>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</si>
  <si>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</si>
  <si>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</si>
  <si>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</si>
  <si>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</si>
  <si>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</si>
  <si>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</si>
  <si>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</si>
  <si>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</si>
  <si>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</si>
  <si>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</si>
  <si>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</si>
  <si>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</si>
  <si>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</si>
  <si>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</si>
  <si>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</si>
  <si>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</si>
  <si>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</si>
  <si>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</si>
  <si>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</si>
  <si>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</si>
  <si>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</si>
  <si>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</si>
  <si>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</si>
  <si>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</si>
  <si>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</si>
  <si>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</si>
  <si>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</si>
  <si>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</si>
  <si>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</si>
  <si>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</si>
  <si>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</si>
  <si>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</si>
  <si>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</si>
  <si>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</si>
  <si>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</si>
  <si>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</si>
  <si>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</si>
  <si>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</si>
  <si>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</si>
  <si>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</si>
  <si>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</si>
  <si>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</si>
  <si>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</si>
  <si>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</si>
  <si>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</si>
  <si>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</si>
  <si>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</si>
  <si>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</si>
  <si>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</si>
  <si>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</si>
  <si>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</si>
  <si>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</si>
  <si>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</si>
  <si>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</si>
  <si>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</si>
  <si>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</si>
  <si>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</si>
  <si>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</si>
  <si>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</si>
  <si>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</si>
  <si>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</si>
  <si>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</si>
  <si>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</si>
  <si>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</si>
  <si>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</si>
  <si>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</si>
  <si>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</si>
  <si>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</si>
  <si>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</si>
  <si>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</si>
  <si>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</si>
  <si>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</si>
  <si>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</si>
  <si>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</si>
  <si>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</si>
  <si>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</si>
  <si>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</si>
  <si>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</si>
  <si>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</si>
  <si>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</si>
  <si>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</si>
  <si>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</si>
  <si>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</si>
  <si>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</si>
  <si>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</si>
  <si>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</si>
  <si>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</si>
  <si>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</si>
  <si>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</si>
  <si>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</si>
  <si>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</si>
  <si>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</si>
  <si>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</si>
  <si>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</si>
  <si>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</si>
  <si>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</si>
  <si>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</si>
  <si>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</si>
  <si>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</si>
  <si>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</si>
  <si>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</si>
  <si>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</si>
  <si>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</si>
  <si>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</si>
  <si>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</si>
  <si>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</si>
  <si>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</si>
  <si>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</si>
  <si>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</si>
  <si>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</si>
  <si>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</si>
  <si>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</si>
  <si>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</si>
  <si>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</si>
  <si>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</si>
  <si>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</si>
  <si>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</si>
  <si>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</si>
  <si>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</si>
  <si>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</si>
  <si>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</si>
  <si>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</si>
  <si>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</si>
  <si>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</si>
  <si>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</si>
  <si>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</si>
  <si>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</si>
  <si>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</si>
  <si>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</si>
  <si>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</si>
  <si>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</si>
  <si>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</si>
  <si>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</si>
  <si>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</si>
  <si>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</si>
  <si>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</si>
  <si>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</si>
  <si>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</si>
  <si>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</si>
  <si>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</si>
  <si>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</si>
  <si>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</si>
  <si>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</si>
  <si>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</si>
  <si>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</si>
  <si>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</si>
  <si>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</si>
  <si>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</si>
  <si>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</si>
  <si>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</si>
  <si>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</si>
  <si>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</si>
  <si>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</si>
  <si>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</si>
  <si>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</si>
  <si>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</si>
  <si>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</si>
  <si>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</si>
  <si>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</si>
  <si>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</si>
  <si>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</si>
  <si>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</si>
  <si>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</si>
  <si>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</si>
  <si>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</si>
  <si>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</si>
  <si>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</si>
  <si>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</si>
  <si>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</si>
  <si>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</si>
  <si>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</si>
  <si>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</si>
  <si>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</si>
  <si>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</si>
  <si>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</si>
  <si>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</si>
  <si>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</si>
  <si>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SOH/ EDUCATION/ HAWAII TEACHER STANDARDS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</si>
  <si>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</si>
  <si>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</si>
  <si>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</si>
  <si>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</si>
  <si>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</si>
  <si>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</si>
  <si>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</si>
  <si>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</si>
  <si>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</si>
  <si>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</si>
  <si>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</si>
  <si>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</si>
  <si>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</si>
  <si>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</si>
  <si>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</si>
  <si>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</si>
  <si>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</si>
  <si>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</si>
  <si>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</si>
  <si>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</si>
  <si>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</si>
  <si>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</si>
  <si>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</si>
  <si>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</si>
  <si>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</si>
  <si>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</si>
  <si>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</si>
  <si>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</si>
  <si>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</si>
  <si>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</si>
  <si>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</si>
  <si>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</si>
  <si>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</si>
  <si>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</si>
  <si>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EDUCATION/ MALAMA HONUA PUBLIC CHARTER SCHOOL</t>
  </si>
  <si>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</si>
  <si>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</si>
  <si>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</si>
  <si>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 xml:space="preserve">                      Correct Examples </t>
  </si>
  <si>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</si>
  <si>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</si>
  <si>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</si>
  <si>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</si>
  <si>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#Kimo</t>
  </si>
  <si>
    <t xml:space="preserve">             Incorrect &amp; Practice Entries</t>
  </si>
  <si>
    <t>Lee</t>
  </si>
  <si>
    <t>Anonymous</t>
  </si>
  <si>
    <t>yes</t>
  </si>
  <si>
    <t>xx</t>
  </si>
  <si>
    <t>?</t>
  </si>
  <si>
    <t>z</t>
  </si>
  <si>
    <t xml:space="preserve">*Honolulu News </t>
  </si>
  <si>
    <t>15,50</t>
  </si>
  <si>
    <t>SOH/ LT GOVERNORS OFFICE/ OFFICE OF INFORMATION PRACTICES/ OIP</t>
  </si>
  <si>
    <t>SOH/ HEALTH/ HRA/ CDPHND/ STD/AIDS PREVENTION BR</t>
  </si>
  <si>
    <t>SOH/ ACCOUNTING &amp; GENERAL SERVICES/ INFO &amp; COMM SVCS DIVISION/ ICSD</t>
  </si>
  <si>
    <t>SOH/ ACCOUNTING &amp; GENERAL SERVICES/ PLANNING &amp; PROJECT MGMT OFFICE/ICSD</t>
  </si>
  <si>
    <t>SOH/ ACCOUNTING &amp; GENERAL SERVICES/ PRODUCTION SERVICES BR/ICSD</t>
  </si>
  <si>
    <t>SOH/ ACCOUNTING &amp; GENERAL SERVICES/ TECHNOLOGY SUPPORT SERVICES BR/ICSD</t>
  </si>
  <si>
    <t>KK</t>
  </si>
  <si>
    <t>NE</t>
  </si>
  <si>
    <t>Craig Nolan</t>
  </si>
  <si>
    <t>Ann Yuuki</t>
  </si>
  <si>
    <t>*Kevin Dayton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</si>
</sst>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1"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14"/>
      <color rgb="FF000000"/>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3">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80" fillId="0" borderId="3" xfId="0" applyNumberFormat="1" applyFont="1" applyBorder="1" applyAlignment="1" applyProtection="1">
      <alignment horizontal="left"/>
      <protection locked="0"/>
    </xf>
    <xf numFmtId="166" fontId="22" fillId="0" borderId="19" xfId="0" applyNumberFormat="1" applyFont="1" applyFill="1" applyBorder="1" applyAlignment="1" applyProtection="1">
      <alignment wrapText="1"/>
      <protection locked="0"/>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E1" zoomScale="55" zoomScaleNormal="55" zoomScaleSheetLayoutView="30" zoomScalePageLayoutView="50" workbookViewId="0">
      <selection activeCell="W20" sqref="W20"/>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0</v>
      </c>
      <c r="B1" s="239" t="s">
        <v>1</v>
      </c>
      <c r="C1" s="650" t="s">
        <v>2</v>
      </c>
      <c r="D1" s="651"/>
      <c r="E1" s="651"/>
      <c r="F1" s="652"/>
      <c r="G1" s="652"/>
      <c r="H1" s="652"/>
      <c r="I1" s="653"/>
      <c r="J1" s="654"/>
      <c r="K1" s="655" t="s">
        <v>3</v>
      </c>
      <c r="L1" s="656"/>
      <c r="M1" s="657" t="s">
        <v>4</v>
      </c>
      <c r="N1" s="658"/>
      <c r="O1" s="659"/>
      <c r="P1" s="659"/>
      <c r="Q1" s="659"/>
      <c r="R1" s="659"/>
      <c r="S1" s="659"/>
      <c r="T1" s="659"/>
      <c r="U1" s="660"/>
      <c r="V1" s="661" t="s">
        <v>5</v>
      </c>
      <c r="W1" s="662"/>
      <c r="X1" s="662"/>
      <c r="Y1" s="662"/>
      <c r="Z1" s="662"/>
      <c r="AA1" s="662"/>
      <c r="AB1" s="662"/>
      <c r="AC1" s="662"/>
      <c r="AD1" s="662"/>
      <c r="AE1" s="663"/>
      <c r="AF1" s="664" t="s">
        <v>6</v>
      </c>
      <c r="AG1" s="665"/>
      <c r="AH1" s="672" t="s">
        <v>7</v>
      </c>
      <c r="AI1" s="673"/>
      <c r="AJ1" s="673"/>
      <c r="AK1" s="673"/>
      <c r="AL1" s="672" t="s">
        <v>8</v>
      </c>
      <c r="AM1" s="674"/>
      <c r="AN1" s="674"/>
      <c r="AO1" s="675"/>
      <c r="AP1" s="679" t="s">
        <v>9</v>
      </c>
      <c r="AQ1" s="680"/>
      <c r="AR1" s="680"/>
      <c r="AS1" s="680"/>
      <c r="AT1" s="680"/>
      <c r="AU1" s="680"/>
      <c r="AV1" s="681"/>
      <c r="AW1" s="644" t="s">
        <v>10</v>
      </c>
      <c r="AX1" s="645"/>
      <c r="AY1" s="645"/>
      <c r="AZ1" s="646"/>
      <c r="BA1" s="647" t="s">
        <v>11</v>
      </c>
      <c r="BB1" s="648"/>
      <c r="BC1" s="648"/>
      <c r="BD1" s="648"/>
      <c r="BE1" s="648"/>
      <c r="BF1" s="648"/>
      <c r="BG1" s="648"/>
      <c r="BH1" s="649"/>
      <c r="BI1" s="625"/>
    </row>
    <row r="2" spans="1:182" s="13" customFormat="1" ht="14.45" customHeight="1" x14ac:dyDescent="0.25">
      <c r="A2" s="240" t="s">
        <v>12</v>
      </c>
      <c r="B2" s="241" t="s">
        <v>13</v>
      </c>
      <c r="C2" s="242" t="s">
        <v>14</v>
      </c>
      <c r="D2" s="347" t="s">
        <v>15</v>
      </c>
      <c r="E2" s="243" t="s">
        <v>16</v>
      </c>
      <c r="F2" s="244" t="s">
        <v>17</v>
      </c>
      <c r="G2" s="245" t="s">
        <v>18</v>
      </c>
      <c r="H2" s="246" t="s">
        <v>19</v>
      </c>
      <c r="I2" s="247" t="s">
        <v>20</v>
      </c>
      <c r="J2" s="248" t="s">
        <v>21</v>
      </c>
      <c r="K2" s="249" t="s">
        <v>22</v>
      </c>
      <c r="L2" s="250" t="s">
        <v>23</v>
      </c>
      <c r="M2" s="251" t="s">
        <v>24</v>
      </c>
      <c r="N2" s="251" t="s">
        <v>25</v>
      </c>
      <c r="O2" s="252" t="s">
        <v>26</v>
      </c>
      <c r="P2" s="252" t="s">
        <v>27</v>
      </c>
      <c r="Q2" s="252" t="s">
        <v>28</v>
      </c>
      <c r="R2" s="252" t="s">
        <v>29</v>
      </c>
      <c r="S2" s="252" t="s">
        <v>30</v>
      </c>
      <c r="T2" s="252" t="s">
        <v>31</v>
      </c>
      <c r="U2" s="253" t="s">
        <v>32</v>
      </c>
      <c r="V2" s="254" t="s">
        <v>33</v>
      </c>
      <c r="W2" s="255" t="s">
        <v>34</v>
      </c>
      <c r="X2" s="255" t="s">
        <v>35</v>
      </c>
      <c r="Y2" s="255" t="s">
        <v>36</v>
      </c>
      <c r="Z2" s="255" t="s">
        <v>37</v>
      </c>
      <c r="AA2" s="255" t="s">
        <v>38</v>
      </c>
      <c r="AB2" s="255" t="s">
        <v>39</v>
      </c>
      <c r="AC2" s="255" t="s">
        <v>40</v>
      </c>
      <c r="AD2" s="255" t="s">
        <v>41</v>
      </c>
      <c r="AE2" s="256" t="s">
        <v>42</v>
      </c>
      <c r="AF2" s="257" t="s">
        <v>43</v>
      </c>
      <c r="AG2" s="258" t="s">
        <v>44</v>
      </c>
      <c r="AH2" s="259" t="s">
        <v>45</v>
      </c>
      <c r="AI2" s="260" t="s">
        <v>46</v>
      </c>
      <c r="AJ2" s="260" t="s">
        <v>47</v>
      </c>
      <c r="AK2" s="264" t="s">
        <v>48</v>
      </c>
      <c r="AL2" s="536" t="s">
        <v>49</v>
      </c>
      <c r="AM2" s="262" t="s">
        <v>50</v>
      </c>
      <c r="AN2" s="262" t="s">
        <v>51</v>
      </c>
      <c r="AO2" s="263" t="s">
        <v>52</v>
      </c>
      <c r="AP2" s="529" t="s">
        <v>53</v>
      </c>
      <c r="AQ2" s="529" t="s">
        <v>54</v>
      </c>
      <c r="AR2" s="529" t="s">
        <v>55</v>
      </c>
      <c r="AS2" s="529" t="s">
        <v>56</v>
      </c>
      <c r="AT2" s="529" t="s">
        <v>57</v>
      </c>
      <c r="AU2" s="529" t="s">
        <v>58</v>
      </c>
      <c r="AV2" s="272" t="s">
        <v>59</v>
      </c>
      <c r="AW2" s="264" t="s">
        <v>60</v>
      </c>
      <c r="AX2" s="262" t="s">
        <v>61</v>
      </c>
      <c r="AY2" s="265" t="s">
        <v>62</v>
      </c>
      <c r="AZ2" s="266" t="s">
        <v>63</v>
      </c>
      <c r="BA2" s="267" t="s">
        <v>64</v>
      </c>
      <c r="BB2" s="262" t="s">
        <v>65</v>
      </c>
      <c r="BC2" s="268" t="s">
        <v>66</v>
      </c>
      <c r="BD2" s="269" t="s">
        <v>67</v>
      </c>
      <c r="BE2" s="267" t="s">
        <v>68</v>
      </c>
      <c r="BF2" s="270" t="s">
        <v>69</v>
      </c>
      <c r="BG2" s="271" t="s">
        <v>70</v>
      </c>
      <c r="BH2" s="272" t="s">
        <v>71</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228</v>
      </c>
      <c r="B3" s="310" t="s">
        <v>2511</v>
      </c>
      <c r="C3" s="364" t="s">
        <v>72</v>
      </c>
      <c r="D3" s="348" t="s">
        <v>73</v>
      </c>
      <c r="E3" s="273" t="s">
        <v>74</v>
      </c>
      <c r="F3" s="274" t="s">
        <v>75</v>
      </c>
      <c r="G3" s="275" t="s">
        <v>76</v>
      </c>
      <c r="H3" s="276" t="s">
        <v>77</v>
      </c>
      <c r="I3" s="277" t="s">
        <v>78</v>
      </c>
      <c r="J3" s="278" t="s">
        <v>79</v>
      </c>
      <c r="K3" s="279" t="s">
        <v>80</v>
      </c>
      <c r="L3" s="280" t="s">
        <v>81</v>
      </c>
      <c r="M3" s="281" t="s">
        <v>82</v>
      </c>
      <c r="N3" s="282" t="s">
        <v>83</v>
      </c>
      <c r="O3" s="283" t="s">
        <v>84</v>
      </c>
      <c r="P3" s="283" t="s">
        <v>85</v>
      </c>
      <c r="Q3" s="283" t="s">
        <v>86</v>
      </c>
      <c r="R3" s="283" t="s">
        <v>87</v>
      </c>
      <c r="S3" s="283" t="s">
        <v>88</v>
      </c>
      <c r="T3" s="284" t="s">
        <v>89</v>
      </c>
      <c r="U3" s="285" t="s">
        <v>90</v>
      </c>
      <c r="V3" s="286" t="s">
        <v>91</v>
      </c>
      <c r="W3" s="287" t="s">
        <v>92</v>
      </c>
      <c r="X3" s="287" t="s">
        <v>93</v>
      </c>
      <c r="Y3" s="287" t="s">
        <v>94</v>
      </c>
      <c r="Z3" s="288" t="s">
        <v>95</v>
      </c>
      <c r="AA3" s="288" t="s">
        <v>96</v>
      </c>
      <c r="AB3" s="289" t="s">
        <v>97</v>
      </c>
      <c r="AC3" s="373" t="s">
        <v>98</v>
      </c>
      <c r="AD3" s="290" t="s">
        <v>99</v>
      </c>
      <c r="AE3" s="291" t="s">
        <v>100</v>
      </c>
      <c r="AF3" s="292" t="s">
        <v>101</v>
      </c>
      <c r="AG3" s="293" t="s">
        <v>102</v>
      </c>
      <c r="AH3" s="294" t="s">
        <v>103</v>
      </c>
      <c r="AI3" s="295" t="s">
        <v>104</v>
      </c>
      <c r="AJ3" s="296" t="s">
        <v>105</v>
      </c>
      <c r="AK3" s="535" t="s">
        <v>106</v>
      </c>
      <c r="AL3" s="537" t="s">
        <v>107</v>
      </c>
      <c r="AM3" s="298" t="s">
        <v>108</v>
      </c>
      <c r="AN3" s="298" t="s">
        <v>109</v>
      </c>
      <c r="AO3" s="299" t="s">
        <v>110</v>
      </c>
      <c r="AP3" s="530" t="s">
        <v>111</v>
      </c>
      <c r="AQ3" s="530" t="s">
        <v>112</v>
      </c>
      <c r="AR3" s="530" t="s">
        <v>113</v>
      </c>
      <c r="AS3" s="530" t="s">
        <v>114</v>
      </c>
      <c r="AT3" s="530" t="s">
        <v>115</v>
      </c>
      <c r="AU3" s="530" t="s">
        <v>116</v>
      </c>
      <c r="AV3" s="534" t="s">
        <v>117</v>
      </c>
      <c r="AW3" s="300" t="s">
        <v>118</v>
      </c>
      <c r="AX3" s="301" t="s">
        <v>119</v>
      </c>
      <c r="AY3" s="302" t="s">
        <v>120</v>
      </c>
      <c r="AZ3" s="303" t="s">
        <v>121</v>
      </c>
      <c r="BA3" s="300" t="s">
        <v>122</v>
      </c>
      <c r="BB3" s="301" t="s">
        <v>123</v>
      </c>
      <c r="BC3" s="304" t="s">
        <v>124</v>
      </c>
      <c r="BD3" s="305" t="s">
        <v>125</v>
      </c>
      <c r="BE3" s="300" t="s">
        <v>126</v>
      </c>
      <c r="BF3" s="306" t="s">
        <v>127</v>
      </c>
      <c r="BG3" s="307" t="s">
        <v>128</v>
      </c>
      <c r="BH3" s="308" t="s">
        <v>129</v>
      </c>
      <c r="BI3" s="627" t="s">
        <v>130</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131</v>
      </c>
      <c r="B4" s="367" t="s">
        <v>132</v>
      </c>
      <c r="C4" s="367"/>
      <c r="D4" s="538" t="s">
        <v>133</v>
      </c>
      <c r="E4" s="359" t="s">
        <v>134</v>
      </c>
      <c r="F4" s="360" t="s">
        <v>135</v>
      </c>
      <c r="G4" s="687" t="s">
        <v>136</v>
      </c>
      <c r="H4" s="688"/>
      <c r="I4" s="689" t="s">
        <v>137</v>
      </c>
      <c r="J4" s="690"/>
      <c r="K4" s="691"/>
      <c r="L4" s="692"/>
      <c r="M4" s="361" t="s">
        <v>138</v>
      </c>
      <c r="N4" s="237" t="s">
        <v>139</v>
      </c>
      <c r="O4" s="693" t="s">
        <v>140</v>
      </c>
      <c r="P4" s="694"/>
      <c r="Q4" s="694"/>
      <c r="R4" s="694"/>
      <c r="S4" s="694"/>
      <c r="T4" s="694"/>
      <c r="U4" s="695"/>
      <c r="V4" s="696" t="s">
        <v>141</v>
      </c>
      <c r="W4" s="697"/>
      <c r="X4" s="697"/>
      <c r="Y4" s="666" t="s">
        <v>142</v>
      </c>
      <c r="Z4" s="667"/>
      <c r="AA4" s="362" t="s">
        <v>143</v>
      </c>
      <c r="AB4" s="668" t="s">
        <v>144</v>
      </c>
      <c r="AC4" s="669"/>
      <c r="AD4" s="670" t="s">
        <v>145</v>
      </c>
      <c r="AE4" s="671"/>
      <c r="AF4" s="401" t="s">
        <v>146</v>
      </c>
      <c r="AG4" s="402" t="s">
        <v>147</v>
      </c>
      <c r="AH4" s="363" t="s">
        <v>148</v>
      </c>
      <c r="AI4" s="676" t="s">
        <v>149</v>
      </c>
      <c r="AJ4" s="640"/>
      <c r="AK4" s="641"/>
      <c r="AL4" s="639" t="s">
        <v>149</v>
      </c>
      <c r="AM4" s="677"/>
      <c r="AN4" s="677"/>
      <c r="AO4" s="678"/>
      <c r="AP4" s="682" t="s">
        <v>149</v>
      </c>
      <c r="AQ4" s="683"/>
      <c r="AR4" s="683"/>
      <c r="AS4" s="683"/>
      <c r="AT4" s="683"/>
      <c r="AU4" s="683"/>
      <c r="AV4" s="684"/>
      <c r="AW4" s="639" t="s">
        <v>149</v>
      </c>
      <c r="AX4" s="640"/>
      <c r="AY4" s="640"/>
      <c r="AZ4" s="641"/>
      <c r="BA4" s="639" t="s">
        <v>149</v>
      </c>
      <c r="BB4" s="642"/>
      <c r="BC4" s="642"/>
      <c r="BD4" s="642"/>
      <c r="BE4" s="642"/>
      <c r="BF4" s="642"/>
      <c r="BG4" s="642"/>
      <c r="BH4" s="643"/>
      <c r="BI4" s="628"/>
      <c r="CD4" s="37"/>
      <c r="CE4" s="37"/>
      <c r="CF4" s="37"/>
      <c r="CG4" s="37"/>
      <c r="CH4" s="37"/>
      <c r="CI4" s="37"/>
      <c r="CJ4" s="37"/>
      <c r="CK4" s="37"/>
      <c r="CL4" s="37"/>
    </row>
    <row r="5" spans="1:182" s="42" customFormat="1" ht="3" hidden="1" customHeight="1" thickTop="1" thickBot="1" x14ac:dyDescent="0.35">
      <c r="A5" s="217"/>
      <c r="B5" s="216"/>
      <c r="C5" s="479" t="s">
        <v>150</v>
      </c>
      <c r="D5" s="375" t="s">
        <v>151</v>
      </c>
      <c r="E5" s="38" t="s">
        <v>39</v>
      </c>
      <c r="F5" s="38"/>
      <c r="G5" s="127">
        <v>40925</v>
      </c>
      <c r="H5" s="74"/>
      <c r="I5" s="74" t="s">
        <v>152</v>
      </c>
      <c r="J5" s="76"/>
      <c r="K5" s="86"/>
      <c r="L5" s="115"/>
      <c r="M5" s="121">
        <v>40925</v>
      </c>
      <c r="N5" s="428">
        <f>IF((NETWORKDAYS(G5,M5)&gt;0),(NETWORKDAYS(G5,M5)),"")</f>
        <v>1</v>
      </c>
      <c r="O5" s="90" t="s">
        <v>152</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153</v>
      </c>
      <c r="D6" s="403" t="s">
        <v>154</v>
      </c>
      <c r="E6" s="43" t="s">
        <v>39</v>
      </c>
      <c r="F6" s="43" t="s">
        <v>152</v>
      </c>
      <c r="G6" s="128">
        <v>40926</v>
      </c>
      <c r="H6" s="75">
        <v>40949</v>
      </c>
      <c r="I6" s="75"/>
      <c r="J6" s="77"/>
      <c r="K6" s="87"/>
      <c r="L6" s="116"/>
      <c r="M6" s="122">
        <v>40949</v>
      </c>
      <c r="N6" s="429">
        <f t="shared" ref="N6:N8" si="1">IF((NETWORKDAYS(G6,M6)&gt;0),(NETWORKDAYS(G6,M6)),"")</f>
        <v>18</v>
      </c>
      <c r="O6" s="91"/>
      <c r="P6" s="91" t="s">
        <v>152</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155</v>
      </c>
      <c r="D7" s="376" t="s">
        <v>156</v>
      </c>
      <c r="E7" s="47" t="s">
        <v>39</v>
      </c>
      <c r="F7" s="47"/>
      <c r="G7" s="129">
        <v>40927</v>
      </c>
      <c r="H7" s="125">
        <v>40930</v>
      </c>
      <c r="I7" s="48" t="s">
        <v>152</v>
      </c>
      <c r="J7" s="72"/>
      <c r="K7" s="88"/>
      <c r="L7" s="117"/>
      <c r="M7" s="123">
        <v>40956</v>
      </c>
      <c r="N7" s="430">
        <f t="shared" si="1"/>
        <v>22</v>
      </c>
      <c r="O7" s="92"/>
      <c r="P7" s="92"/>
      <c r="Q7" s="92"/>
      <c r="R7" s="92"/>
      <c r="S7" s="92"/>
      <c r="T7" s="99" t="s">
        <v>152</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157</v>
      </c>
      <c r="D8" s="405" t="s">
        <v>158</v>
      </c>
      <c r="E8" s="539" t="s">
        <v>159</v>
      </c>
      <c r="F8" s="539"/>
      <c r="G8" s="127">
        <v>40931</v>
      </c>
      <c r="H8" s="74">
        <v>40956</v>
      </c>
      <c r="I8" s="540" t="s">
        <v>152</v>
      </c>
      <c r="J8" s="541" t="s">
        <v>152</v>
      </c>
      <c r="K8" s="86" t="s">
        <v>152</v>
      </c>
      <c r="L8" s="115" t="s">
        <v>152</v>
      </c>
      <c r="M8" s="542">
        <v>41046</v>
      </c>
      <c r="N8" s="543">
        <f t="shared" si="1"/>
        <v>84</v>
      </c>
      <c r="O8" s="544"/>
      <c r="P8" s="90"/>
      <c r="Q8" s="90" t="s">
        <v>152</v>
      </c>
      <c r="R8" s="90"/>
      <c r="S8" s="90"/>
      <c r="T8" s="95"/>
      <c r="U8" s="96" t="s">
        <v>152</v>
      </c>
      <c r="V8" s="103">
        <v>95</v>
      </c>
      <c r="W8" s="104">
        <v>20.5</v>
      </c>
      <c r="X8" s="104">
        <v>15.5</v>
      </c>
      <c r="Y8" s="413">
        <f>V8+W8+X8</f>
        <v>131</v>
      </c>
      <c r="Z8" s="414">
        <f>(V8*10)+(W8*20)</f>
        <v>1360</v>
      </c>
      <c r="AA8" s="111">
        <v>5000</v>
      </c>
      <c r="AB8" s="545">
        <f t="shared" si="2"/>
        <v>0</v>
      </c>
      <c r="AC8" s="406" t="s">
        <v>152</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8" t="s">
        <v>160</v>
      </c>
      <c r="B9" s="699"/>
      <c r="C9" s="587" t="s">
        <v>161</v>
      </c>
      <c r="D9" s="588" t="s">
        <v>162</v>
      </c>
      <c r="E9" s="589"/>
      <c r="F9" s="589" t="s">
        <v>163</v>
      </c>
      <c r="G9" s="589" t="s">
        <v>164</v>
      </c>
      <c r="H9" s="590" t="s">
        <v>165</v>
      </c>
      <c r="I9" s="589" t="s">
        <v>166</v>
      </c>
      <c r="J9" s="591" t="s">
        <v>167</v>
      </c>
      <c r="K9" s="587" t="s">
        <v>168</v>
      </c>
      <c r="L9" s="590" t="s">
        <v>169</v>
      </c>
      <c r="M9" s="587" t="s">
        <v>170</v>
      </c>
      <c r="N9" s="589" t="s">
        <v>171</v>
      </c>
      <c r="O9" s="589" t="s">
        <v>172</v>
      </c>
      <c r="P9" s="589" t="s">
        <v>173</v>
      </c>
      <c r="Q9" s="589" t="s">
        <v>174</v>
      </c>
      <c r="R9" s="589" t="s">
        <v>175</v>
      </c>
      <c r="S9" s="589" t="s">
        <v>176</v>
      </c>
      <c r="T9" s="590" t="s">
        <v>177</v>
      </c>
      <c r="U9" s="592" t="s">
        <v>178</v>
      </c>
      <c r="V9" s="587" t="s">
        <v>179</v>
      </c>
      <c r="W9" s="589" t="s">
        <v>180</v>
      </c>
      <c r="X9" s="589" t="s">
        <v>181</v>
      </c>
      <c r="Y9" s="589" t="s">
        <v>182</v>
      </c>
      <c r="Z9" s="589" t="s">
        <v>183</v>
      </c>
      <c r="AA9" s="589" t="s">
        <v>184</v>
      </c>
      <c r="AB9" s="589" t="s">
        <v>185</v>
      </c>
      <c r="AC9" s="589" t="s">
        <v>186</v>
      </c>
      <c r="AD9" s="590" t="s">
        <v>187</v>
      </c>
      <c r="AE9" s="592" t="s">
        <v>188</v>
      </c>
      <c r="AF9" s="587" t="s">
        <v>189</v>
      </c>
      <c r="AG9" s="592" t="s">
        <v>190</v>
      </c>
      <c r="AH9" s="593" t="s">
        <v>191</v>
      </c>
      <c r="AI9" s="589" t="s">
        <v>192</v>
      </c>
      <c r="AJ9" s="590" t="s">
        <v>193</v>
      </c>
      <c r="AK9" s="590" t="s">
        <v>194</v>
      </c>
      <c r="AL9" s="587" t="s">
        <v>195</v>
      </c>
      <c r="AM9" s="590" t="s">
        <v>196</v>
      </c>
      <c r="AN9" s="590" t="s">
        <v>197</v>
      </c>
      <c r="AO9" s="592" t="s">
        <v>198</v>
      </c>
      <c r="AP9" s="620" t="s">
        <v>199</v>
      </c>
      <c r="AQ9" s="621" t="s">
        <v>199</v>
      </c>
      <c r="AR9" s="621" t="s">
        <v>199</v>
      </c>
      <c r="AS9" s="621" t="s">
        <v>199</v>
      </c>
      <c r="AT9" s="621" t="s">
        <v>199</v>
      </c>
      <c r="AU9" s="621" t="s">
        <v>199</v>
      </c>
      <c r="AV9" s="622" t="s">
        <v>199</v>
      </c>
      <c r="AW9" s="617" t="s">
        <v>200</v>
      </c>
      <c r="AX9" s="590" t="s">
        <v>201</v>
      </c>
      <c r="AY9" s="590" t="s">
        <v>202</v>
      </c>
      <c r="AZ9" s="592" t="s">
        <v>203</v>
      </c>
      <c r="BA9" s="587" t="s">
        <v>204</v>
      </c>
      <c r="BB9" s="590" t="s">
        <v>205</v>
      </c>
      <c r="BC9" s="590" t="s">
        <v>206</v>
      </c>
      <c r="BD9" s="594" t="s">
        <v>207</v>
      </c>
      <c r="BE9" s="595" t="s">
        <v>208</v>
      </c>
      <c r="BF9" s="590" t="s">
        <v>209</v>
      </c>
      <c r="BG9" s="589" t="s">
        <v>210</v>
      </c>
      <c r="BH9" s="596" t="s">
        <v>211</v>
      </c>
      <c r="BI9" s="634" t="s">
        <v>212</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SOH_LABOR_AND_INDUSTRIAL_RELATIONS</v>
      </c>
      <c r="B10" s="636" t="str">
        <f>B3</f>
        <v>SOH/ LABOR &amp; INDUSTRIAL RELATIONS/ HAWAII LABOR RELATIONS BOARD/ DLIR-HLRB</v>
      </c>
      <c r="C10" s="557">
        <f>COUNTA(D12:D1011)</f>
        <v>3</v>
      </c>
      <c r="D10" s="558">
        <f>COUNTIF(D12:D1011,"*~**")</f>
        <v>1</v>
      </c>
      <c r="E10" s="559"/>
      <c r="F10" s="560">
        <f>COUNTIF(F12:F1011,"x")</f>
        <v>0</v>
      </c>
      <c r="G10" s="561">
        <f>COUNTA(G12:G1011)-(COUNTA(G12:G1011)-COUNT(G12:G1011))</f>
        <v>3</v>
      </c>
      <c r="H10" s="561">
        <f>COUNTA(H12:H1011)-(COUNTA(H12:H1011)-COUNT(H12:H1011))</f>
        <v>3</v>
      </c>
      <c r="I10" s="562">
        <f>COUNTIF(I12:I1011,"x")</f>
        <v>0</v>
      </c>
      <c r="J10" s="563">
        <f>COUNTIF(J12:J1011,"x")</f>
        <v>0</v>
      </c>
      <c r="K10" s="564">
        <f>COUNTIF(K12:K1011,"x")</f>
        <v>1</v>
      </c>
      <c r="L10" s="565">
        <f>COUNTIF(L12:L1011,"x")</f>
        <v>1</v>
      </c>
      <c r="M10" s="564">
        <f>COUNTA(M12:M1011)</f>
        <v>3</v>
      </c>
      <c r="N10" s="566">
        <f>SUM(AW12:AW1011)</f>
        <v>76</v>
      </c>
      <c r="O10" s="567">
        <f t="shared" ref="O10:U10" si="10">COUNTIF(O12:O1011,"x")</f>
        <v>3</v>
      </c>
      <c r="P10" s="567">
        <f t="shared" si="10"/>
        <v>0</v>
      </c>
      <c r="Q10" s="567">
        <f t="shared" si="10"/>
        <v>0</v>
      </c>
      <c r="R10" s="567">
        <f t="shared" si="10"/>
        <v>0</v>
      </c>
      <c r="S10" s="567">
        <f t="shared" si="10"/>
        <v>0</v>
      </c>
      <c r="T10" s="567">
        <f t="shared" si="10"/>
        <v>0</v>
      </c>
      <c r="U10" s="568">
        <f t="shared" si="10"/>
        <v>0</v>
      </c>
      <c r="V10" s="569">
        <f>SUM(V12:V1011)</f>
        <v>590.5</v>
      </c>
      <c r="W10" s="570">
        <f>SUM(W12:W1011)</f>
        <v>16</v>
      </c>
      <c r="X10" s="571">
        <f>SUM(X12:X1011)</f>
        <v>0</v>
      </c>
      <c r="Y10" s="571">
        <f>SUM(Y12:Y1011)</f>
        <v>606.5</v>
      </c>
      <c r="Z10" s="572">
        <f t="shared" ref="Z10:AA10" si="11">SUM(Z12:Z1011)</f>
        <v>6225</v>
      </c>
      <c r="AA10" s="573">
        <f t="shared" si="11"/>
        <v>0</v>
      </c>
      <c r="AB10" s="574">
        <f>COUNTIFS(AB12:AB1011,-30,Z12:Z1011,"&gt;0")</f>
        <v>3</v>
      </c>
      <c r="AC10" s="575">
        <f>COUNTIFS(AC12:AC1011,"x",Z12:Z1011,"&gt;0")</f>
        <v>0</v>
      </c>
      <c r="AD10" s="572">
        <f>SUMIF(AD12:AD1011,"&lt;0")</f>
        <v>0</v>
      </c>
      <c r="AE10" s="576">
        <f>SUMIFS(AE12:AE1011,AE12:AE1011,"&gt;0",Z12:Z1011,"&gt;0")</f>
        <v>6170</v>
      </c>
      <c r="AF10" s="577">
        <f t="shared" ref="AF10:BH10" si="12">SUMIF(AF12:AF1011,"&gt;0")</f>
        <v>0</v>
      </c>
      <c r="AG10" s="578">
        <f t="shared" si="12"/>
        <v>0</v>
      </c>
      <c r="AH10" s="577">
        <f t="shared" si="12"/>
        <v>0</v>
      </c>
      <c r="AI10" s="579">
        <f t="shared" si="12"/>
        <v>6170</v>
      </c>
      <c r="AJ10" s="579">
        <f t="shared" si="12"/>
        <v>6225</v>
      </c>
      <c r="AK10" s="578">
        <f t="shared" si="12"/>
        <v>6225</v>
      </c>
      <c r="AL10" s="577">
        <f t="shared" si="12"/>
        <v>0</v>
      </c>
      <c r="AM10" s="579">
        <f t="shared" si="12"/>
        <v>6170</v>
      </c>
      <c r="AN10" s="579">
        <f t="shared" si="12"/>
        <v>6200</v>
      </c>
      <c r="AO10" s="578">
        <f t="shared" si="12"/>
        <v>6200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76</v>
      </c>
      <c r="AX10" s="581">
        <f t="shared" si="12"/>
        <v>74</v>
      </c>
      <c r="AY10" s="581">
        <f t="shared" si="12"/>
        <v>2</v>
      </c>
      <c r="AZ10" s="582">
        <f t="shared" si="12"/>
        <v>0</v>
      </c>
      <c r="BA10" s="583">
        <f t="shared" si="12"/>
        <v>590.5</v>
      </c>
      <c r="BB10" s="584">
        <f>SUMIF(BB12:BB1011,"&gt;0")</f>
        <v>590</v>
      </c>
      <c r="BC10" s="584">
        <f t="shared" si="12"/>
        <v>0.5</v>
      </c>
      <c r="BD10" s="585">
        <f t="shared" si="12"/>
        <v>0</v>
      </c>
      <c r="BE10" s="586">
        <f t="shared" si="12"/>
        <v>16</v>
      </c>
      <c r="BF10" s="584">
        <f t="shared" si="12"/>
        <v>15</v>
      </c>
      <c r="BG10" s="584">
        <f t="shared" si="12"/>
        <v>1</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5" t="s">
        <v>213</v>
      </c>
      <c r="B11" s="686"/>
      <c r="C11" s="382"/>
      <c r="D11" s="377"/>
      <c r="E11" s="227"/>
      <c r="F11" s="383"/>
      <c r="G11" s="383"/>
      <c r="H11" s="383"/>
      <c r="I11" s="383"/>
      <c r="J11" s="384"/>
      <c r="K11" s="385"/>
      <c r="L11" s="229"/>
      <c r="M11" s="386"/>
      <c r="N11" s="228">
        <f>N10/M10</f>
        <v>25.333333333333332</v>
      </c>
      <c r="O11" s="228"/>
      <c r="P11" s="228"/>
      <c r="Q11" s="228"/>
      <c r="R11" s="228"/>
      <c r="S11" s="228"/>
      <c r="T11" s="228"/>
      <c r="U11" s="229"/>
      <c r="V11" s="387">
        <f>AVERAGEIF(V12:V1011,"&lt;&gt;0")</f>
        <v>196.83333333333334</v>
      </c>
      <c r="W11" s="387">
        <f>AVERAGEIF(W12:W1011,"&lt;&gt;0")</f>
        <v>5.333333333333333</v>
      </c>
      <c r="X11" s="387" t="e">
        <f>AVERAGEIF(X12:X1011,"&lt;&gt;0")</f>
        <v>#DIV/0!</v>
      </c>
      <c r="Y11" s="387">
        <f>AVERAGEIF(Y12:Y1011,"&lt;&gt;0")</f>
        <v>202.16666666666666</v>
      </c>
      <c r="Z11" s="381">
        <f>AVERAGEIF(Z12:Z1011,"&lt;&gt;0")</f>
        <v>2075</v>
      </c>
      <c r="AA11" s="381" t="e">
        <f t="shared" ref="AA11" si="14">AVERAGEIF(AA12:AA1011,"&lt;&gt;0")</f>
        <v>#DIV/0!</v>
      </c>
      <c r="AB11" s="388"/>
      <c r="AC11" s="387"/>
      <c r="AD11" s="379" t="e">
        <f>AVERAGEIF(AD12:AD1011,"&lt;0")</f>
        <v>#DIV/0!</v>
      </c>
      <c r="AE11" s="427">
        <f>AVERAGEIFS(AE12:AE1011,AE12:AE1011,"&gt;0",Z12:Z1011,"&gt;0")</f>
        <v>6170</v>
      </c>
      <c r="AF11" s="230" t="e">
        <f t="shared" ref="AF11:BH11" si="15">AVERAGEIF(AF12:AF1011,"&gt;0")</f>
        <v>#DIV/0!</v>
      </c>
      <c r="AG11" s="231" t="e">
        <f t="shared" si="15"/>
        <v>#DIV/0!</v>
      </c>
      <c r="AH11" s="232" t="e">
        <f t="shared" si="15"/>
        <v>#DIV/0!</v>
      </c>
      <c r="AI11" s="233">
        <f t="shared" si="15"/>
        <v>6170</v>
      </c>
      <c r="AJ11" s="233">
        <f t="shared" si="15"/>
        <v>2075</v>
      </c>
      <c r="AK11" s="234">
        <f t="shared" si="15"/>
        <v>2075</v>
      </c>
      <c r="AL11" s="232" t="e">
        <f t="shared" si="15"/>
        <v>#DIV/0!</v>
      </c>
      <c r="AM11" s="233">
        <f t="shared" si="15"/>
        <v>6170</v>
      </c>
      <c r="AN11" s="233">
        <f t="shared" si="15"/>
        <v>6200</v>
      </c>
      <c r="AO11" s="234">
        <f t="shared" si="15"/>
        <v>6200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25.333333333333332</v>
      </c>
      <c r="AX11" s="235">
        <f t="shared" si="15"/>
        <v>74</v>
      </c>
      <c r="AY11" s="235">
        <f t="shared" si="15"/>
        <v>1</v>
      </c>
      <c r="AZ11" s="390" t="e">
        <f t="shared" si="15"/>
        <v>#DIV/0!</v>
      </c>
      <c r="BA11" s="389">
        <f t="shared" si="15"/>
        <v>196.83333333333334</v>
      </c>
      <c r="BB11" s="235">
        <f t="shared" si="15"/>
        <v>590</v>
      </c>
      <c r="BC11" s="235">
        <f t="shared" si="15"/>
        <v>0.25</v>
      </c>
      <c r="BD11" s="390" t="e">
        <f t="shared" si="15"/>
        <v>#DIV/0!</v>
      </c>
      <c r="BE11" s="389">
        <f t="shared" si="15"/>
        <v>5.333333333333333</v>
      </c>
      <c r="BF11" s="235">
        <f t="shared" si="15"/>
        <v>15</v>
      </c>
      <c r="BG11" s="391">
        <f t="shared" si="15"/>
        <v>0.5</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3470</v>
      </c>
      <c r="E12" s="180" t="s">
        <v>3467</v>
      </c>
      <c r="F12" s="34"/>
      <c r="G12" s="131">
        <v>44405</v>
      </c>
      <c r="H12" s="136">
        <v>44405</v>
      </c>
      <c r="I12" s="140"/>
      <c r="J12" s="78"/>
      <c r="K12" s="144"/>
      <c r="L12" s="119"/>
      <c r="M12" s="394">
        <v>44405</v>
      </c>
      <c r="N12" s="158">
        <v>1</v>
      </c>
      <c r="O12" s="311" t="s">
        <v>152</v>
      </c>
      <c r="P12" s="311"/>
      <c r="Q12" s="311"/>
      <c r="R12" s="311"/>
      <c r="S12" s="311"/>
      <c r="T12" s="311"/>
      <c r="U12" s="312"/>
      <c r="V12" s="181">
        <v>0.25</v>
      </c>
      <c r="W12" s="313">
        <v>0.5</v>
      </c>
      <c r="X12" s="313"/>
      <c r="Y12" s="160">
        <f t="shared" ref="Y12:Y75" si="17">V12+W12+X12</f>
        <v>0.75</v>
      </c>
      <c r="Z12" s="159">
        <f>IF((F12="x"),0,((V12*10)+(W12*20)))</f>
        <v>12.5</v>
      </c>
      <c r="AA12" s="326"/>
      <c r="AB12" s="399">
        <f>IF(AND(Z12&gt;=0,F12="x"),0,IF(AND(Z12&gt;0,AC12="x"),0,IF(Z12&gt;0,0-30,0)))</f>
        <v>-30</v>
      </c>
      <c r="AC12" s="369"/>
      <c r="AD12" s="226" t="str">
        <f>IF(F12="x",(0-((V12*10)+(W12*20))),"")</f>
        <v/>
      </c>
      <c r="AE12" s="368">
        <f>IF(AND(Z12&gt;0,F12="x"),0,IF(AND(Z12&gt;0,AC12="x"),Z12-60,IF(AND(Z12&gt;0,AB12=-30),Z12+AB12,0)))</f>
        <v>-17.5</v>
      </c>
      <c r="AF12" s="331"/>
      <c r="AG12" s="332"/>
      <c r="AH12" s="331"/>
      <c r="AI12" s="161">
        <f t="shared" ref="AI12:AI76" si="18">IF(AE12&lt;=0,AG12,AE12+AG12)</f>
        <v>0</v>
      </c>
      <c r="AJ12" s="162">
        <f>(X12*20)+Z12+AA12+AF12</f>
        <v>12.5</v>
      </c>
      <c r="AK12" s="163">
        <f>AJ12-AH12</f>
        <v>12.5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IF(N12&gt;0,N12,"")</f>
        <v>1</v>
      </c>
      <c r="AX12" s="165" t="str">
        <f>IF(AND(K12="x",AW12&gt;0),AW12,"")</f>
        <v/>
      </c>
      <c r="AY12" s="192">
        <f>IF(OR(K12="x",F12="x",AW12&lt;=0),"",AW12)</f>
        <v>1</v>
      </c>
      <c r="AZ12" s="182" t="str">
        <f>IF(AND(F12="x",AW12&gt;0),AW12,"")</f>
        <v/>
      </c>
      <c r="BA12" s="178">
        <f>IF(V12&gt;0,V12,"")</f>
        <v>0.25</v>
      </c>
      <c r="BB12" s="179" t="str">
        <f>IF(AND(K12="x",BA12&gt;0),BA12,"")</f>
        <v/>
      </c>
      <c r="BC12" s="187">
        <f>IF(OR(K12="x",F12="x",BA12&lt;=0),"",BA12)</f>
        <v>0.25</v>
      </c>
      <c r="BD12" s="198" t="str">
        <f>IF(AND(F12="x",BA12&gt;0),BA12,"")</f>
        <v/>
      </c>
      <c r="BE12" s="200">
        <f>IF(W12&gt;0,W12,"")</f>
        <v>0.5</v>
      </c>
      <c r="BF12" s="179" t="str">
        <f>IF(AND(K12="x",BE12&gt;0),BE12,"")</f>
        <v/>
      </c>
      <c r="BG12" s="187">
        <f>IF(OR(K12="x",F12="x",BE12&lt;=0),"",BE12)</f>
        <v>0.5</v>
      </c>
      <c r="BH12" s="189" t="str">
        <f>IF(AND(F12="x",BE12&gt;0),BE12,"")</f>
        <v/>
      </c>
      <c r="BI12" s="632"/>
      <c r="BJ12" s="64" t="s">
        <v>214</v>
      </c>
      <c r="BK12" s="64" t="s">
        <v>215</v>
      </c>
      <c r="BL12" s="64" t="s">
        <v>216</v>
      </c>
      <c r="BM12" s="64" t="s">
        <v>217</v>
      </c>
      <c r="BN12" s="64" t="s">
        <v>218</v>
      </c>
      <c r="BO12" s="64" t="s">
        <v>219</v>
      </c>
      <c r="BP12" s="64" t="s">
        <v>220</v>
      </c>
      <c r="BQ12" s="64" t="s">
        <v>221</v>
      </c>
      <c r="BR12" s="64" t="s">
        <v>222</v>
      </c>
      <c r="BS12" s="64" t="s">
        <v>223</v>
      </c>
      <c r="BT12" s="64" t="s">
        <v>224</v>
      </c>
      <c r="BU12" s="64" t="s">
        <v>225</v>
      </c>
      <c r="BV12" s="64" t="s">
        <v>226</v>
      </c>
      <c r="BW12" s="64" t="s">
        <v>227</v>
      </c>
      <c r="BX12" s="64" t="s">
        <v>228</v>
      </c>
      <c r="BY12" s="64" t="s">
        <v>229</v>
      </c>
      <c r="BZ12" s="64" t="s">
        <v>230</v>
      </c>
      <c r="CA12" s="64" t="s">
        <v>231</v>
      </c>
      <c r="CB12" s="64" t="s">
        <v>232</v>
      </c>
      <c r="CC12" s="64" t="s">
        <v>233</v>
      </c>
      <c r="CD12" s="64" t="s">
        <v>234</v>
      </c>
      <c r="CE12" s="64" t="s">
        <v>235</v>
      </c>
      <c r="CF12" s="64" t="s">
        <v>236</v>
      </c>
      <c r="CG12" s="351" t="s">
        <v>237</v>
      </c>
      <c r="CH12" s="351" t="s">
        <v>238</v>
      </c>
      <c r="CI12" s="351" t="s">
        <v>239</v>
      </c>
      <c r="CJ12" s="351" t="s">
        <v>240</v>
      </c>
      <c r="CK12" s="351" t="s">
        <v>241</v>
      </c>
      <c r="CL12" s="351" t="s">
        <v>242</v>
      </c>
      <c r="CM12" s="351" t="s">
        <v>243</v>
      </c>
      <c r="CN12" s="351" t="s">
        <v>244</v>
      </c>
      <c r="CO12" s="351" t="s">
        <v>245</v>
      </c>
      <c r="CP12" s="351" t="s">
        <v>246</v>
      </c>
      <c r="CQ12" s="351" t="s">
        <v>247</v>
      </c>
      <c r="CR12" s="351" t="s">
        <v>248</v>
      </c>
      <c r="CS12" s="351" t="s">
        <v>249</v>
      </c>
      <c r="CT12" s="351" t="s">
        <v>250</v>
      </c>
      <c r="CU12" s="351" t="s">
        <v>251</v>
      </c>
      <c r="CV12" s="351" t="s">
        <v>252</v>
      </c>
      <c r="CW12" s="351" t="s">
        <v>253</v>
      </c>
      <c r="CX12" s="351" t="s">
        <v>254</v>
      </c>
      <c r="CY12" s="351" t="s">
        <v>255</v>
      </c>
      <c r="CZ12" s="351" t="s">
        <v>256</v>
      </c>
      <c r="DA12" s="351" t="s">
        <v>257</v>
      </c>
      <c r="DB12" s="351" t="s">
        <v>258</v>
      </c>
      <c r="DC12" s="351" t="s">
        <v>259</v>
      </c>
      <c r="DD12" s="351" t="s">
        <v>260</v>
      </c>
      <c r="DE12" s="351" t="s">
        <v>261</v>
      </c>
      <c r="DF12" s="351" t="s">
        <v>262</v>
      </c>
      <c r="DG12" s="351" t="s">
        <v>263</v>
      </c>
      <c r="DH12" s="351" t="s">
        <v>264</v>
      </c>
      <c r="DI12" s="351" t="s">
        <v>265</v>
      </c>
      <c r="DJ12" s="351" t="s">
        <v>266</v>
      </c>
      <c r="DK12" s="351" t="s">
        <v>267</v>
      </c>
      <c r="DL12" s="351" t="s">
        <v>268</v>
      </c>
      <c r="DM12" s="351" t="s">
        <v>269</v>
      </c>
      <c r="DN12" s="351" t="s">
        <v>270</v>
      </c>
      <c r="DO12" s="351" t="s">
        <v>271</v>
      </c>
      <c r="DP12" s="351" t="s">
        <v>272</v>
      </c>
      <c r="DQ12" s="351" t="s">
        <v>273</v>
      </c>
      <c r="DR12" s="351" t="s">
        <v>274</v>
      </c>
      <c r="DS12" s="351" t="s">
        <v>275</v>
      </c>
      <c r="DT12" s="351" t="s">
        <v>276</v>
      </c>
      <c r="DU12" s="351" t="s">
        <v>277</v>
      </c>
      <c r="DV12" s="351" t="s">
        <v>278</v>
      </c>
      <c r="DW12" s="351" t="s">
        <v>279</v>
      </c>
      <c r="DX12" s="351" t="s">
        <v>280</v>
      </c>
      <c r="DY12" s="351" t="s">
        <v>281</v>
      </c>
      <c r="DZ12" s="351" t="s">
        <v>282</v>
      </c>
      <c r="EA12" s="351" t="s">
        <v>283</v>
      </c>
      <c r="EB12" s="351" t="s">
        <v>284</v>
      </c>
      <c r="EC12" s="351" t="s">
        <v>285</v>
      </c>
      <c r="ED12" s="351" t="s">
        <v>286</v>
      </c>
      <c r="EE12" s="351" t="s">
        <v>287</v>
      </c>
      <c r="EF12" s="351" t="s">
        <v>288</v>
      </c>
      <c r="EG12" s="351" t="s">
        <v>289</v>
      </c>
      <c r="EH12" s="351" t="s">
        <v>290</v>
      </c>
      <c r="EI12" s="351" t="s">
        <v>291</v>
      </c>
      <c r="EJ12" s="351" t="s">
        <v>292</v>
      </c>
      <c r="EK12" s="351" t="s">
        <v>293</v>
      </c>
      <c r="EL12" s="351" t="s">
        <v>294</v>
      </c>
      <c r="EM12" s="351" t="s">
        <v>295</v>
      </c>
      <c r="EN12" s="351" t="s">
        <v>296</v>
      </c>
      <c r="EO12" s="351" t="s">
        <v>297</v>
      </c>
      <c r="EP12" s="351" t="s">
        <v>298</v>
      </c>
      <c r="EQ12" s="351" t="s">
        <v>299</v>
      </c>
      <c r="ER12" s="351" t="s">
        <v>300</v>
      </c>
      <c r="ES12" s="351" t="s">
        <v>301</v>
      </c>
      <c r="ET12" s="351" t="s">
        <v>302</v>
      </c>
      <c r="EU12" s="351" t="s">
        <v>303</v>
      </c>
      <c r="EV12" s="351" t="s">
        <v>304</v>
      </c>
      <c r="EW12" s="351" t="s">
        <v>305</v>
      </c>
      <c r="EX12" s="351" t="s">
        <v>306</v>
      </c>
      <c r="EY12" s="351" t="s">
        <v>307</v>
      </c>
      <c r="EZ12" s="351" t="s">
        <v>308</v>
      </c>
      <c r="FA12" s="351" t="s">
        <v>309</v>
      </c>
      <c r="FB12" s="351" t="s">
        <v>310</v>
      </c>
      <c r="FC12" s="351" t="s">
        <v>311</v>
      </c>
      <c r="FD12" s="351" t="s">
        <v>312</v>
      </c>
      <c r="FE12" s="351" t="s">
        <v>313</v>
      </c>
      <c r="FF12" s="351" t="s">
        <v>314</v>
      </c>
      <c r="FG12" s="351" t="s">
        <v>315</v>
      </c>
      <c r="FH12" s="351" t="s">
        <v>316</v>
      </c>
      <c r="FI12" s="351" t="s">
        <v>317</v>
      </c>
      <c r="FJ12" s="351" t="s">
        <v>318</v>
      </c>
      <c r="FK12" s="351" t="s">
        <v>319</v>
      </c>
      <c r="FL12" s="351" t="s">
        <v>320</v>
      </c>
      <c r="FM12" s="351" t="s">
        <v>321</v>
      </c>
      <c r="FN12" s="351" t="s">
        <v>322</v>
      </c>
      <c r="FO12" s="351" t="s">
        <v>323</v>
      </c>
      <c r="FP12" s="351" t="s">
        <v>324</v>
      </c>
      <c r="FQ12" s="351" t="s">
        <v>325</v>
      </c>
      <c r="FR12" s="351" t="s">
        <v>326</v>
      </c>
      <c r="FS12" s="351" t="s">
        <v>327</v>
      </c>
      <c r="FT12" s="351" t="s">
        <v>328</v>
      </c>
      <c r="FU12" s="351" t="s">
        <v>329</v>
      </c>
      <c r="FV12" s="351" t="s">
        <v>330</v>
      </c>
      <c r="FW12" s="351" t="s">
        <v>331</v>
      </c>
      <c r="FX12" s="351" t="s">
        <v>332</v>
      </c>
      <c r="FY12" s="351" t="s">
        <v>333</v>
      </c>
      <c r="FZ12" s="365" t="s">
        <v>334</v>
      </c>
    </row>
    <row r="13" spans="1:182" s="14" customFormat="1" ht="18" customHeight="1" x14ac:dyDescent="0.4">
      <c r="A13" s="526"/>
      <c r="B13" s="220"/>
      <c r="C13" s="212">
        <v>2</v>
      </c>
      <c r="D13" s="203" t="s">
        <v>3468</v>
      </c>
      <c r="E13" s="81" t="s">
        <v>3467</v>
      </c>
      <c r="F13" s="34"/>
      <c r="G13" s="131">
        <v>44454</v>
      </c>
      <c r="H13" s="132">
        <v>44454</v>
      </c>
      <c r="I13" s="140"/>
      <c r="J13" s="78"/>
      <c r="K13" s="144"/>
      <c r="L13" s="119"/>
      <c r="M13" s="395">
        <v>44454</v>
      </c>
      <c r="N13" s="158">
        <v>1</v>
      </c>
      <c r="O13" s="311" t="s">
        <v>152</v>
      </c>
      <c r="P13" s="311"/>
      <c r="Q13" s="311"/>
      <c r="R13" s="311"/>
      <c r="S13" s="311"/>
      <c r="T13" s="312"/>
      <c r="U13" s="314"/>
      <c r="V13" s="167">
        <v>0.25</v>
      </c>
      <c r="W13" s="313">
        <v>0.5</v>
      </c>
      <c r="X13" s="313"/>
      <c r="Y13" s="160">
        <f>V13+W13+X13</f>
        <v>0.75</v>
      </c>
      <c r="Z13" s="159">
        <f>IF((F13="x"),0,((V13*10)+(W13*20)))</f>
        <v>12.5</v>
      </c>
      <c r="AA13" s="326"/>
      <c r="AB13" s="400">
        <f>IF(AND(Z13&gt;=0,F13="x"),0,IF(AND(Z13&gt;0,AC13="x"),0,IF(Z13&gt;0,0-30,0)))</f>
        <v>-30</v>
      </c>
      <c r="AC13" s="370"/>
      <c r="AD13" s="226" t="str">
        <f>IF(F13="x",(0-((V13*10)+(W13*20))),"")</f>
        <v/>
      </c>
      <c r="AE13" s="368">
        <f>IF(AND(Z13&gt;0,F13="x"),0,IF(AND(Z13&gt;0,AC13="x"),Z13-60,IF(AND(Z13&gt;0,AB13=-30),Z13+AB13,0)))</f>
        <v>-17.5</v>
      </c>
      <c r="AF13" s="331"/>
      <c r="AG13" s="333"/>
      <c r="AH13" s="334"/>
      <c r="AI13" s="161">
        <f t="shared" si="18"/>
        <v>0</v>
      </c>
      <c r="AJ13" s="162">
        <f>(X13*20)+Z13+AA13+AF13</f>
        <v>12.5</v>
      </c>
      <c r="AK13" s="163">
        <f t="shared" ref="AK13:AK76" si="19">AJ13-AH13</f>
        <v>12.5</v>
      </c>
      <c r="AL13" s="164">
        <f>IF(K13="x",AH13,0)</f>
        <v>0</v>
      </c>
      <c r="AM13" s="164">
        <f>IF(K13="x",AI13,0)</f>
        <v>0</v>
      </c>
      <c r="AN13" s="164">
        <f>IF(K13="x",AJ13,0)</f>
        <v>0</v>
      </c>
      <c r="AO13" s="164">
        <f>IF(K13="x",AK13,0)</f>
        <v>0</v>
      </c>
      <c r="AP13" s="609" t="str">
        <f>IF(AND(AH13&gt;0,AH13&lt;5),AH13," ")</f>
        <v xml:space="preserve"> </v>
      </c>
      <c r="AQ13" s="613" t="str">
        <f t="shared" ref="AQ13:AQ76" si="2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IF(N13&gt;0,N13,"")</f>
        <v>1</v>
      </c>
      <c r="AX13" s="165" t="str">
        <f>IF(AND(K13="x",AW13&gt;0),AW13,"")</f>
        <v/>
      </c>
      <c r="AY13" s="193">
        <f>IF(OR(K13="x",F13="x",AW13&lt;=0),"",AW13)</f>
        <v>1</v>
      </c>
      <c r="AZ13" s="183" t="str">
        <f>IF(AND(F13="x",AW13&gt;0),AW13,"")</f>
        <v/>
      </c>
      <c r="BA13" s="173">
        <f>IF(V13&gt;0,V13,"")</f>
        <v>0.25</v>
      </c>
      <c r="BB13" s="174" t="str">
        <f>IF(AND(K13="x",BA13&gt;0),BA13,"")</f>
        <v/>
      </c>
      <c r="BC13" s="186">
        <f>IF(OR(K13="x",F13="X",BA13&lt;=0),"",BA13)</f>
        <v>0.25</v>
      </c>
      <c r="BD13" s="174" t="str">
        <f>IF(AND(F13="x",BA13&gt;0),BA13,"")</f>
        <v/>
      </c>
      <c r="BE13" s="201">
        <f>IF(W13&gt;0,W13,"")</f>
        <v>0.5</v>
      </c>
      <c r="BF13" s="174" t="str">
        <f>IF(AND(K13="x",BE13&gt;0),BE13,"")</f>
        <v/>
      </c>
      <c r="BG13" s="186">
        <f>IF(OR(K13="x",F13="x",BE13&lt;=0),"",BE13)</f>
        <v>0.5</v>
      </c>
      <c r="BH13" s="175" t="str">
        <f>IF(AND(F13="x",BE13&gt;0),BE13,"")</f>
        <v/>
      </c>
      <c r="BI13" s="632"/>
      <c r="BJ13" s="57" t="s">
        <v>335</v>
      </c>
      <c r="BK13" s="57" t="s">
        <v>336</v>
      </c>
      <c r="BL13" s="57" t="s">
        <v>337</v>
      </c>
      <c r="BM13" s="57" t="s">
        <v>338</v>
      </c>
      <c r="BN13" s="70" t="s">
        <v>339</v>
      </c>
      <c r="BO13" s="57" t="s">
        <v>340</v>
      </c>
      <c r="BP13" s="57" t="s">
        <v>341</v>
      </c>
      <c r="BQ13" s="57" t="s">
        <v>342</v>
      </c>
      <c r="BR13" s="57" t="s">
        <v>343</v>
      </c>
      <c r="BS13" s="57" t="s">
        <v>344</v>
      </c>
      <c r="BT13" s="353" t="s">
        <v>345</v>
      </c>
      <c r="BU13" s="57" t="s">
        <v>346</v>
      </c>
      <c r="BV13" s="57" t="s">
        <v>347</v>
      </c>
      <c r="BW13" s="57" t="s">
        <v>348</v>
      </c>
      <c r="BX13" s="57" t="s">
        <v>349</v>
      </c>
      <c r="BY13" s="57" t="s">
        <v>350</v>
      </c>
      <c r="BZ13" s="57" t="s">
        <v>351</v>
      </c>
      <c r="CA13" s="57" t="s">
        <v>352</v>
      </c>
      <c r="CB13" s="57" t="s">
        <v>353</v>
      </c>
      <c r="CC13" s="57" t="s">
        <v>354</v>
      </c>
      <c r="CD13" s="57" t="s">
        <v>355</v>
      </c>
      <c r="CE13" s="57" t="s">
        <v>356</v>
      </c>
      <c r="CF13" s="57" t="s">
        <v>357</v>
      </c>
      <c r="CG13" s="352" t="s">
        <v>358</v>
      </c>
      <c r="CH13" s="352" t="s">
        <v>359</v>
      </c>
      <c r="CI13" s="352" t="s">
        <v>360</v>
      </c>
      <c r="CJ13" s="352" t="s">
        <v>361</v>
      </c>
      <c r="CK13" s="352" t="s">
        <v>362</v>
      </c>
      <c r="CL13" s="352" t="s">
        <v>363</v>
      </c>
      <c r="CM13" s="352" t="s">
        <v>364</v>
      </c>
      <c r="CN13" s="352" t="s">
        <v>365</v>
      </c>
      <c r="CO13" s="352" t="s">
        <v>366</v>
      </c>
      <c r="CP13" s="352" t="s">
        <v>367</v>
      </c>
      <c r="CQ13" s="352" t="s">
        <v>368</v>
      </c>
      <c r="CR13" s="352" t="s">
        <v>369</v>
      </c>
      <c r="CS13" s="352" t="s">
        <v>370</v>
      </c>
      <c r="CT13" s="352" t="s">
        <v>371</v>
      </c>
      <c r="CU13" s="352" t="s">
        <v>372</v>
      </c>
      <c r="CV13" s="352" t="s">
        <v>373</v>
      </c>
      <c r="CW13" s="352" t="s">
        <v>374</v>
      </c>
      <c r="CX13" s="352" t="s">
        <v>375</v>
      </c>
      <c r="CY13" s="352" t="s">
        <v>376</v>
      </c>
      <c r="CZ13" s="352" t="s">
        <v>377</v>
      </c>
      <c r="DA13" s="352" t="s">
        <v>378</v>
      </c>
      <c r="DB13" s="352" t="s">
        <v>379</v>
      </c>
      <c r="DC13" s="352" t="s">
        <v>380</v>
      </c>
      <c r="DD13" s="352" t="s">
        <v>381</v>
      </c>
      <c r="DE13" s="352" t="s">
        <v>382</v>
      </c>
      <c r="DF13" s="352" t="s">
        <v>383</v>
      </c>
      <c r="DG13" s="352" t="s">
        <v>384</v>
      </c>
      <c r="DH13" s="352" t="s">
        <v>385</v>
      </c>
      <c r="DI13" s="352" t="s">
        <v>386</v>
      </c>
      <c r="DJ13" s="352" t="s">
        <v>387</v>
      </c>
      <c r="DK13" s="352" t="s">
        <v>388</v>
      </c>
      <c r="DL13" s="352" t="s">
        <v>389</v>
      </c>
      <c r="DM13" s="352" t="s">
        <v>390</v>
      </c>
      <c r="DN13" s="352" t="s">
        <v>391</v>
      </c>
      <c r="DO13" s="352" t="s">
        <v>392</v>
      </c>
      <c r="DP13" s="352" t="s">
        <v>393</v>
      </c>
      <c r="DQ13" s="352" t="s">
        <v>394</v>
      </c>
      <c r="DR13" s="352" t="s">
        <v>395</v>
      </c>
      <c r="DS13" s="352" t="s">
        <v>396</v>
      </c>
      <c r="DT13" s="352" t="s">
        <v>397</v>
      </c>
      <c r="DU13" s="352" t="s">
        <v>398</v>
      </c>
      <c r="DV13" s="352" t="s">
        <v>399</v>
      </c>
      <c r="DW13" s="352" t="s">
        <v>400</v>
      </c>
      <c r="DX13" s="352" t="s">
        <v>401</v>
      </c>
      <c r="DY13" s="352" t="s">
        <v>402</v>
      </c>
      <c r="DZ13" s="352" t="s">
        <v>403</v>
      </c>
      <c r="EA13" s="352" t="s">
        <v>404</v>
      </c>
      <c r="EB13" s="352" t="s">
        <v>405</v>
      </c>
      <c r="EC13" s="352" t="s">
        <v>406</v>
      </c>
      <c r="ED13" s="352" t="s">
        <v>407</v>
      </c>
      <c r="EE13" s="352" t="s">
        <v>408</v>
      </c>
      <c r="EF13" s="352" t="s">
        <v>409</v>
      </c>
      <c r="EG13" s="352" t="s">
        <v>410</v>
      </c>
      <c r="EH13" s="352" t="s">
        <v>411</v>
      </c>
      <c r="EI13" s="352" t="s">
        <v>412</v>
      </c>
      <c r="EJ13" s="352" t="s">
        <v>413</v>
      </c>
      <c r="EK13" s="352" t="s">
        <v>414</v>
      </c>
      <c r="EL13" s="352" t="s">
        <v>415</v>
      </c>
      <c r="EM13" s="352" t="s">
        <v>416</v>
      </c>
      <c r="EN13" s="352" t="s">
        <v>416</v>
      </c>
      <c r="EO13" s="352" t="s">
        <v>417</v>
      </c>
      <c r="EP13" s="352" t="s">
        <v>418</v>
      </c>
      <c r="EQ13" s="352" t="s">
        <v>419</v>
      </c>
      <c r="ER13" s="352" t="s">
        <v>420</v>
      </c>
      <c r="ES13" s="352" t="s">
        <v>421</v>
      </c>
      <c r="ET13" s="352" t="s">
        <v>422</v>
      </c>
      <c r="EU13" s="352" t="s">
        <v>423</v>
      </c>
      <c r="EV13" s="352" t="s">
        <v>424</v>
      </c>
      <c r="EW13" s="352" t="s">
        <v>425</v>
      </c>
      <c r="EX13" s="352" t="s">
        <v>426</v>
      </c>
      <c r="EY13" s="352" t="s">
        <v>427</v>
      </c>
      <c r="EZ13" s="352" t="s">
        <v>428</v>
      </c>
      <c r="FA13" s="352" t="s">
        <v>429</v>
      </c>
      <c r="FB13" s="352" t="s">
        <v>430</v>
      </c>
      <c r="FC13" s="352" t="s">
        <v>431</v>
      </c>
      <c r="FD13" s="352" t="s">
        <v>432</v>
      </c>
      <c r="FE13" s="352" t="s">
        <v>433</v>
      </c>
      <c r="FF13" s="352" t="s">
        <v>434</v>
      </c>
      <c r="FG13" s="352" t="s">
        <v>435</v>
      </c>
      <c r="FH13" s="352" t="s">
        <v>436</v>
      </c>
      <c r="FI13" s="352" t="s">
        <v>437</v>
      </c>
      <c r="FJ13" s="352" t="s">
        <v>438</v>
      </c>
      <c r="FK13" s="352" t="s">
        <v>439</v>
      </c>
      <c r="FL13" s="352" t="s">
        <v>440</v>
      </c>
      <c r="FM13" s="352" t="s">
        <v>441</v>
      </c>
      <c r="FN13" s="352" t="s">
        <v>442</v>
      </c>
      <c r="FO13" s="352" t="s">
        <v>443</v>
      </c>
      <c r="FP13" s="352" t="s">
        <v>444</v>
      </c>
      <c r="FQ13" s="352" t="s">
        <v>445</v>
      </c>
      <c r="FR13" s="352" t="s">
        <v>446</v>
      </c>
      <c r="FS13" s="352" t="s">
        <v>447</v>
      </c>
      <c r="FT13" s="352" t="s">
        <v>448</v>
      </c>
      <c r="FU13" s="352" t="s">
        <v>449</v>
      </c>
      <c r="FV13" s="352" t="s">
        <v>450</v>
      </c>
      <c r="FW13" s="352" t="s">
        <v>451</v>
      </c>
      <c r="FX13" s="352" t="s">
        <v>452</v>
      </c>
      <c r="FY13" s="352" t="s">
        <v>453</v>
      </c>
      <c r="FZ13" s="366" t="s">
        <v>454</v>
      </c>
    </row>
    <row r="14" spans="1:182" s="14" customFormat="1" ht="18" customHeight="1" x14ac:dyDescent="0.3">
      <c r="A14" s="527" t="s">
        <v>455</v>
      </c>
      <c r="B14" s="220"/>
      <c r="C14" s="212">
        <v>3</v>
      </c>
      <c r="D14" s="203" t="s">
        <v>3469</v>
      </c>
      <c r="E14" s="81" t="s">
        <v>3466</v>
      </c>
      <c r="F14" s="34"/>
      <c r="G14" s="134">
        <v>44463</v>
      </c>
      <c r="H14" s="135">
        <v>44566</v>
      </c>
      <c r="I14" s="170"/>
      <c r="J14" s="171"/>
      <c r="K14" s="145" t="s">
        <v>152</v>
      </c>
      <c r="L14" s="28" t="s">
        <v>152</v>
      </c>
      <c r="M14" s="398">
        <v>44566</v>
      </c>
      <c r="N14" s="158">
        <f t="shared" ref="N14:N76" si="21">IF((NETWORKDAYS(G14,M14)&gt;0),(NETWORKDAYS(G14,M14)),"")</f>
        <v>74</v>
      </c>
      <c r="O14" s="311" t="s">
        <v>152</v>
      </c>
      <c r="P14" s="311"/>
      <c r="Q14" s="311"/>
      <c r="R14" s="311"/>
      <c r="S14" s="311"/>
      <c r="T14" s="312"/>
      <c r="U14" s="314"/>
      <c r="V14" s="167">
        <v>590</v>
      </c>
      <c r="W14" s="313">
        <v>15</v>
      </c>
      <c r="X14" s="313"/>
      <c r="Y14" s="160">
        <f t="shared" si="17"/>
        <v>605</v>
      </c>
      <c r="Z14" s="159">
        <f t="shared" ref="Z14:Z76" si="22">IF((F14="x"),0,((V14*10)+(W14*20)))</f>
        <v>6200</v>
      </c>
      <c r="AA14" s="326"/>
      <c r="AB14" s="400">
        <f t="shared" ref="AB14:AB77" si="23">IF(AND(Z14&gt;=0,F14="x"),0,IF(AND(Z14&gt;0,AC14="x"),0,IF(Z14&gt;0,0-30,0)))</f>
        <v>-30</v>
      </c>
      <c r="AC14" s="370"/>
      <c r="AD14" s="226" t="str">
        <f t="shared" ref="AD14:AD75" si="24">IF(F14="x",(0-((V14*10)+(W14*20))),"")</f>
        <v/>
      </c>
      <c r="AE14" s="368">
        <f t="shared" ref="AE14:AE76" si="25">IF(AND(Z14&gt;0,F14="x"),0,IF(AND(Z14&gt;0,AC14="x"),Z14-60,IF(AND(Z14&gt;0,AB14=-30),Z14+AB14,0)))</f>
        <v>6170</v>
      </c>
      <c r="AF14" s="331"/>
      <c r="AG14" s="333"/>
      <c r="AH14" s="334"/>
      <c r="AI14" s="161">
        <f t="shared" si="18"/>
        <v>6170</v>
      </c>
      <c r="AJ14" s="162">
        <f t="shared" ref="AJ14:AJ75" si="26">(X14*20)+Z14+AA14+AF14</f>
        <v>6200</v>
      </c>
      <c r="AK14" s="163">
        <f t="shared" si="19"/>
        <v>6200</v>
      </c>
      <c r="AL14" s="164">
        <f t="shared" ref="AL14:AL76" si="27">IF(K14="x",AH14,0)</f>
        <v>0</v>
      </c>
      <c r="AM14" s="164">
        <f t="shared" ref="AM14:AM76" si="28">IF(K14="x",AI14,0)</f>
        <v>6170</v>
      </c>
      <c r="AN14" s="164">
        <f t="shared" ref="AN14:AN76" si="29">IF(K14="x",AJ14,0)</f>
        <v>6200</v>
      </c>
      <c r="AO14" s="164">
        <f t="shared" ref="AO14:AO76" si="30">IF(K14="x",AK14,0)</f>
        <v>6200</v>
      </c>
      <c r="AP14" s="609" t="str">
        <f t="shared" ref="AP14:AP77" si="31">IF(AND(AH14&gt;0,AH14&lt;5),AH14," ")</f>
        <v xml:space="preserve"> </v>
      </c>
      <c r="AQ14" s="613" t="str">
        <f t="shared" si="20"/>
        <v xml:space="preserve"> </v>
      </c>
      <c r="AR14" s="613" t="str">
        <f t="shared" ref="AR14:AR77" si="32">IF(AND(AH14&gt;49.99,AH14&lt;100),AH14," ")</f>
        <v xml:space="preserve"> </v>
      </c>
      <c r="AS14" s="613" t="str">
        <f t="shared" ref="AS14:AS77" si="33">IF(AND(AH14&gt;99.99,AH14&lt;500),AH14," ")</f>
        <v xml:space="preserve"> </v>
      </c>
      <c r="AT14" s="613" t="str">
        <f t="shared" ref="AT14:AT77" si="34">IF(AND(AH14&gt;499.99,AH14&lt;1000),AH14," ")</f>
        <v xml:space="preserve"> </v>
      </c>
      <c r="AU14" s="613" t="str">
        <f t="shared" ref="AU14:AU77" si="35">IF(AND(AH14&gt;999.99,AH14&lt;10000),AH14," ")</f>
        <v xml:space="preserve"> </v>
      </c>
      <c r="AV14" s="614" t="str">
        <f t="shared" ref="AV14:AV77" si="36">IF(AH14&gt;=10000,AH14," ")</f>
        <v xml:space="preserve"> </v>
      </c>
      <c r="AW14" s="196">
        <f t="shared" ref="AW14:AW75" si="37">IF(N14&gt;0,N14,"")</f>
        <v>74</v>
      </c>
      <c r="AX14" s="165">
        <f t="shared" ref="AX14:AX75" si="38">IF(AND(K14="x",AW14&gt;0),AW14,"")</f>
        <v>74</v>
      </c>
      <c r="AY14" s="193" t="str">
        <f t="shared" ref="AY14:AY75" si="39">IF(OR(K14="x",F14="x",AW14&lt;=0),"",AW14)</f>
        <v/>
      </c>
      <c r="AZ14" s="183" t="str">
        <f t="shared" ref="AZ14:AZ75" si="40">IF(AND(F14="x",AW14&gt;0),AW14,"")</f>
        <v/>
      </c>
      <c r="BA14" s="173">
        <f t="shared" ref="BA14:BA75" si="41">IF(V14&gt;0,V14,"")</f>
        <v>590</v>
      </c>
      <c r="BB14" s="174">
        <f t="shared" ref="BB14:BB75" si="42">IF(AND(K14="x",BA14&gt;0),BA14,"")</f>
        <v>590</v>
      </c>
      <c r="BC14" s="186" t="str">
        <f>IF(OR(K14="x",F14="X",BA14&lt;=0),"",BA14)</f>
        <v/>
      </c>
      <c r="BD14" s="174" t="str">
        <f t="shared" ref="BD14:BD75" si="43">IF(AND(F14="x",BA14&gt;0),BA14,"")</f>
        <v/>
      </c>
      <c r="BE14" s="201">
        <f t="shared" ref="BE14:BE75" si="44">IF(W14&gt;0,W14,"")</f>
        <v>15</v>
      </c>
      <c r="BF14" s="174">
        <f t="shared" ref="BF14:BF75" si="45">IF(AND(K14="x",BE14&gt;0),BE14,"")</f>
        <v>15</v>
      </c>
      <c r="BG14" s="186" t="str">
        <f t="shared" ref="BG14:BG75" si="46">IF(OR(K14="x",F14="x",BE14&lt;=0),"",BE14)</f>
        <v/>
      </c>
      <c r="BH14" s="175" t="str">
        <f t="shared" ref="BH14:BH75" si="47">IF(AND(F14="x",BE14&gt;0),BE14,"")</f>
        <v/>
      </c>
      <c r="BI14" s="632"/>
      <c r="BJ14" s="57" t="s">
        <v>456</v>
      </c>
      <c r="BK14" s="57" t="s">
        <v>457</v>
      </c>
      <c r="BL14" s="57" t="s">
        <v>458</v>
      </c>
      <c r="BM14" s="57" t="s">
        <v>459</v>
      </c>
      <c r="BN14" s="70" t="s">
        <v>460</v>
      </c>
      <c r="BO14" s="57" t="s">
        <v>461</v>
      </c>
      <c r="BP14" s="57" t="s">
        <v>462</v>
      </c>
      <c r="BQ14" s="57" t="s">
        <v>463</v>
      </c>
      <c r="BR14" s="57" t="s">
        <v>464</v>
      </c>
      <c r="BS14" s="57" t="s">
        <v>465</v>
      </c>
      <c r="BT14" s="354" t="s">
        <v>466</v>
      </c>
      <c r="BU14" s="57" t="s">
        <v>467</v>
      </c>
      <c r="BV14" s="57" t="s">
        <v>468</v>
      </c>
      <c r="BW14" s="57" t="s">
        <v>469</v>
      </c>
      <c r="BX14" s="57" t="s">
        <v>470</v>
      </c>
      <c r="BY14" s="57" t="s">
        <v>471</v>
      </c>
      <c r="BZ14" s="57" t="s">
        <v>472</v>
      </c>
      <c r="CA14" s="57" t="s">
        <v>473</v>
      </c>
      <c r="CB14" s="57" t="s">
        <v>474</v>
      </c>
      <c r="CC14" s="57" t="s">
        <v>475</v>
      </c>
      <c r="CD14" s="57" t="s">
        <v>476</v>
      </c>
      <c r="CE14" s="57"/>
      <c r="CF14" s="57" t="s">
        <v>477</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478</v>
      </c>
      <c r="FZ14" s="366" t="s">
        <v>479</v>
      </c>
    </row>
    <row r="15" spans="1:182" s="14" customFormat="1" ht="20.25" customHeight="1" x14ac:dyDescent="0.4">
      <c r="A15" s="526"/>
      <c r="B15" s="220"/>
      <c r="C15" s="212">
        <v>3</v>
      </c>
      <c r="D15" s="204"/>
      <c r="E15" s="33"/>
      <c r="F15" s="34"/>
      <c r="G15" s="134"/>
      <c r="H15" s="135"/>
      <c r="I15" s="142"/>
      <c r="J15" s="79"/>
      <c r="K15" s="145"/>
      <c r="L15" s="172"/>
      <c r="M15" s="395"/>
      <c r="N15" s="158" t="str">
        <f t="shared" si="21"/>
        <v/>
      </c>
      <c r="O15" s="315"/>
      <c r="P15" s="315"/>
      <c r="Q15" s="315"/>
      <c r="R15" s="315"/>
      <c r="S15" s="315"/>
      <c r="T15" s="316"/>
      <c r="U15" s="317"/>
      <c r="V15" s="167"/>
      <c r="W15" s="313"/>
      <c r="X15" s="313"/>
      <c r="Y15" s="160">
        <f t="shared" si="17"/>
        <v>0</v>
      </c>
      <c r="Z15" s="159">
        <f t="shared" si="22"/>
        <v>0</v>
      </c>
      <c r="AA15" s="326"/>
      <c r="AB15" s="400">
        <f t="shared" si="23"/>
        <v>0</v>
      </c>
      <c r="AC15" s="370"/>
      <c r="AD15" s="226" t="str">
        <f t="shared" si="24"/>
        <v/>
      </c>
      <c r="AE15" s="368">
        <f t="shared" si="25"/>
        <v>0</v>
      </c>
      <c r="AF15" s="331"/>
      <c r="AG15" s="333"/>
      <c r="AH15" s="334"/>
      <c r="AI15" s="161">
        <f t="shared" si="18"/>
        <v>0</v>
      </c>
      <c r="AJ15" s="162">
        <f t="shared" si="26"/>
        <v>0</v>
      </c>
      <c r="AK15" s="163">
        <f t="shared" si="19"/>
        <v>0</v>
      </c>
      <c r="AL15" s="164">
        <f t="shared" si="27"/>
        <v>0</v>
      </c>
      <c r="AM15" s="164">
        <f t="shared" si="28"/>
        <v>0</v>
      </c>
      <c r="AN15" s="164">
        <f t="shared" si="29"/>
        <v>0</v>
      </c>
      <c r="AO15" s="164">
        <f t="shared" si="30"/>
        <v>0</v>
      </c>
      <c r="AP15" s="610" t="str">
        <f t="shared" si="31"/>
        <v xml:space="preserve"> </v>
      </c>
      <c r="AQ15" s="613" t="str">
        <f t="shared" si="20"/>
        <v xml:space="preserve"> </v>
      </c>
      <c r="AR15" s="613" t="str">
        <f t="shared" si="32"/>
        <v xml:space="preserve"> </v>
      </c>
      <c r="AS15" s="613" t="str">
        <f t="shared" si="33"/>
        <v xml:space="preserve"> </v>
      </c>
      <c r="AT15" s="613" t="str">
        <f t="shared" si="34"/>
        <v xml:space="preserve"> </v>
      </c>
      <c r="AU15" s="613" t="str">
        <f t="shared" si="35"/>
        <v xml:space="preserve"> </v>
      </c>
      <c r="AV15" s="614" t="str">
        <f t="shared" si="36"/>
        <v xml:space="preserve"> </v>
      </c>
      <c r="AW15" s="196" t="str">
        <f t="shared" si="37"/>
        <v/>
      </c>
      <c r="AX15" s="165" t="str">
        <f t="shared" si="38"/>
        <v/>
      </c>
      <c r="AY15" s="193" t="str">
        <f t="shared" si="39"/>
        <v/>
      </c>
      <c r="AZ15" s="183" t="str">
        <f t="shared" si="40"/>
        <v/>
      </c>
      <c r="BA15" s="173" t="str">
        <f t="shared" si="41"/>
        <v/>
      </c>
      <c r="BB15" s="174" t="str">
        <f t="shared" si="42"/>
        <v/>
      </c>
      <c r="BC15" s="186" t="str">
        <f>IF(OR(K15="x",F15="X",BA15&lt;=0),"",BA15)</f>
        <v/>
      </c>
      <c r="BD15" s="174" t="str">
        <f t="shared" si="43"/>
        <v/>
      </c>
      <c r="BE15" s="201" t="str">
        <f t="shared" si="44"/>
        <v/>
      </c>
      <c r="BF15" s="174" t="str">
        <f t="shared" si="45"/>
        <v/>
      </c>
      <c r="BG15" s="186" t="str">
        <f t="shared" si="46"/>
        <v/>
      </c>
      <c r="BH15" s="175" t="str">
        <f t="shared" si="47"/>
        <v/>
      </c>
      <c r="BI15" s="632"/>
      <c r="BJ15" s="57" t="s">
        <v>480</v>
      </c>
      <c r="BK15" s="57" t="s">
        <v>481</v>
      </c>
      <c r="BL15" s="57" t="s">
        <v>482</v>
      </c>
      <c r="BM15" s="57" t="s">
        <v>483</v>
      </c>
      <c r="BN15" s="70" t="s">
        <v>484</v>
      </c>
      <c r="BO15" s="57" t="s">
        <v>485</v>
      </c>
      <c r="BP15" s="57" t="s">
        <v>486</v>
      </c>
      <c r="BQ15" s="57" t="s">
        <v>487</v>
      </c>
      <c r="BR15" s="57" t="s">
        <v>488</v>
      </c>
      <c r="BS15" s="57" t="s">
        <v>489</v>
      </c>
      <c r="BT15" s="354" t="s">
        <v>490</v>
      </c>
      <c r="BU15" s="57" t="s">
        <v>491</v>
      </c>
      <c r="BV15" s="57" t="s">
        <v>492</v>
      </c>
      <c r="BW15" s="57" t="s">
        <v>493</v>
      </c>
      <c r="BX15" s="57" t="s">
        <v>494</v>
      </c>
      <c r="BY15" s="57" t="s">
        <v>495</v>
      </c>
      <c r="BZ15" s="57"/>
      <c r="CA15" s="57" t="s">
        <v>496</v>
      </c>
      <c r="CB15" s="57" t="s">
        <v>497</v>
      </c>
      <c r="CC15" s="57" t="s">
        <v>498</v>
      </c>
      <c r="CD15" s="57" t="s">
        <v>499</v>
      </c>
      <c r="CE15" s="57"/>
      <c r="CF15" s="57" t="s">
        <v>500</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501</v>
      </c>
      <c r="FZ15" s="366" t="s">
        <v>502</v>
      </c>
    </row>
    <row r="16" spans="1:182" s="11" customFormat="1" ht="18" customHeight="1" x14ac:dyDescent="0.3">
      <c r="A16" s="221"/>
      <c r="B16" s="222"/>
      <c r="C16" s="212">
        <v>3</v>
      </c>
      <c r="D16" s="205"/>
      <c r="E16" s="16"/>
      <c r="F16" s="17"/>
      <c r="G16" s="131"/>
      <c r="H16" s="136"/>
      <c r="I16" s="140"/>
      <c r="J16" s="78"/>
      <c r="K16" s="146"/>
      <c r="L16" s="120"/>
      <c r="M16" s="394"/>
      <c r="N16" s="158" t="str">
        <f t="shared" si="21"/>
        <v/>
      </c>
      <c r="O16" s="27"/>
      <c r="P16" s="27"/>
      <c r="Q16" s="27"/>
      <c r="R16" s="27"/>
      <c r="S16" s="27"/>
      <c r="T16" s="28"/>
      <c r="U16" s="29"/>
      <c r="V16" s="167"/>
      <c r="W16" s="313"/>
      <c r="X16" s="313"/>
      <c r="Y16" s="160">
        <f t="shared" si="17"/>
        <v>0</v>
      </c>
      <c r="Z16" s="159">
        <f t="shared" si="22"/>
        <v>0</v>
      </c>
      <c r="AA16" s="327"/>
      <c r="AB16" s="400">
        <f t="shared" si="23"/>
        <v>0</v>
      </c>
      <c r="AC16" s="371"/>
      <c r="AD16" s="226" t="str">
        <f t="shared" si="24"/>
        <v/>
      </c>
      <c r="AE16" s="368">
        <f t="shared" si="25"/>
        <v>0</v>
      </c>
      <c r="AF16" s="335"/>
      <c r="AG16" s="333"/>
      <c r="AH16" s="638"/>
      <c r="AI16" s="161">
        <f t="shared" si="18"/>
        <v>0</v>
      </c>
      <c r="AJ16" s="162">
        <f t="shared" si="26"/>
        <v>0</v>
      </c>
      <c r="AK16" s="163">
        <f t="shared" si="19"/>
        <v>0</v>
      </c>
      <c r="AL16" s="164">
        <f t="shared" si="27"/>
        <v>0</v>
      </c>
      <c r="AM16" s="164">
        <f t="shared" si="28"/>
        <v>0</v>
      </c>
      <c r="AN16" s="164">
        <f t="shared" si="29"/>
        <v>0</v>
      </c>
      <c r="AO16" s="164">
        <f t="shared" si="30"/>
        <v>0</v>
      </c>
      <c r="AP16" s="610" t="str">
        <f t="shared" si="31"/>
        <v xml:space="preserve"> </v>
      </c>
      <c r="AQ16" s="613" t="str">
        <f t="shared" si="20"/>
        <v xml:space="preserve"> </v>
      </c>
      <c r="AR16" s="613" t="str">
        <f t="shared" si="32"/>
        <v xml:space="preserve"> </v>
      </c>
      <c r="AS16" s="613" t="str">
        <f t="shared" si="33"/>
        <v xml:space="preserve"> </v>
      </c>
      <c r="AT16" s="613" t="str">
        <f t="shared" si="34"/>
        <v xml:space="preserve"> </v>
      </c>
      <c r="AU16" s="613" t="str">
        <f t="shared" si="35"/>
        <v xml:space="preserve"> </v>
      </c>
      <c r="AV16" s="614" t="str">
        <f t="shared" si="36"/>
        <v xml:space="preserve"> </v>
      </c>
      <c r="AW16" s="196" t="str">
        <f t="shared" si="37"/>
        <v/>
      </c>
      <c r="AX16" s="165" t="str">
        <f t="shared" si="38"/>
        <v/>
      </c>
      <c r="AY16" s="193" t="str">
        <f t="shared" si="39"/>
        <v/>
      </c>
      <c r="AZ16" s="183" t="str">
        <f t="shared" si="40"/>
        <v/>
      </c>
      <c r="BA16" s="173" t="str">
        <f t="shared" si="41"/>
        <v/>
      </c>
      <c r="BB16" s="174" t="str">
        <f t="shared" si="42"/>
        <v/>
      </c>
      <c r="BC16" s="186" t="str">
        <f>IF(OR(K16="x",F16="x",BA16&lt;=0),"",BA16)</f>
        <v/>
      </c>
      <c r="BD16" s="174" t="str">
        <f t="shared" si="43"/>
        <v/>
      </c>
      <c r="BE16" s="201" t="str">
        <f t="shared" si="44"/>
        <v/>
      </c>
      <c r="BF16" s="174" t="str">
        <f t="shared" si="45"/>
        <v/>
      </c>
      <c r="BG16" s="186" t="str">
        <f t="shared" si="46"/>
        <v/>
      </c>
      <c r="BH16" s="175" t="str">
        <f t="shared" si="47"/>
        <v/>
      </c>
      <c r="BI16" s="632"/>
      <c r="BJ16" s="57" t="s">
        <v>503</v>
      </c>
      <c r="BK16" s="57" t="s">
        <v>504</v>
      </c>
      <c r="BL16" s="57" t="s">
        <v>505</v>
      </c>
      <c r="BM16" s="57" t="s">
        <v>506</v>
      </c>
      <c r="BN16" s="70" t="s">
        <v>507</v>
      </c>
      <c r="BO16" s="57" t="s">
        <v>508</v>
      </c>
      <c r="BP16" s="57" t="s">
        <v>509</v>
      </c>
      <c r="BQ16" s="57" t="s">
        <v>510</v>
      </c>
      <c r="BR16" s="57" t="s">
        <v>511</v>
      </c>
      <c r="BS16" s="57" t="s">
        <v>512</v>
      </c>
      <c r="BT16" s="354" t="s">
        <v>513</v>
      </c>
      <c r="BU16" s="57" t="s">
        <v>514</v>
      </c>
      <c r="BV16" s="57" t="s">
        <v>515</v>
      </c>
      <c r="BW16" s="57" t="s">
        <v>516</v>
      </c>
      <c r="BX16" s="57" t="s">
        <v>517</v>
      </c>
      <c r="BY16" s="57" t="s">
        <v>518</v>
      </c>
      <c r="BZ16" s="66"/>
      <c r="CA16" s="57" t="s">
        <v>519</v>
      </c>
      <c r="CB16" s="57" t="s">
        <v>520</v>
      </c>
      <c r="CC16" s="57" t="s">
        <v>521</v>
      </c>
      <c r="CD16" s="57" t="s">
        <v>522</v>
      </c>
      <c r="CE16" s="57"/>
      <c r="CF16" s="57" t="s">
        <v>523</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524</v>
      </c>
      <c r="FZ16" s="366" t="s">
        <v>525</v>
      </c>
    </row>
    <row r="17" spans="1:182" s="11" customFormat="1" ht="18" customHeight="1" x14ac:dyDescent="0.3">
      <c r="A17" s="221"/>
      <c r="B17" s="222"/>
      <c r="C17" s="212">
        <v>3</v>
      </c>
      <c r="D17" s="206"/>
      <c r="E17" s="16"/>
      <c r="F17" s="17"/>
      <c r="G17" s="131"/>
      <c r="H17" s="133"/>
      <c r="I17" s="140"/>
      <c r="J17" s="78"/>
      <c r="K17" s="144"/>
      <c r="L17" s="119"/>
      <c r="M17" s="394"/>
      <c r="N17" s="158" t="str">
        <f t="shared" si="21"/>
        <v/>
      </c>
      <c r="O17" s="27"/>
      <c r="P17" s="27"/>
      <c r="Q17" s="27"/>
      <c r="R17" s="27"/>
      <c r="S17" s="27"/>
      <c r="T17" s="28"/>
      <c r="U17" s="29"/>
      <c r="V17" s="32"/>
      <c r="W17" s="318"/>
      <c r="X17" s="319"/>
      <c r="Y17" s="160">
        <f t="shared" si="17"/>
        <v>0</v>
      </c>
      <c r="Z17" s="159">
        <f t="shared" si="22"/>
        <v>0</v>
      </c>
      <c r="AA17" s="327"/>
      <c r="AB17" s="400">
        <f t="shared" si="23"/>
        <v>0</v>
      </c>
      <c r="AC17" s="371"/>
      <c r="AD17" s="226" t="str">
        <f t="shared" si="24"/>
        <v/>
      </c>
      <c r="AE17" s="368">
        <f t="shared" si="25"/>
        <v>0</v>
      </c>
      <c r="AF17" s="335"/>
      <c r="AG17" s="333"/>
      <c r="AH17" s="638"/>
      <c r="AI17" s="161">
        <f t="shared" si="18"/>
        <v>0</v>
      </c>
      <c r="AJ17" s="162">
        <f t="shared" si="26"/>
        <v>0</v>
      </c>
      <c r="AK17" s="163">
        <f t="shared" si="19"/>
        <v>0</v>
      </c>
      <c r="AL17" s="164">
        <f t="shared" si="27"/>
        <v>0</v>
      </c>
      <c r="AM17" s="164">
        <f t="shared" si="28"/>
        <v>0</v>
      </c>
      <c r="AN17" s="164">
        <f t="shared" si="29"/>
        <v>0</v>
      </c>
      <c r="AO17" s="164">
        <f t="shared" si="30"/>
        <v>0</v>
      </c>
      <c r="AP17" s="610" t="str">
        <f t="shared" si="31"/>
        <v xml:space="preserve"> </v>
      </c>
      <c r="AQ17" s="613" t="str">
        <f t="shared" si="20"/>
        <v xml:space="preserve"> </v>
      </c>
      <c r="AR17" s="613" t="str">
        <f t="shared" si="32"/>
        <v xml:space="preserve"> </v>
      </c>
      <c r="AS17" s="613" t="str">
        <f t="shared" si="33"/>
        <v xml:space="preserve"> </v>
      </c>
      <c r="AT17" s="613" t="str">
        <f t="shared" si="34"/>
        <v xml:space="preserve"> </v>
      </c>
      <c r="AU17" s="613" t="str">
        <f t="shared" si="35"/>
        <v xml:space="preserve"> </v>
      </c>
      <c r="AV17" s="614" t="str">
        <f t="shared" si="36"/>
        <v xml:space="preserve"> </v>
      </c>
      <c r="AW17" s="196" t="str">
        <f t="shared" si="37"/>
        <v/>
      </c>
      <c r="AX17" s="165" t="str">
        <f t="shared" si="38"/>
        <v/>
      </c>
      <c r="AY17" s="193" t="str">
        <f t="shared" si="39"/>
        <v/>
      </c>
      <c r="AZ17" s="183" t="str">
        <f t="shared" si="40"/>
        <v/>
      </c>
      <c r="BA17" s="173" t="str">
        <f t="shared" si="41"/>
        <v/>
      </c>
      <c r="BB17" s="174" t="str">
        <f t="shared" si="42"/>
        <v/>
      </c>
      <c r="BC17" s="186" t="str">
        <f>IF(OR(K17="x",F17="x",BA17&lt;=0),"",BA17)</f>
        <v/>
      </c>
      <c r="BD17" s="174" t="str">
        <f t="shared" si="43"/>
        <v/>
      </c>
      <c r="BE17" s="201" t="str">
        <f t="shared" si="44"/>
        <v/>
      </c>
      <c r="BF17" s="174" t="str">
        <f t="shared" si="45"/>
        <v/>
      </c>
      <c r="BG17" s="186" t="str">
        <f t="shared" si="46"/>
        <v/>
      </c>
      <c r="BH17" s="175" t="str">
        <f t="shared" si="47"/>
        <v/>
      </c>
      <c r="BI17" s="632"/>
      <c r="BJ17" s="57" t="s">
        <v>526</v>
      </c>
      <c r="BK17" s="57" t="s">
        <v>527</v>
      </c>
      <c r="BL17" s="57" t="s">
        <v>528</v>
      </c>
      <c r="BM17" s="57" t="s">
        <v>529</v>
      </c>
      <c r="BN17" s="70" t="s">
        <v>530</v>
      </c>
      <c r="BO17" s="57" t="s">
        <v>531</v>
      </c>
      <c r="BP17" s="57" t="s">
        <v>532</v>
      </c>
      <c r="BQ17" s="57" t="s">
        <v>533</v>
      </c>
      <c r="BR17" s="57" t="s">
        <v>534</v>
      </c>
      <c r="BS17" s="57" t="s">
        <v>535</v>
      </c>
      <c r="BT17" s="354" t="s">
        <v>536</v>
      </c>
      <c r="BU17" s="57" t="s">
        <v>537</v>
      </c>
      <c r="BV17" s="57" t="s">
        <v>538</v>
      </c>
      <c r="BW17" s="57" t="s">
        <v>539</v>
      </c>
      <c r="BX17" s="57" t="s">
        <v>540</v>
      </c>
      <c r="BY17" s="57" t="s">
        <v>541</v>
      </c>
      <c r="BZ17" s="66"/>
      <c r="CA17" s="57" t="s">
        <v>542</v>
      </c>
      <c r="CB17" s="57" t="s">
        <v>543</v>
      </c>
      <c r="CC17" s="57" t="s">
        <v>544</v>
      </c>
      <c r="CD17" s="57" t="s">
        <v>545</v>
      </c>
      <c r="CE17" s="57"/>
      <c r="CF17" s="57" t="s">
        <v>546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547</v>
      </c>
      <c r="FZ17" s="366" t="s">
        <v>548</v>
      </c>
    </row>
    <row r="18" spans="1:182" s="11" customFormat="1" ht="18.75" x14ac:dyDescent="0.3">
      <c r="A18" s="221"/>
      <c r="B18" s="222"/>
      <c r="C18" s="212">
        <v>3</v>
      </c>
      <c r="D18" s="205"/>
      <c r="E18" s="16"/>
      <c r="F18" s="17"/>
      <c r="G18" s="134"/>
      <c r="H18" s="135"/>
      <c r="I18" s="141"/>
      <c r="J18" s="25"/>
      <c r="K18" s="145"/>
      <c r="L18" s="28"/>
      <c r="M18" s="395"/>
      <c r="N18" s="158" t="str">
        <f t="shared" si="21"/>
        <v/>
      </c>
      <c r="O18" s="27"/>
      <c r="P18" s="27"/>
      <c r="Q18" s="27"/>
      <c r="R18" s="27"/>
      <c r="S18" s="27"/>
      <c r="T18" s="28"/>
      <c r="U18" s="29"/>
      <c r="V18" s="32"/>
      <c r="W18" s="318"/>
      <c r="X18" s="319"/>
      <c r="Y18" s="160">
        <f t="shared" si="17"/>
        <v>0</v>
      </c>
      <c r="Z18" s="159">
        <f t="shared" si="22"/>
        <v>0</v>
      </c>
      <c r="AA18" s="327"/>
      <c r="AB18" s="400">
        <f t="shared" si="23"/>
        <v>0</v>
      </c>
      <c r="AC18" s="371"/>
      <c r="AD18" s="226" t="str">
        <f t="shared" si="24"/>
        <v/>
      </c>
      <c r="AE18" s="368">
        <f t="shared" si="25"/>
        <v>0</v>
      </c>
      <c r="AF18" s="335"/>
      <c r="AG18" s="333"/>
      <c r="AH18" s="638"/>
      <c r="AI18" s="161">
        <f t="shared" si="18"/>
        <v>0</v>
      </c>
      <c r="AJ18" s="162">
        <f t="shared" si="26"/>
        <v>0</v>
      </c>
      <c r="AK18" s="163">
        <f t="shared" si="19"/>
        <v>0</v>
      </c>
      <c r="AL18" s="164">
        <f t="shared" si="27"/>
        <v>0</v>
      </c>
      <c r="AM18" s="164">
        <f t="shared" si="28"/>
        <v>0</v>
      </c>
      <c r="AN18" s="164">
        <f t="shared" si="29"/>
        <v>0</v>
      </c>
      <c r="AO18" s="164">
        <f t="shared" si="30"/>
        <v>0</v>
      </c>
      <c r="AP18" s="610" t="str">
        <f t="shared" si="31"/>
        <v xml:space="preserve"> </v>
      </c>
      <c r="AQ18" s="613" t="str">
        <f t="shared" si="20"/>
        <v xml:space="preserve"> </v>
      </c>
      <c r="AR18" s="613" t="str">
        <f t="shared" si="32"/>
        <v xml:space="preserve"> </v>
      </c>
      <c r="AS18" s="613" t="str">
        <f t="shared" si="33"/>
        <v xml:space="preserve"> </v>
      </c>
      <c r="AT18" s="613" t="str">
        <f t="shared" si="34"/>
        <v xml:space="preserve"> </v>
      </c>
      <c r="AU18" s="613" t="str">
        <f t="shared" si="35"/>
        <v xml:space="preserve"> </v>
      </c>
      <c r="AV18" s="614" t="str">
        <f t="shared" si="36"/>
        <v xml:space="preserve"> </v>
      </c>
      <c r="AW18" s="196" t="str">
        <f t="shared" si="37"/>
        <v/>
      </c>
      <c r="AX18" s="165" t="str">
        <f t="shared" si="38"/>
        <v/>
      </c>
      <c r="AY18" s="193" t="str">
        <f t="shared" si="39"/>
        <v/>
      </c>
      <c r="AZ18" s="183" t="str">
        <f t="shared" si="40"/>
        <v/>
      </c>
      <c r="BA18" s="173" t="str">
        <f t="shared" si="41"/>
        <v/>
      </c>
      <c r="BB18" s="174" t="str">
        <f t="shared" si="42"/>
        <v/>
      </c>
      <c r="BC18" s="186" t="str">
        <f t="shared" ref="BC18:BC81" si="48">IF(OR(K18="x",F18="X",BA18&lt;=0),"",BA18)</f>
        <v/>
      </c>
      <c r="BD18" s="174" t="str">
        <f t="shared" si="43"/>
        <v/>
      </c>
      <c r="BE18" s="201" t="str">
        <f t="shared" si="44"/>
        <v/>
      </c>
      <c r="BF18" s="174" t="str">
        <f t="shared" si="45"/>
        <v/>
      </c>
      <c r="BG18" s="186" t="str">
        <f t="shared" si="46"/>
        <v/>
      </c>
      <c r="BH18" s="175" t="str">
        <f t="shared" si="47"/>
        <v/>
      </c>
      <c r="BI18" s="632"/>
      <c r="BJ18" s="57" t="s">
        <v>549</v>
      </c>
      <c r="BK18" s="57" t="s">
        <v>550</v>
      </c>
      <c r="BL18" s="57" t="s">
        <v>551</v>
      </c>
      <c r="BM18" s="57" t="s">
        <v>552</v>
      </c>
      <c r="BN18" s="70" t="s">
        <v>553</v>
      </c>
      <c r="BO18" s="57" t="s">
        <v>554</v>
      </c>
      <c r="BP18" s="57" t="s">
        <v>555</v>
      </c>
      <c r="BQ18" s="57" t="s">
        <v>556</v>
      </c>
      <c r="BR18" s="57" t="s">
        <v>557</v>
      </c>
      <c r="BS18" s="57" t="s">
        <v>558</v>
      </c>
      <c r="BT18" s="354" t="s">
        <v>559</v>
      </c>
      <c r="BU18" s="57" t="s">
        <v>560</v>
      </c>
      <c r="BV18" s="57" t="s">
        <v>561</v>
      </c>
      <c r="BW18" s="57" t="s">
        <v>562</v>
      </c>
      <c r="BX18" s="57" t="s">
        <v>563</v>
      </c>
      <c r="BY18" s="57" t="s">
        <v>564</v>
      </c>
      <c r="BZ18" s="66"/>
      <c r="CA18" s="57" t="s">
        <v>565</v>
      </c>
      <c r="CB18" s="57" t="s">
        <v>566</v>
      </c>
      <c r="CC18" s="57" t="s">
        <v>567</v>
      </c>
      <c r="CD18" s="57" t="s">
        <v>568</v>
      </c>
      <c r="CE18" s="57"/>
      <c r="CF18" s="57" t="s">
        <v>569</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570</v>
      </c>
      <c r="FZ18" s="366" t="s">
        <v>571</v>
      </c>
    </row>
    <row r="19" spans="1:182" s="11" customFormat="1" ht="18.75" x14ac:dyDescent="0.3">
      <c r="A19" s="221"/>
      <c r="B19" s="222"/>
      <c r="C19" s="212">
        <v>3</v>
      </c>
      <c r="D19" s="207"/>
      <c r="E19" s="18"/>
      <c r="F19" s="17"/>
      <c r="G19" s="134"/>
      <c r="H19" s="135"/>
      <c r="I19" s="141"/>
      <c r="J19" s="25"/>
      <c r="K19" s="145"/>
      <c r="L19" s="28"/>
      <c r="M19" s="395"/>
      <c r="N19" s="158" t="str">
        <f t="shared" si="21"/>
        <v/>
      </c>
      <c r="O19" s="27"/>
      <c r="P19" s="27"/>
      <c r="Q19" s="27"/>
      <c r="R19" s="27"/>
      <c r="S19" s="27"/>
      <c r="T19" s="28"/>
      <c r="U19" s="29"/>
      <c r="V19" s="32"/>
      <c r="W19" s="318"/>
      <c r="X19" s="319"/>
      <c r="Y19" s="160">
        <f t="shared" si="17"/>
        <v>0</v>
      </c>
      <c r="Z19" s="159">
        <f t="shared" si="22"/>
        <v>0</v>
      </c>
      <c r="AA19" s="327"/>
      <c r="AB19" s="400">
        <f t="shared" si="23"/>
        <v>0</v>
      </c>
      <c r="AC19" s="371"/>
      <c r="AD19" s="226" t="str">
        <f t="shared" si="24"/>
        <v/>
      </c>
      <c r="AE19" s="368">
        <f t="shared" si="25"/>
        <v>0</v>
      </c>
      <c r="AF19" s="335"/>
      <c r="AG19" s="333"/>
      <c r="AH19" s="638"/>
      <c r="AI19" s="161">
        <f t="shared" si="18"/>
        <v>0</v>
      </c>
      <c r="AJ19" s="162">
        <f t="shared" si="26"/>
        <v>0</v>
      </c>
      <c r="AK19" s="163">
        <f t="shared" si="19"/>
        <v>0</v>
      </c>
      <c r="AL19" s="164">
        <f t="shared" si="27"/>
        <v>0</v>
      </c>
      <c r="AM19" s="164">
        <f t="shared" si="28"/>
        <v>0</v>
      </c>
      <c r="AN19" s="164">
        <f t="shared" si="29"/>
        <v>0</v>
      </c>
      <c r="AO19" s="164">
        <f t="shared" si="30"/>
        <v>0</v>
      </c>
      <c r="AP19" s="610" t="str">
        <f t="shared" si="31"/>
        <v xml:space="preserve"> </v>
      </c>
      <c r="AQ19" s="613" t="str">
        <f t="shared" si="20"/>
        <v xml:space="preserve"> </v>
      </c>
      <c r="AR19" s="613" t="str">
        <f t="shared" si="32"/>
        <v xml:space="preserve"> </v>
      </c>
      <c r="AS19" s="613" t="str">
        <f t="shared" si="33"/>
        <v xml:space="preserve"> </v>
      </c>
      <c r="AT19" s="613" t="str">
        <f t="shared" si="34"/>
        <v xml:space="preserve"> </v>
      </c>
      <c r="AU19" s="613" t="str">
        <f t="shared" si="35"/>
        <v xml:space="preserve"> </v>
      </c>
      <c r="AV19" s="614" t="str">
        <f t="shared" si="36"/>
        <v xml:space="preserve"> </v>
      </c>
      <c r="AW19" s="196" t="str">
        <f t="shared" si="37"/>
        <v/>
      </c>
      <c r="AX19" s="165" t="str">
        <f t="shared" si="38"/>
        <v/>
      </c>
      <c r="AY19" s="193" t="str">
        <f t="shared" si="39"/>
        <v/>
      </c>
      <c r="AZ19" s="183" t="str">
        <f t="shared" si="40"/>
        <v/>
      </c>
      <c r="BA19" s="173" t="str">
        <f t="shared" si="41"/>
        <v/>
      </c>
      <c r="BB19" s="174" t="str">
        <f t="shared" si="42"/>
        <v/>
      </c>
      <c r="BC19" s="186" t="str">
        <f t="shared" si="48"/>
        <v/>
      </c>
      <c r="BD19" s="174" t="str">
        <f t="shared" si="43"/>
        <v/>
      </c>
      <c r="BE19" s="201" t="str">
        <f t="shared" si="44"/>
        <v/>
      </c>
      <c r="BF19" s="174" t="str">
        <f t="shared" si="45"/>
        <v/>
      </c>
      <c r="BG19" s="186" t="str">
        <f t="shared" si="46"/>
        <v/>
      </c>
      <c r="BH19" s="175" t="str">
        <f t="shared" si="47"/>
        <v/>
      </c>
      <c r="BI19" s="632"/>
      <c r="BJ19" s="57" t="s">
        <v>572</v>
      </c>
      <c r="BK19" s="57" t="s">
        <v>573</v>
      </c>
      <c r="BL19" s="57" t="s">
        <v>574</v>
      </c>
      <c r="BM19" s="57" t="s">
        <v>552</v>
      </c>
      <c r="BN19" s="70" t="s">
        <v>575</v>
      </c>
      <c r="BO19" s="57" t="s">
        <v>576</v>
      </c>
      <c r="BP19" s="57" t="s">
        <v>577</v>
      </c>
      <c r="BQ19" s="57" t="s">
        <v>578</v>
      </c>
      <c r="BR19" s="57" t="s">
        <v>579</v>
      </c>
      <c r="BS19" s="57" t="s">
        <v>580</v>
      </c>
      <c r="BT19" s="355" t="s">
        <v>581</v>
      </c>
      <c r="BU19" s="57" t="s">
        <v>582</v>
      </c>
      <c r="BV19" s="57" t="s">
        <v>583</v>
      </c>
      <c r="BW19" s="57" t="s">
        <v>584</v>
      </c>
      <c r="BX19" s="57" t="s">
        <v>585</v>
      </c>
      <c r="BY19" s="57" t="s">
        <v>586</v>
      </c>
      <c r="BZ19" s="66"/>
      <c r="CA19" s="57" t="s">
        <v>587</v>
      </c>
      <c r="CB19" s="57" t="s">
        <v>588</v>
      </c>
      <c r="CC19" s="57" t="s">
        <v>589</v>
      </c>
      <c r="CD19" s="57" t="s">
        <v>590</v>
      </c>
      <c r="CE19" s="57"/>
      <c r="CF19" s="57" t="s">
        <v>591</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592</v>
      </c>
    </row>
    <row r="20" spans="1:182" s="11" customFormat="1" ht="18.75" x14ac:dyDescent="0.3">
      <c r="A20" s="221"/>
      <c r="B20" s="222"/>
      <c r="C20" s="212">
        <v>3</v>
      </c>
      <c r="D20" s="637"/>
      <c r="E20" s="16"/>
      <c r="F20" s="17"/>
      <c r="G20" s="131"/>
      <c r="H20" s="133"/>
      <c r="I20" s="140"/>
      <c r="J20" s="78"/>
      <c r="K20" s="144"/>
      <c r="L20" s="119"/>
      <c r="M20" s="394"/>
      <c r="N20" s="158" t="str">
        <f t="shared" si="21"/>
        <v/>
      </c>
      <c r="O20" s="27"/>
      <c r="P20" s="27"/>
      <c r="Q20" s="27"/>
      <c r="R20" s="27"/>
      <c r="S20" s="27"/>
      <c r="T20" s="28"/>
      <c r="U20" s="29"/>
      <c r="V20" s="32"/>
      <c r="W20" s="318"/>
      <c r="X20" s="319"/>
      <c r="Y20" s="160">
        <f t="shared" si="17"/>
        <v>0</v>
      </c>
      <c r="Z20" s="159">
        <f t="shared" si="22"/>
        <v>0</v>
      </c>
      <c r="AA20" s="327"/>
      <c r="AB20" s="400">
        <f t="shared" si="23"/>
        <v>0</v>
      </c>
      <c r="AC20" s="371"/>
      <c r="AD20" s="226" t="str">
        <f t="shared" si="24"/>
        <v/>
      </c>
      <c r="AE20" s="368">
        <f t="shared" si="25"/>
        <v>0</v>
      </c>
      <c r="AF20" s="335"/>
      <c r="AG20" s="333"/>
      <c r="AH20" s="638"/>
      <c r="AI20" s="161">
        <f t="shared" si="18"/>
        <v>0</v>
      </c>
      <c r="AJ20" s="162">
        <f t="shared" si="26"/>
        <v>0</v>
      </c>
      <c r="AK20" s="163">
        <f t="shared" si="19"/>
        <v>0</v>
      </c>
      <c r="AL20" s="164">
        <f t="shared" si="27"/>
        <v>0</v>
      </c>
      <c r="AM20" s="164">
        <f t="shared" si="28"/>
        <v>0</v>
      </c>
      <c r="AN20" s="164">
        <f t="shared" si="29"/>
        <v>0</v>
      </c>
      <c r="AO20" s="164">
        <f t="shared" si="30"/>
        <v>0</v>
      </c>
      <c r="AP20" s="610" t="str">
        <f t="shared" si="31"/>
        <v xml:space="preserve"> </v>
      </c>
      <c r="AQ20" s="613" t="str">
        <f t="shared" si="20"/>
        <v xml:space="preserve"> </v>
      </c>
      <c r="AR20" s="613" t="str">
        <f t="shared" si="32"/>
        <v xml:space="preserve"> </v>
      </c>
      <c r="AS20" s="613" t="str">
        <f t="shared" si="33"/>
        <v xml:space="preserve"> </v>
      </c>
      <c r="AT20" s="613" t="str">
        <f t="shared" si="34"/>
        <v xml:space="preserve"> </v>
      </c>
      <c r="AU20" s="613" t="str">
        <f t="shared" si="35"/>
        <v xml:space="preserve"> </v>
      </c>
      <c r="AV20" s="614" t="str">
        <f t="shared" si="36"/>
        <v xml:space="preserve"> </v>
      </c>
      <c r="AW20" s="196" t="str">
        <f t="shared" si="37"/>
        <v/>
      </c>
      <c r="AX20" s="165" t="str">
        <f t="shared" si="38"/>
        <v/>
      </c>
      <c r="AY20" s="193" t="str">
        <f t="shared" si="39"/>
        <v/>
      </c>
      <c r="AZ20" s="183" t="str">
        <f t="shared" si="40"/>
        <v/>
      </c>
      <c r="BA20" s="173" t="str">
        <f t="shared" si="41"/>
        <v/>
      </c>
      <c r="BB20" s="174" t="str">
        <f t="shared" si="42"/>
        <v/>
      </c>
      <c r="BC20" s="186" t="str">
        <f t="shared" si="48"/>
        <v/>
      </c>
      <c r="BD20" s="174" t="str">
        <f t="shared" si="43"/>
        <v/>
      </c>
      <c r="BE20" s="201" t="str">
        <f t="shared" si="44"/>
        <v/>
      </c>
      <c r="BF20" s="174" t="str">
        <f t="shared" si="45"/>
        <v/>
      </c>
      <c r="BG20" s="186" t="str">
        <f t="shared" si="46"/>
        <v/>
      </c>
      <c r="BH20" s="175" t="str">
        <f t="shared" si="47"/>
        <v/>
      </c>
      <c r="BI20" s="632"/>
      <c r="BJ20" s="57" t="s">
        <v>593</v>
      </c>
      <c r="BK20" s="57" t="s">
        <v>594</v>
      </c>
      <c r="BL20" s="57" t="s">
        <v>595</v>
      </c>
      <c r="BM20" s="57" t="s">
        <v>596</v>
      </c>
      <c r="BN20" s="70" t="s">
        <v>597</v>
      </c>
      <c r="BO20" s="57" t="s">
        <v>598</v>
      </c>
      <c r="BP20" s="57" t="s">
        <v>599</v>
      </c>
      <c r="BQ20" s="57" t="s">
        <v>600</v>
      </c>
      <c r="BR20" s="57" t="s">
        <v>601</v>
      </c>
      <c r="BS20" s="57" t="s">
        <v>602</v>
      </c>
      <c r="BT20" s="354" t="s">
        <v>603</v>
      </c>
      <c r="BU20" s="57" t="s">
        <v>604</v>
      </c>
      <c r="BV20" s="57" t="s">
        <v>605</v>
      </c>
      <c r="BW20" s="57" t="s">
        <v>606</v>
      </c>
      <c r="BX20" s="57" t="s">
        <v>607</v>
      </c>
      <c r="BY20" s="57" t="s">
        <v>608</v>
      </c>
      <c r="BZ20" s="66"/>
      <c r="CA20" s="57" t="s">
        <v>609</v>
      </c>
      <c r="CB20" s="57" t="s">
        <v>610</v>
      </c>
      <c r="CC20" s="57" t="s">
        <v>611</v>
      </c>
      <c r="CD20" s="57" t="s">
        <v>612</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613</v>
      </c>
    </row>
    <row r="21" spans="1:182" s="11" customFormat="1" ht="18.75" x14ac:dyDescent="0.3">
      <c r="A21" s="221"/>
      <c r="B21" s="222"/>
      <c r="C21" s="212">
        <v>3</v>
      </c>
      <c r="D21" s="203"/>
      <c r="E21" s="81"/>
      <c r="F21" s="34"/>
      <c r="G21" s="131"/>
      <c r="H21" s="132"/>
      <c r="I21" s="140"/>
      <c r="J21" s="78"/>
      <c r="K21" s="144"/>
      <c r="L21" s="119"/>
      <c r="M21" s="394"/>
      <c r="N21" s="158" t="str">
        <f t="shared" si="21"/>
        <v/>
      </c>
      <c r="O21" s="311"/>
      <c r="P21" s="311"/>
      <c r="Q21" s="311"/>
      <c r="R21" s="311"/>
      <c r="S21" s="311"/>
      <c r="T21" s="312"/>
      <c r="U21" s="314"/>
      <c r="V21" s="167"/>
      <c r="W21" s="313"/>
      <c r="X21" s="313"/>
      <c r="Y21" s="160">
        <f t="shared" si="17"/>
        <v>0</v>
      </c>
      <c r="Z21" s="159">
        <f t="shared" si="22"/>
        <v>0</v>
      </c>
      <c r="AA21" s="326"/>
      <c r="AB21" s="400">
        <f t="shared" si="23"/>
        <v>0</v>
      </c>
      <c r="AC21" s="370"/>
      <c r="AD21" s="226" t="str">
        <f t="shared" si="24"/>
        <v/>
      </c>
      <c r="AE21" s="368">
        <f t="shared" si="25"/>
        <v>0</v>
      </c>
      <c r="AF21" s="331"/>
      <c r="AG21" s="333"/>
      <c r="AH21" s="334"/>
      <c r="AI21" s="161">
        <f t="shared" si="18"/>
        <v>0</v>
      </c>
      <c r="AJ21" s="162">
        <f t="shared" si="26"/>
        <v>0</v>
      </c>
      <c r="AK21" s="163">
        <f t="shared" si="19"/>
        <v>0</v>
      </c>
      <c r="AL21" s="164">
        <f t="shared" si="27"/>
        <v>0</v>
      </c>
      <c r="AM21" s="164">
        <f t="shared" si="28"/>
        <v>0</v>
      </c>
      <c r="AN21" s="164">
        <f t="shared" si="29"/>
        <v>0</v>
      </c>
      <c r="AO21" s="164">
        <f t="shared" si="30"/>
        <v>0</v>
      </c>
      <c r="AP21" s="610" t="str">
        <f t="shared" si="31"/>
        <v xml:space="preserve"> </v>
      </c>
      <c r="AQ21" s="613" t="str">
        <f t="shared" si="20"/>
        <v xml:space="preserve"> </v>
      </c>
      <c r="AR21" s="613" t="str">
        <f t="shared" si="32"/>
        <v xml:space="preserve"> </v>
      </c>
      <c r="AS21" s="613" t="str">
        <f t="shared" si="33"/>
        <v xml:space="preserve"> </v>
      </c>
      <c r="AT21" s="613" t="str">
        <f t="shared" si="34"/>
        <v xml:space="preserve"> </v>
      </c>
      <c r="AU21" s="613" t="str">
        <f t="shared" si="35"/>
        <v xml:space="preserve"> </v>
      </c>
      <c r="AV21" s="614" t="str">
        <f t="shared" si="36"/>
        <v xml:space="preserve"> </v>
      </c>
      <c r="AW21" s="196" t="str">
        <f t="shared" si="37"/>
        <v/>
      </c>
      <c r="AX21" s="165" t="str">
        <f t="shared" si="38"/>
        <v/>
      </c>
      <c r="AY21" s="193" t="str">
        <f t="shared" si="39"/>
        <v/>
      </c>
      <c r="AZ21" s="183" t="str">
        <f t="shared" si="40"/>
        <v/>
      </c>
      <c r="BA21" s="173" t="str">
        <f t="shared" si="41"/>
        <v/>
      </c>
      <c r="BB21" s="174" t="str">
        <f t="shared" si="42"/>
        <v/>
      </c>
      <c r="BC21" s="186" t="str">
        <f t="shared" si="48"/>
        <v/>
      </c>
      <c r="BD21" s="174" t="str">
        <f t="shared" si="43"/>
        <v/>
      </c>
      <c r="BE21" s="201" t="str">
        <f t="shared" si="44"/>
        <v/>
      </c>
      <c r="BF21" s="174" t="str">
        <f t="shared" si="45"/>
        <v/>
      </c>
      <c r="BG21" s="186" t="str">
        <f t="shared" si="46"/>
        <v/>
      </c>
      <c r="BH21" s="175" t="str">
        <f t="shared" si="47"/>
        <v/>
      </c>
      <c r="BI21" s="632"/>
      <c r="BJ21" s="57" t="s">
        <v>614</v>
      </c>
      <c r="BK21" s="57" t="s">
        <v>615</v>
      </c>
      <c r="BL21" s="57" t="s">
        <v>616</v>
      </c>
      <c r="BM21" s="57" t="s">
        <v>617</v>
      </c>
      <c r="BN21" s="70" t="s">
        <v>618</v>
      </c>
      <c r="BO21" s="57" t="s">
        <v>619</v>
      </c>
      <c r="BP21" s="57" t="s">
        <v>620</v>
      </c>
      <c r="BQ21" s="57" t="s">
        <v>621</v>
      </c>
      <c r="BR21" s="57" t="s">
        <v>622</v>
      </c>
      <c r="BS21" s="57" t="s">
        <v>623</v>
      </c>
      <c r="BT21" s="354" t="s">
        <v>624</v>
      </c>
      <c r="BU21" s="57" t="s">
        <v>625</v>
      </c>
      <c r="BV21" s="57" t="s">
        <v>626</v>
      </c>
      <c r="BW21" s="57" t="s">
        <v>627</v>
      </c>
      <c r="BX21" s="57" t="s">
        <v>628</v>
      </c>
      <c r="BY21" s="57" t="s">
        <v>629</v>
      </c>
      <c r="BZ21" s="66"/>
      <c r="CA21" s="57" t="s">
        <v>630</v>
      </c>
      <c r="CB21" s="57" t="s">
        <v>631</v>
      </c>
      <c r="CC21" s="57" t="s">
        <v>632</v>
      </c>
      <c r="CD21" s="57" t="s">
        <v>633</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634</v>
      </c>
    </row>
    <row r="22" spans="1:182" s="11" customFormat="1" ht="18.75" x14ac:dyDescent="0.3">
      <c r="A22" s="221"/>
      <c r="B22" s="222"/>
      <c r="C22" s="212">
        <v>3</v>
      </c>
      <c r="D22" s="205"/>
      <c r="E22" s="16"/>
      <c r="F22" s="17"/>
      <c r="G22" s="134"/>
      <c r="H22" s="135"/>
      <c r="I22" s="141"/>
      <c r="J22" s="25"/>
      <c r="K22" s="145"/>
      <c r="L22" s="28"/>
      <c r="M22" s="395"/>
      <c r="N22" s="158" t="str">
        <f t="shared" si="21"/>
        <v/>
      </c>
      <c r="O22" s="27"/>
      <c r="P22" s="27"/>
      <c r="Q22" s="27"/>
      <c r="R22" s="27"/>
      <c r="S22" s="27"/>
      <c r="T22" s="28"/>
      <c r="U22" s="29"/>
      <c r="V22" s="32"/>
      <c r="W22" s="318"/>
      <c r="X22" s="319"/>
      <c r="Y22" s="160">
        <f t="shared" si="17"/>
        <v>0</v>
      </c>
      <c r="Z22" s="159">
        <f t="shared" si="22"/>
        <v>0</v>
      </c>
      <c r="AA22" s="327"/>
      <c r="AB22" s="400">
        <f t="shared" si="23"/>
        <v>0</v>
      </c>
      <c r="AC22" s="371"/>
      <c r="AD22" s="226" t="str">
        <f t="shared" si="24"/>
        <v/>
      </c>
      <c r="AE22" s="368">
        <f t="shared" si="25"/>
        <v>0</v>
      </c>
      <c r="AF22" s="335"/>
      <c r="AG22" s="333"/>
      <c r="AH22" s="638"/>
      <c r="AI22" s="161">
        <f t="shared" si="18"/>
        <v>0</v>
      </c>
      <c r="AJ22" s="162">
        <f t="shared" si="26"/>
        <v>0</v>
      </c>
      <c r="AK22" s="163">
        <f t="shared" si="19"/>
        <v>0</v>
      </c>
      <c r="AL22" s="164">
        <f t="shared" si="27"/>
        <v>0</v>
      </c>
      <c r="AM22" s="164">
        <f t="shared" si="28"/>
        <v>0</v>
      </c>
      <c r="AN22" s="164">
        <f t="shared" si="29"/>
        <v>0</v>
      </c>
      <c r="AO22" s="164">
        <f t="shared" si="30"/>
        <v>0</v>
      </c>
      <c r="AP22" s="610" t="str">
        <f t="shared" si="31"/>
        <v xml:space="preserve"> </v>
      </c>
      <c r="AQ22" s="613" t="str">
        <f t="shared" si="20"/>
        <v xml:space="preserve"> </v>
      </c>
      <c r="AR22" s="613" t="str">
        <f t="shared" si="32"/>
        <v xml:space="preserve"> </v>
      </c>
      <c r="AS22" s="613" t="str">
        <f t="shared" si="33"/>
        <v xml:space="preserve"> </v>
      </c>
      <c r="AT22" s="613" t="str">
        <f t="shared" si="34"/>
        <v xml:space="preserve"> </v>
      </c>
      <c r="AU22" s="613" t="str">
        <f t="shared" si="35"/>
        <v xml:space="preserve"> </v>
      </c>
      <c r="AV22" s="614" t="str">
        <f t="shared" si="36"/>
        <v xml:space="preserve"> </v>
      </c>
      <c r="AW22" s="196" t="str">
        <f t="shared" si="37"/>
        <v/>
      </c>
      <c r="AX22" s="165" t="str">
        <f t="shared" si="38"/>
        <v/>
      </c>
      <c r="AY22" s="193" t="str">
        <f t="shared" si="39"/>
        <v/>
      </c>
      <c r="AZ22" s="183" t="str">
        <f t="shared" si="40"/>
        <v/>
      </c>
      <c r="BA22" s="173" t="str">
        <f t="shared" si="41"/>
        <v/>
      </c>
      <c r="BB22" s="174" t="str">
        <f t="shared" si="42"/>
        <v/>
      </c>
      <c r="BC22" s="186" t="str">
        <f t="shared" si="48"/>
        <v/>
      </c>
      <c r="BD22" s="174" t="str">
        <f t="shared" si="43"/>
        <v/>
      </c>
      <c r="BE22" s="201" t="str">
        <f t="shared" si="44"/>
        <v/>
      </c>
      <c r="BF22" s="174" t="str">
        <f t="shared" si="45"/>
        <v/>
      </c>
      <c r="BG22" s="186" t="str">
        <f t="shared" si="46"/>
        <v/>
      </c>
      <c r="BH22" s="175" t="str">
        <f t="shared" si="47"/>
        <v/>
      </c>
      <c r="BI22" s="632"/>
      <c r="BJ22" s="57" t="s">
        <v>635</v>
      </c>
      <c r="BK22" s="57" t="s">
        <v>636</v>
      </c>
      <c r="BL22" s="57" t="s">
        <v>637</v>
      </c>
      <c r="BM22" s="57" t="s">
        <v>638</v>
      </c>
      <c r="BN22" s="70" t="s">
        <v>639</v>
      </c>
      <c r="BO22" s="57" t="s">
        <v>640</v>
      </c>
      <c r="BP22" s="57" t="s">
        <v>641</v>
      </c>
      <c r="BQ22" s="57" t="s">
        <v>642</v>
      </c>
      <c r="BR22" s="57" t="s">
        <v>643</v>
      </c>
      <c r="BS22" s="57" t="s">
        <v>644</v>
      </c>
      <c r="BT22" s="354" t="s">
        <v>645</v>
      </c>
      <c r="BU22" s="57" t="s">
        <v>646</v>
      </c>
      <c r="BV22" s="57" t="s">
        <v>647</v>
      </c>
      <c r="BW22" s="57" t="s">
        <v>648</v>
      </c>
      <c r="BX22" s="57" t="s">
        <v>649</v>
      </c>
      <c r="BY22" s="57" t="s">
        <v>650</v>
      </c>
      <c r="BZ22" s="66"/>
      <c r="CA22" s="57" t="s">
        <v>651</v>
      </c>
      <c r="CB22" s="57" t="s">
        <v>652</v>
      </c>
      <c r="CC22" s="57" t="s">
        <v>653</v>
      </c>
      <c r="CD22" s="57" t="s">
        <v>654</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655</v>
      </c>
    </row>
    <row r="23" spans="1:182" s="11" customFormat="1" ht="18.75" x14ac:dyDescent="0.3">
      <c r="A23" s="221"/>
      <c r="B23" s="222"/>
      <c r="C23" s="212">
        <v>3</v>
      </c>
      <c r="D23" s="207"/>
      <c r="E23" s="18"/>
      <c r="F23" s="17"/>
      <c r="G23" s="131"/>
      <c r="H23" s="136"/>
      <c r="I23" s="140"/>
      <c r="J23" s="78"/>
      <c r="K23" s="144"/>
      <c r="L23" s="119"/>
      <c r="M23" s="394"/>
      <c r="N23" s="158" t="str">
        <f t="shared" si="21"/>
        <v/>
      </c>
      <c r="O23" s="27"/>
      <c r="P23" s="27"/>
      <c r="Q23" s="27"/>
      <c r="R23" s="27"/>
      <c r="S23" s="27"/>
      <c r="T23" s="28"/>
      <c r="U23" s="29"/>
      <c r="V23" s="32"/>
      <c r="W23" s="318">
        <v>0</v>
      </c>
      <c r="X23" s="319"/>
      <c r="Y23" s="160">
        <f t="shared" si="17"/>
        <v>0</v>
      </c>
      <c r="Z23" s="159">
        <f t="shared" si="22"/>
        <v>0</v>
      </c>
      <c r="AA23" s="327"/>
      <c r="AB23" s="400">
        <f t="shared" si="23"/>
        <v>0</v>
      </c>
      <c r="AC23" s="371"/>
      <c r="AD23" s="226" t="str">
        <f t="shared" si="24"/>
        <v/>
      </c>
      <c r="AE23" s="368">
        <f t="shared" si="25"/>
        <v>0</v>
      </c>
      <c r="AF23" s="335"/>
      <c r="AG23" s="333"/>
      <c r="AH23" s="638"/>
      <c r="AI23" s="161">
        <f t="shared" si="18"/>
        <v>0</v>
      </c>
      <c r="AJ23" s="162">
        <f t="shared" si="26"/>
        <v>0</v>
      </c>
      <c r="AK23" s="163">
        <f t="shared" si="19"/>
        <v>0</v>
      </c>
      <c r="AL23" s="164">
        <f t="shared" si="27"/>
        <v>0</v>
      </c>
      <c r="AM23" s="164">
        <f t="shared" si="28"/>
        <v>0</v>
      </c>
      <c r="AN23" s="164">
        <f t="shared" si="29"/>
        <v>0</v>
      </c>
      <c r="AO23" s="164">
        <f t="shared" si="30"/>
        <v>0</v>
      </c>
      <c r="AP23" s="610" t="str">
        <f t="shared" si="31"/>
        <v xml:space="preserve"> </v>
      </c>
      <c r="AQ23" s="613" t="str">
        <f t="shared" si="20"/>
        <v xml:space="preserve"> </v>
      </c>
      <c r="AR23" s="613" t="str">
        <f t="shared" si="32"/>
        <v xml:space="preserve"> </v>
      </c>
      <c r="AS23" s="613" t="str">
        <f t="shared" si="33"/>
        <v xml:space="preserve"> </v>
      </c>
      <c r="AT23" s="613" t="str">
        <f t="shared" si="34"/>
        <v xml:space="preserve"> </v>
      </c>
      <c r="AU23" s="613" t="str">
        <f t="shared" si="35"/>
        <v xml:space="preserve"> </v>
      </c>
      <c r="AV23" s="614" t="str">
        <f t="shared" si="36"/>
        <v xml:space="preserve"> </v>
      </c>
      <c r="AW23" s="196" t="str">
        <f t="shared" si="37"/>
        <v/>
      </c>
      <c r="AX23" s="165" t="str">
        <f t="shared" si="38"/>
        <v/>
      </c>
      <c r="AY23" s="193" t="str">
        <f t="shared" si="39"/>
        <v/>
      </c>
      <c r="AZ23" s="183" t="str">
        <f t="shared" si="40"/>
        <v/>
      </c>
      <c r="BA23" s="173" t="str">
        <f t="shared" si="41"/>
        <v/>
      </c>
      <c r="BB23" s="174" t="str">
        <f t="shared" si="42"/>
        <v/>
      </c>
      <c r="BC23" s="186" t="str">
        <f t="shared" si="48"/>
        <v/>
      </c>
      <c r="BD23" s="174" t="str">
        <f t="shared" si="43"/>
        <v/>
      </c>
      <c r="BE23" s="201" t="str">
        <f t="shared" si="44"/>
        <v/>
      </c>
      <c r="BF23" s="174" t="str">
        <f t="shared" si="45"/>
        <v/>
      </c>
      <c r="BG23" s="186" t="str">
        <f t="shared" si="46"/>
        <v/>
      </c>
      <c r="BH23" s="175" t="str">
        <f t="shared" si="47"/>
        <v/>
      </c>
      <c r="BI23" s="632"/>
      <c r="BJ23" s="57" t="s">
        <v>656</v>
      </c>
      <c r="BK23" s="57" t="s">
        <v>657</v>
      </c>
      <c r="BL23" s="57" t="s">
        <v>658</v>
      </c>
      <c r="BM23" s="57" t="s">
        <v>659</v>
      </c>
      <c r="BN23" s="70" t="s">
        <v>660</v>
      </c>
      <c r="BO23" s="57" t="s">
        <v>661</v>
      </c>
      <c r="BP23" s="57" t="s">
        <v>662</v>
      </c>
      <c r="BQ23" s="57" t="s">
        <v>663</v>
      </c>
      <c r="BR23" s="57" t="s">
        <v>664</v>
      </c>
      <c r="BS23" s="57" t="s">
        <v>665</v>
      </c>
      <c r="BT23" s="356" t="s">
        <v>666</v>
      </c>
      <c r="BU23" s="66"/>
      <c r="BV23" s="57" t="s">
        <v>667</v>
      </c>
      <c r="BW23" s="57" t="s">
        <v>668</v>
      </c>
      <c r="BX23" s="57" t="s">
        <v>669</v>
      </c>
      <c r="BY23" s="57" t="s">
        <v>670</v>
      </c>
      <c r="BZ23" s="66"/>
      <c r="CA23" s="57" t="s">
        <v>671</v>
      </c>
      <c r="CB23" s="57" t="s">
        <v>672</v>
      </c>
      <c r="CC23" s="57" t="s">
        <v>673</v>
      </c>
      <c r="CD23" s="57" t="s">
        <v>674</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2">
        <v>3</v>
      </c>
      <c r="D24" s="205"/>
      <c r="E24" s="16"/>
      <c r="F24" s="17"/>
      <c r="G24" s="131"/>
      <c r="H24" s="133"/>
      <c r="I24" s="140"/>
      <c r="J24" s="78"/>
      <c r="K24" s="144"/>
      <c r="L24" s="119"/>
      <c r="M24" s="394"/>
      <c r="N24" s="158" t="str">
        <f t="shared" si="21"/>
        <v/>
      </c>
      <c r="O24" s="27"/>
      <c r="P24" s="27"/>
      <c r="Q24" s="27"/>
      <c r="R24" s="27"/>
      <c r="S24" s="27"/>
      <c r="T24" s="28"/>
      <c r="U24" s="29"/>
      <c r="V24" s="32"/>
      <c r="W24" s="318"/>
      <c r="X24" s="319"/>
      <c r="Y24" s="160">
        <f t="shared" si="17"/>
        <v>0</v>
      </c>
      <c r="Z24" s="159">
        <f t="shared" si="22"/>
        <v>0</v>
      </c>
      <c r="AA24" s="327"/>
      <c r="AB24" s="400">
        <f t="shared" si="23"/>
        <v>0</v>
      </c>
      <c r="AC24" s="371"/>
      <c r="AD24" s="226" t="str">
        <f t="shared" si="24"/>
        <v/>
      </c>
      <c r="AE24" s="368">
        <f t="shared" si="25"/>
        <v>0</v>
      </c>
      <c r="AF24" s="335"/>
      <c r="AG24" s="333"/>
      <c r="AH24" s="336"/>
      <c r="AI24" s="161">
        <f t="shared" si="18"/>
        <v>0</v>
      </c>
      <c r="AJ24" s="162">
        <f t="shared" si="26"/>
        <v>0</v>
      </c>
      <c r="AK24" s="163">
        <f t="shared" si="19"/>
        <v>0</v>
      </c>
      <c r="AL24" s="164">
        <f t="shared" si="27"/>
        <v>0</v>
      </c>
      <c r="AM24" s="164">
        <f t="shared" si="28"/>
        <v>0</v>
      </c>
      <c r="AN24" s="164">
        <f t="shared" si="29"/>
        <v>0</v>
      </c>
      <c r="AO24" s="164">
        <f t="shared" si="30"/>
        <v>0</v>
      </c>
      <c r="AP24" s="610" t="str">
        <f t="shared" si="31"/>
        <v xml:space="preserve"> </v>
      </c>
      <c r="AQ24" s="613" t="str">
        <f t="shared" si="20"/>
        <v xml:space="preserve"> </v>
      </c>
      <c r="AR24" s="613" t="str">
        <f t="shared" si="32"/>
        <v xml:space="preserve"> </v>
      </c>
      <c r="AS24" s="613" t="str">
        <f t="shared" si="33"/>
        <v xml:space="preserve"> </v>
      </c>
      <c r="AT24" s="613" t="str">
        <f t="shared" si="34"/>
        <v xml:space="preserve"> </v>
      </c>
      <c r="AU24" s="613" t="str">
        <f t="shared" si="35"/>
        <v xml:space="preserve"> </v>
      </c>
      <c r="AV24" s="614" t="str">
        <f t="shared" si="36"/>
        <v xml:space="preserve"> </v>
      </c>
      <c r="AW24" s="196" t="str">
        <f t="shared" si="37"/>
        <v/>
      </c>
      <c r="AX24" s="165" t="str">
        <f t="shared" si="38"/>
        <v/>
      </c>
      <c r="AY24" s="193" t="str">
        <f t="shared" si="39"/>
        <v/>
      </c>
      <c r="AZ24" s="183" t="str">
        <f t="shared" si="40"/>
        <v/>
      </c>
      <c r="BA24" s="173" t="str">
        <f t="shared" si="41"/>
        <v/>
      </c>
      <c r="BB24" s="174" t="str">
        <f t="shared" si="42"/>
        <v/>
      </c>
      <c r="BC24" s="186" t="str">
        <f t="shared" si="48"/>
        <v/>
      </c>
      <c r="BD24" s="174" t="str">
        <f t="shared" si="43"/>
        <v/>
      </c>
      <c r="BE24" s="201" t="str">
        <f t="shared" si="44"/>
        <v/>
      </c>
      <c r="BF24" s="174" t="str">
        <f t="shared" si="45"/>
        <v/>
      </c>
      <c r="BG24" s="186" t="str">
        <f t="shared" si="46"/>
        <v/>
      </c>
      <c r="BH24" s="175" t="str">
        <f t="shared" si="47"/>
        <v/>
      </c>
      <c r="BI24" s="632"/>
      <c r="BJ24" s="57" t="s">
        <v>675</v>
      </c>
      <c r="BK24" s="57" t="s">
        <v>676</v>
      </c>
      <c r="BL24" s="57" t="s">
        <v>677</v>
      </c>
      <c r="BM24" s="57" t="s">
        <v>678</v>
      </c>
      <c r="BN24" s="70" t="s">
        <v>679</v>
      </c>
      <c r="BO24" s="57" t="s">
        <v>680</v>
      </c>
      <c r="BP24" s="57" t="s">
        <v>681</v>
      </c>
      <c r="BQ24" s="57" t="s">
        <v>682</v>
      </c>
      <c r="BR24" s="57" t="s">
        <v>683</v>
      </c>
      <c r="BS24" s="57" t="s">
        <v>684</v>
      </c>
      <c r="BT24" s="354" t="s">
        <v>685</v>
      </c>
      <c r="BU24" s="66"/>
      <c r="BV24" s="57" t="s">
        <v>686</v>
      </c>
      <c r="BW24" s="57" t="s">
        <v>687</v>
      </c>
      <c r="BX24" s="57" t="s">
        <v>688</v>
      </c>
      <c r="BY24" s="57" t="s">
        <v>689</v>
      </c>
      <c r="BZ24" s="66"/>
      <c r="CA24" s="57" t="s">
        <v>690</v>
      </c>
      <c r="CB24" s="57" t="s">
        <v>691</v>
      </c>
      <c r="CC24" s="57" t="s">
        <v>692</v>
      </c>
      <c r="CD24" s="57" t="s">
        <v>693</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2">
        <v>3</v>
      </c>
      <c r="D25" s="205"/>
      <c r="E25" s="16"/>
      <c r="F25" s="17"/>
      <c r="G25" s="134"/>
      <c r="H25" s="135"/>
      <c r="I25" s="141"/>
      <c r="J25" s="25"/>
      <c r="K25" s="145"/>
      <c r="L25" s="28"/>
      <c r="M25" s="395"/>
      <c r="N25" s="158" t="str">
        <f t="shared" si="21"/>
        <v/>
      </c>
      <c r="O25" s="27"/>
      <c r="P25" s="27"/>
      <c r="Q25" s="27"/>
      <c r="R25" s="27"/>
      <c r="S25" s="27"/>
      <c r="T25" s="28"/>
      <c r="U25" s="29"/>
      <c r="V25" s="32"/>
      <c r="W25" s="318"/>
      <c r="X25" s="319"/>
      <c r="Y25" s="160">
        <f t="shared" si="17"/>
        <v>0</v>
      </c>
      <c r="Z25" s="159">
        <f t="shared" si="22"/>
        <v>0</v>
      </c>
      <c r="AA25" s="327"/>
      <c r="AB25" s="400">
        <f t="shared" si="23"/>
        <v>0</v>
      </c>
      <c r="AC25" s="371"/>
      <c r="AD25" s="226" t="str">
        <f t="shared" si="24"/>
        <v/>
      </c>
      <c r="AE25" s="368">
        <f t="shared" si="25"/>
        <v>0</v>
      </c>
      <c r="AF25" s="335"/>
      <c r="AG25" s="333"/>
      <c r="AH25" s="336"/>
      <c r="AI25" s="161">
        <f t="shared" si="18"/>
        <v>0</v>
      </c>
      <c r="AJ25" s="162">
        <f t="shared" si="26"/>
        <v>0</v>
      </c>
      <c r="AK25" s="163">
        <f t="shared" si="19"/>
        <v>0</v>
      </c>
      <c r="AL25" s="164">
        <f t="shared" si="27"/>
        <v>0</v>
      </c>
      <c r="AM25" s="164">
        <f t="shared" si="28"/>
        <v>0</v>
      </c>
      <c r="AN25" s="164">
        <f t="shared" si="29"/>
        <v>0</v>
      </c>
      <c r="AO25" s="164">
        <f t="shared" si="30"/>
        <v>0</v>
      </c>
      <c r="AP25" s="610" t="str">
        <f t="shared" si="31"/>
        <v xml:space="preserve"> </v>
      </c>
      <c r="AQ25" s="613" t="str">
        <f t="shared" si="20"/>
        <v xml:space="preserve"> </v>
      </c>
      <c r="AR25" s="613" t="str">
        <f t="shared" si="32"/>
        <v xml:space="preserve"> </v>
      </c>
      <c r="AS25" s="613" t="str">
        <f t="shared" si="33"/>
        <v xml:space="preserve"> </v>
      </c>
      <c r="AT25" s="613" t="str">
        <f t="shared" si="34"/>
        <v xml:space="preserve"> </v>
      </c>
      <c r="AU25" s="613" t="str">
        <f t="shared" si="35"/>
        <v xml:space="preserve"> </v>
      </c>
      <c r="AV25" s="614" t="str">
        <f t="shared" si="36"/>
        <v xml:space="preserve"> </v>
      </c>
      <c r="AW25" s="196" t="str">
        <f t="shared" si="37"/>
        <v/>
      </c>
      <c r="AX25" s="165" t="str">
        <f t="shared" si="38"/>
        <v/>
      </c>
      <c r="AY25" s="193" t="str">
        <f t="shared" si="39"/>
        <v/>
      </c>
      <c r="AZ25" s="183" t="str">
        <f t="shared" si="40"/>
        <v/>
      </c>
      <c r="BA25" s="173" t="str">
        <f t="shared" si="41"/>
        <v/>
      </c>
      <c r="BB25" s="174" t="str">
        <f t="shared" si="42"/>
        <v/>
      </c>
      <c r="BC25" s="186" t="str">
        <f t="shared" si="48"/>
        <v/>
      </c>
      <c r="BD25" s="174" t="str">
        <f t="shared" si="43"/>
        <v/>
      </c>
      <c r="BE25" s="201" t="str">
        <f t="shared" si="44"/>
        <v/>
      </c>
      <c r="BF25" s="174" t="str">
        <f t="shared" si="45"/>
        <v/>
      </c>
      <c r="BG25" s="186" t="str">
        <f t="shared" si="46"/>
        <v/>
      </c>
      <c r="BH25" s="175" t="str">
        <f t="shared" si="47"/>
        <v/>
      </c>
      <c r="BI25" s="632"/>
      <c r="BJ25" s="57" t="s">
        <v>694</v>
      </c>
      <c r="BK25" s="57" t="s">
        <v>695</v>
      </c>
      <c r="BL25" s="57" t="s">
        <v>696</v>
      </c>
      <c r="BM25" s="57" t="s">
        <v>697</v>
      </c>
      <c r="BN25" s="70" t="s">
        <v>698</v>
      </c>
      <c r="BO25" s="57" t="s">
        <v>699</v>
      </c>
      <c r="BP25" s="57" t="s">
        <v>700</v>
      </c>
      <c r="BQ25" s="57" t="s">
        <v>701</v>
      </c>
      <c r="BR25" s="57" t="s">
        <v>702</v>
      </c>
      <c r="BS25" s="57" t="s">
        <v>703</v>
      </c>
      <c r="BT25" s="354" t="s">
        <v>704</v>
      </c>
      <c r="BU25" s="66"/>
      <c r="BV25" s="57" t="s">
        <v>705</v>
      </c>
      <c r="BW25" s="57" t="s">
        <v>706</v>
      </c>
      <c r="BX25" s="57" t="s">
        <v>707</v>
      </c>
      <c r="BY25" s="57" t="s">
        <v>708</v>
      </c>
      <c r="BZ25" s="66"/>
      <c r="CA25" s="57" t="s">
        <v>709</v>
      </c>
      <c r="CB25" s="57" t="s">
        <v>710</v>
      </c>
      <c r="CC25" s="57" t="s">
        <v>711</v>
      </c>
      <c r="CD25" s="57" t="s">
        <v>712</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2">
        <v>3</v>
      </c>
      <c r="D26" s="205"/>
      <c r="E26" s="16"/>
      <c r="F26" s="17"/>
      <c r="G26" s="134"/>
      <c r="H26" s="135"/>
      <c r="I26" s="141"/>
      <c r="J26" s="25"/>
      <c r="K26" s="145"/>
      <c r="L26" s="28"/>
      <c r="M26" s="395"/>
      <c r="N26" s="158" t="str">
        <f t="shared" si="21"/>
        <v/>
      </c>
      <c r="O26" s="27"/>
      <c r="P26" s="27"/>
      <c r="Q26" s="27"/>
      <c r="R26" s="27"/>
      <c r="S26" s="27"/>
      <c r="T26" s="28"/>
      <c r="U26" s="29"/>
      <c r="V26" s="32"/>
      <c r="W26" s="318"/>
      <c r="X26" s="319"/>
      <c r="Y26" s="160">
        <f t="shared" si="17"/>
        <v>0</v>
      </c>
      <c r="Z26" s="159">
        <f t="shared" si="22"/>
        <v>0</v>
      </c>
      <c r="AA26" s="327"/>
      <c r="AB26" s="400">
        <f t="shared" si="23"/>
        <v>0</v>
      </c>
      <c r="AC26" s="371"/>
      <c r="AD26" s="226" t="str">
        <f t="shared" si="24"/>
        <v/>
      </c>
      <c r="AE26" s="368">
        <f t="shared" si="25"/>
        <v>0</v>
      </c>
      <c r="AF26" s="335"/>
      <c r="AG26" s="333"/>
      <c r="AH26" s="336"/>
      <c r="AI26" s="161">
        <f t="shared" si="18"/>
        <v>0</v>
      </c>
      <c r="AJ26" s="162">
        <f t="shared" si="26"/>
        <v>0</v>
      </c>
      <c r="AK26" s="163">
        <f t="shared" si="19"/>
        <v>0</v>
      </c>
      <c r="AL26" s="164">
        <f t="shared" si="27"/>
        <v>0</v>
      </c>
      <c r="AM26" s="164">
        <f t="shared" si="28"/>
        <v>0</v>
      </c>
      <c r="AN26" s="164">
        <f t="shared" si="29"/>
        <v>0</v>
      </c>
      <c r="AO26" s="164">
        <f t="shared" si="30"/>
        <v>0</v>
      </c>
      <c r="AP26" s="610" t="str">
        <f t="shared" si="31"/>
        <v xml:space="preserve"> </v>
      </c>
      <c r="AQ26" s="613" t="str">
        <f t="shared" si="20"/>
        <v xml:space="preserve"> </v>
      </c>
      <c r="AR26" s="613" t="str">
        <f t="shared" si="32"/>
        <v xml:space="preserve"> </v>
      </c>
      <c r="AS26" s="613" t="str">
        <f t="shared" si="33"/>
        <v xml:space="preserve"> </v>
      </c>
      <c r="AT26" s="613" t="str">
        <f t="shared" si="34"/>
        <v xml:space="preserve"> </v>
      </c>
      <c r="AU26" s="613" t="str">
        <f t="shared" si="35"/>
        <v xml:space="preserve"> </v>
      </c>
      <c r="AV26" s="614" t="str">
        <f t="shared" si="36"/>
        <v xml:space="preserve"> </v>
      </c>
      <c r="AW26" s="196" t="str">
        <f t="shared" si="37"/>
        <v/>
      </c>
      <c r="AX26" s="165" t="str">
        <f t="shared" si="38"/>
        <v/>
      </c>
      <c r="AY26" s="193" t="str">
        <f t="shared" si="39"/>
        <v/>
      </c>
      <c r="AZ26" s="183" t="str">
        <f t="shared" si="40"/>
        <v/>
      </c>
      <c r="BA26" s="173" t="str">
        <f t="shared" si="41"/>
        <v/>
      </c>
      <c r="BB26" s="174" t="str">
        <f t="shared" si="42"/>
        <v/>
      </c>
      <c r="BC26" s="186" t="str">
        <f t="shared" si="48"/>
        <v/>
      </c>
      <c r="BD26" s="174" t="str">
        <f t="shared" si="43"/>
        <v/>
      </c>
      <c r="BE26" s="201" t="str">
        <f t="shared" si="44"/>
        <v/>
      </c>
      <c r="BF26" s="174" t="str">
        <f t="shared" si="45"/>
        <v/>
      </c>
      <c r="BG26" s="186" t="str">
        <f t="shared" si="46"/>
        <v/>
      </c>
      <c r="BH26" s="175" t="str">
        <f t="shared" si="47"/>
        <v/>
      </c>
      <c r="BI26" s="632"/>
      <c r="BJ26" s="57" t="s">
        <v>713</v>
      </c>
      <c r="BK26" s="57" t="s">
        <v>714</v>
      </c>
      <c r="BL26" s="57" t="s">
        <v>715</v>
      </c>
      <c r="BM26" s="57" t="s">
        <v>716</v>
      </c>
      <c r="BN26" s="70" t="s">
        <v>717</v>
      </c>
      <c r="BO26" s="57" t="s">
        <v>718</v>
      </c>
      <c r="BP26" s="57" t="s">
        <v>719</v>
      </c>
      <c r="BQ26" s="57" t="s">
        <v>720</v>
      </c>
      <c r="BR26" s="65"/>
      <c r="BS26" s="57" t="s">
        <v>721</v>
      </c>
      <c r="BT26" s="354" t="s">
        <v>722</v>
      </c>
      <c r="BU26" s="66"/>
      <c r="BV26" s="57" t="s">
        <v>723</v>
      </c>
      <c r="BW26" s="57" t="s">
        <v>724</v>
      </c>
      <c r="BX26" s="57" t="s">
        <v>725</v>
      </c>
      <c r="BY26" s="57" t="s">
        <v>726</v>
      </c>
      <c r="BZ26" s="66"/>
      <c r="CA26" s="57" t="s">
        <v>727</v>
      </c>
      <c r="CB26" s="57" t="s">
        <v>728</v>
      </c>
      <c r="CC26" s="57" t="s">
        <v>729</v>
      </c>
      <c r="CD26" s="57" t="s">
        <v>730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2">
        <v>3</v>
      </c>
      <c r="D27" s="207"/>
      <c r="E27" s="18"/>
      <c r="F27" s="17"/>
      <c r="G27" s="131"/>
      <c r="H27" s="136"/>
      <c r="I27" s="140"/>
      <c r="J27" s="78"/>
      <c r="K27" s="144"/>
      <c r="L27" s="119"/>
      <c r="M27" s="394"/>
      <c r="N27" s="158" t="str">
        <f t="shared" si="21"/>
        <v/>
      </c>
      <c r="O27" s="27"/>
      <c r="P27" s="27"/>
      <c r="Q27" s="27"/>
      <c r="R27" s="27"/>
      <c r="S27" s="27"/>
      <c r="T27" s="28"/>
      <c r="U27" s="29"/>
      <c r="V27" s="32"/>
      <c r="W27" s="318"/>
      <c r="X27" s="319"/>
      <c r="Y27" s="160">
        <f t="shared" si="17"/>
        <v>0</v>
      </c>
      <c r="Z27" s="159">
        <f t="shared" si="22"/>
        <v>0</v>
      </c>
      <c r="AA27" s="327"/>
      <c r="AB27" s="400">
        <f t="shared" si="23"/>
        <v>0</v>
      </c>
      <c r="AC27" s="371"/>
      <c r="AD27" s="226" t="str">
        <f t="shared" si="24"/>
        <v/>
      </c>
      <c r="AE27" s="368">
        <f t="shared" si="25"/>
        <v>0</v>
      </c>
      <c r="AF27" s="337"/>
      <c r="AG27" s="338"/>
      <c r="AH27" s="336"/>
      <c r="AI27" s="161">
        <f t="shared" si="18"/>
        <v>0</v>
      </c>
      <c r="AJ27" s="162">
        <f t="shared" si="26"/>
        <v>0</v>
      </c>
      <c r="AK27" s="163">
        <f t="shared" si="19"/>
        <v>0</v>
      </c>
      <c r="AL27" s="164">
        <f t="shared" si="27"/>
        <v>0</v>
      </c>
      <c r="AM27" s="164">
        <f t="shared" si="28"/>
        <v>0</v>
      </c>
      <c r="AN27" s="164">
        <f t="shared" si="29"/>
        <v>0</v>
      </c>
      <c r="AO27" s="164">
        <f t="shared" si="30"/>
        <v>0</v>
      </c>
      <c r="AP27" s="610" t="str">
        <f t="shared" si="31"/>
        <v xml:space="preserve"> </v>
      </c>
      <c r="AQ27" s="613" t="str">
        <f t="shared" si="20"/>
        <v xml:space="preserve"> </v>
      </c>
      <c r="AR27" s="613" t="str">
        <f t="shared" si="32"/>
        <v xml:space="preserve"> </v>
      </c>
      <c r="AS27" s="613" t="str">
        <f t="shared" si="33"/>
        <v xml:space="preserve"> </v>
      </c>
      <c r="AT27" s="613" t="str">
        <f t="shared" si="34"/>
        <v xml:space="preserve"> </v>
      </c>
      <c r="AU27" s="613" t="str">
        <f t="shared" si="35"/>
        <v xml:space="preserve"> </v>
      </c>
      <c r="AV27" s="614" t="str">
        <f t="shared" si="36"/>
        <v xml:space="preserve"> </v>
      </c>
      <c r="AW27" s="196" t="str">
        <f t="shared" si="37"/>
        <v/>
      </c>
      <c r="AX27" s="165" t="str">
        <f t="shared" si="38"/>
        <v/>
      </c>
      <c r="AY27" s="193" t="str">
        <f t="shared" si="39"/>
        <v/>
      </c>
      <c r="AZ27" s="183" t="str">
        <f t="shared" si="40"/>
        <v/>
      </c>
      <c r="BA27" s="173" t="str">
        <f t="shared" si="41"/>
        <v/>
      </c>
      <c r="BB27" s="174" t="str">
        <f t="shared" si="42"/>
        <v/>
      </c>
      <c r="BC27" s="186" t="str">
        <f t="shared" si="48"/>
        <v/>
      </c>
      <c r="BD27" s="174" t="str">
        <f t="shared" si="43"/>
        <v/>
      </c>
      <c r="BE27" s="201" t="str">
        <f t="shared" si="44"/>
        <v/>
      </c>
      <c r="BF27" s="174" t="str">
        <f t="shared" si="45"/>
        <v/>
      </c>
      <c r="BG27" s="186" t="str">
        <f t="shared" si="46"/>
        <v/>
      </c>
      <c r="BH27" s="175" t="str">
        <f t="shared" si="47"/>
        <v/>
      </c>
      <c r="BI27" s="632"/>
      <c r="BJ27" s="57" t="s">
        <v>731</v>
      </c>
      <c r="BK27" s="57" t="s">
        <v>732</v>
      </c>
      <c r="BL27" s="57" t="s">
        <v>733</v>
      </c>
      <c r="BM27" s="57" t="s">
        <v>734</v>
      </c>
      <c r="BN27" s="70" t="s">
        <v>735</v>
      </c>
      <c r="BO27" s="57" t="s">
        <v>736</v>
      </c>
      <c r="BP27" s="57" t="s">
        <v>737</v>
      </c>
      <c r="BQ27" s="57" t="s">
        <v>738</v>
      </c>
      <c r="BR27" s="66"/>
      <c r="BS27" s="57" t="s">
        <v>739</v>
      </c>
      <c r="BT27" s="354" t="s">
        <v>740</v>
      </c>
      <c r="BU27" s="66"/>
      <c r="BV27" s="57" t="s">
        <v>741</v>
      </c>
      <c r="BW27" s="57" t="s">
        <v>742</v>
      </c>
      <c r="BX27" s="57" t="s">
        <v>743</v>
      </c>
      <c r="BY27" s="57" t="s">
        <v>744</v>
      </c>
      <c r="BZ27" s="66"/>
      <c r="CA27" s="57" t="s">
        <v>745</v>
      </c>
      <c r="CB27" s="57" t="s">
        <v>746</v>
      </c>
      <c r="CC27" s="57" t="s">
        <v>747</v>
      </c>
      <c r="CD27" s="57" t="s">
        <v>748</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2">
        <v>3</v>
      </c>
      <c r="D28" s="205"/>
      <c r="E28" s="16"/>
      <c r="F28" s="17"/>
      <c r="G28" s="131"/>
      <c r="H28" s="133"/>
      <c r="I28" s="140"/>
      <c r="J28" s="78"/>
      <c r="K28" s="144"/>
      <c r="L28" s="119"/>
      <c r="M28" s="394"/>
      <c r="N28" s="158" t="str">
        <f t="shared" si="21"/>
        <v/>
      </c>
      <c r="O28" s="27"/>
      <c r="P28" s="27"/>
      <c r="Q28" s="27"/>
      <c r="R28" s="27"/>
      <c r="S28" s="27"/>
      <c r="T28" s="28"/>
      <c r="U28" s="29"/>
      <c r="V28" s="32"/>
      <c r="W28" s="318"/>
      <c r="X28" s="319"/>
      <c r="Y28" s="160">
        <f t="shared" si="17"/>
        <v>0</v>
      </c>
      <c r="Z28" s="159">
        <f t="shared" si="22"/>
        <v>0</v>
      </c>
      <c r="AA28" s="327"/>
      <c r="AB28" s="400">
        <f t="shared" si="23"/>
        <v>0</v>
      </c>
      <c r="AC28" s="371"/>
      <c r="AD28" s="226" t="str">
        <f t="shared" si="24"/>
        <v/>
      </c>
      <c r="AE28" s="368">
        <f t="shared" si="25"/>
        <v>0</v>
      </c>
      <c r="AF28" s="337"/>
      <c r="AG28" s="338"/>
      <c r="AH28" s="336"/>
      <c r="AI28" s="161">
        <f t="shared" si="18"/>
        <v>0</v>
      </c>
      <c r="AJ28" s="162">
        <f t="shared" si="26"/>
        <v>0</v>
      </c>
      <c r="AK28" s="163">
        <f t="shared" si="19"/>
        <v>0</v>
      </c>
      <c r="AL28" s="164">
        <f t="shared" si="27"/>
        <v>0</v>
      </c>
      <c r="AM28" s="164">
        <f t="shared" si="28"/>
        <v>0</v>
      </c>
      <c r="AN28" s="164">
        <f t="shared" si="29"/>
        <v>0</v>
      </c>
      <c r="AO28" s="164">
        <f t="shared" si="30"/>
        <v>0</v>
      </c>
      <c r="AP28" s="610" t="str">
        <f t="shared" si="31"/>
        <v xml:space="preserve"> </v>
      </c>
      <c r="AQ28" s="613" t="str">
        <f t="shared" si="20"/>
        <v xml:space="preserve"> </v>
      </c>
      <c r="AR28" s="613" t="str">
        <f t="shared" si="32"/>
        <v xml:space="preserve"> </v>
      </c>
      <c r="AS28" s="613" t="str">
        <f t="shared" si="33"/>
        <v xml:space="preserve"> </v>
      </c>
      <c r="AT28" s="613" t="str">
        <f t="shared" si="34"/>
        <v xml:space="preserve"> </v>
      </c>
      <c r="AU28" s="613" t="str">
        <f t="shared" si="35"/>
        <v xml:space="preserve"> </v>
      </c>
      <c r="AV28" s="614" t="str">
        <f t="shared" si="36"/>
        <v xml:space="preserve"> </v>
      </c>
      <c r="AW28" s="196" t="str">
        <f t="shared" si="37"/>
        <v/>
      </c>
      <c r="AX28" s="165" t="str">
        <f t="shared" si="38"/>
        <v/>
      </c>
      <c r="AY28" s="193" t="str">
        <f t="shared" si="39"/>
        <v/>
      </c>
      <c r="AZ28" s="183" t="str">
        <f t="shared" si="40"/>
        <v/>
      </c>
      <c r="BA28" s="173" t="str">
        <f t="shared" si="41"/>
        <v/>
      </c>
      <c r="BB28" s="174" t="str">
        <f t="shared" si="42"/>
        <v/>
      </c>
      <c r="BC28" s="186" t="str">
        <f t="shared" si="48"/>
        <v/>
      </c>
      <c r="BD28" s="174" t="str">
        <f t="shared" si="43"/>
        <v/>
      </c>
      <c r="BE28" s="201" t="str">
        <f t="shared" si="44"/>
        <v/>
      </c>
      <c r="BF28" s="174" t="str">
        <f t="shared" si="45"/>
        <v/>
      </c>
      <c r="BG28" s="186" t="str">
        <f t="shared" si="46"/>
        <v/>
      </c>
      <c r="BH28" s="175" t="str">
        <f t="shared" si="47"/>
        <v/>
      </c>
      <c r="BI28" s="632"/>
      <c r="BJ28" s="57" t="s">
        <v>749</v>
      </c>
      <c r="BK28" s="57" t="s">
        <v>750</v>
      </c>
      <c r="BL28" s="57" t="s">
        <v>751</v>
      </c>
      <c r="BM28" s="57" t="s">
        <v>734</v>
      </c>
      <c r="BN28" s="70" t="s">
        <v>752</v>
      </c>
      <c r="BO28" s="57" t="s">
        <v>753</v>
      </c>
      <c r="BP28" s="57" t="s">
        <v>754</v>
      </c>
      <c r="BQ28" s="57" t="s">
        <v>755</v>
      </c>
      <c r="BR28" s="66"/>
      <c r="BS28" s="57" t="s">
        <v>756</v>
      </c>
      <c r="BT28" s="354" t="s">
        <v>757</v>
      </c>
      <c r="BU28" s="66"/>
      <c r="BV28" s="57" t="s">
        <v>758</v>
      </c>
      <c r="BW28" s="57" t="s">
        <v>759</v>
      </c>
      <c r="BX28" s="57" t="s">
        <v>760</v>
      </c>
      <c r="BY28" s="57" t="s">
        <v>761</v>
      </c>
      <c r="BZ28" s="66"/>
      <c r="CA28" s="57" t="s">
        <v>762</v>
      </c>
      <c r="CB28" s="57" t="s">
        <v>763</v>
      </c>
      <c r="CC28" s="57" t="s">
        <v>764</v>
      </c>
      <c r="CD28" s="57" t="s">
        <v>765</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2">
        <v>3</v>
      </c>
      <c r="D29" s="205"/>
      <c r="E29" s="16"/>
      <c r="F29" s="17"/>
      <c r="G29" s="134"/>
      <c r="H29" s="135"/>
      <c r="I29" s="141"/>
      <c r="J29" s="25"/>
      <c r="K29" s="145"/>
      <c r="L29" s="28"/>
      <c r="M29" s="395"/>
      <c r="N29" s="158" t="str">
        <f t="shared" si="21"/>
        <v/>
      </c>
      <c r="O29" s="27"/>
      <c r="P29" s="27"/>
      <c r="Q29" s="27"/>
      <c r="R29" s="27"/>
      <c r="S29" s="27"/>
      <c r="T29" s="28"/>
      <c r="U29" s="29"/>
      <c r="V29" s="32"/>
      <c r="W29" s="318"/>
      <c r="X29" s="319"/>
      <c r="Y29" s="160">
        <f t="shared" si="17"/>
        <v>0</v>
      </c>
      <c r="Z29" s="159">
        <f t="shared" si="22"/>
        <v>0</v>
      </c>
      <c r="AA29" s="327"/>
      <c r="AB29" s="400">
        <f t="shared" si="23"/>
        <v>0</v>
      </c>
      <c r="AC29" s="371"/>
      <c r="AD29" s="226" t="str">
        <f t="shared" si="24"/>
        <v/>
      </c>
      <c r="AE29" s="368">
        <f t="shared" si="25"/>
        <v>0</v>
      </c>
      <c r="AF29" s="337"/>
      <c r="AG29" s="338"/>
      <c r="AH29" s="336"/>
      <c r="AI29" s="161">
        <f t="shared" si="18"/>
        <v>0</v>
      </c>
      <c r="AJ29" s="162">
        <f t="shared" si="26"/>
        <v>0</v>
      </c>
      <c r="AK29" s="163">
        <f t="shared" si="19"/>
        <v>0</v>
      </c>
      <c r="AL29" s="164">
        <f t="shared" si="27"/>
        <v>0</v>
      </c>
      <c r="AM29" s="164">
        <f t="shared" si="28"/>
        <v>0</v>
      </c>
      <c r="AN29" s="164">
        <f t="shared" si="29"/>
        <v>0</v>
      </c>
      <c r="AO29" s="164">
        <f t="shared" si="30"/>
        <v>0</v>
      </c>
      <c r="AP29" s="610" t="str">
        <f t="shared" si="31"/>
        <v xml:space="preserve"> </v>
      </c>
      <c r="AQ29" s="613" t="str">
        <f t="shared" si="20"/>
        <v xml:space="preserve"> </v>
      </c>
      <c r="AR29" s="613" t="str">
        <f t="shared" si="32"/>
        <v xml:space="preserve"> </v>
      </c>
      <c r="AS29" s="613" t="str">
        <f t="shared" si="33"/>
        <v xml:space="preserve"> </v>
      </c>
      <c r="AT29" s="613" t="str">
        <f t="shared" si="34"/>
        <v xml:space="preserve"> </v>
      </c>
      <c r="AU29" s="613" t="str">
        <f t="shared" si="35"/>
        <v xml:space="preserve"> </v>
      </c>
      <c r="AV29" s="614" t="str">
        <f t="shared" si="36"/>
        <v xml:space="preserve"> </v>
      </c>
      <c r="AW29" s="196" t="str">
        <f t="shared" si="37"/>
        <v/>
      </c>
      <c r="AX29" s="165" t="str">
        <f t="shared" si="38"/>
        <v/>
      </c>
      <c r="AY29" s="193" t="str">
        <f t="shared" si="39"/>
        <v/>
      </c>
      <c r="AZ29" s="183" t="str">
        <f t="shared" si="40"/>
        <v/>
      </c>
      <c r="BA29" s="173" t="str">
        <f t="shared" si="41"/>
        <v/>
      </c>
      <c r="BB29" s="174" t="str">
        <f t="shared" si="42"/>
        <v/>
      </c>
      <c r="BC29" s="186" t="str">
        <f t="shared" si="48"/>
        <v/>
      </c>
      <c r="BD29" s="174" t="str">
        <f t="shared" si="43"/>
        <v/>
      </c>
      <c r="BE29" s="201" t="str">
        <f t="shared" si="44"/>
        <v/>
      </c>
      <c r="BF29" s="174" t="str">
        <f t="shared" si="45"/>
        <v/>
      </c>
      <c r="BG29" s="186" t="str">
        <f t="shared" si="46"/>
        <v/>
      </c>
      <c r="BH29" s="175" t="str">
        <f t="shared" si="47"/>
        <v/>
      </c>
      <c r="BI29" s="632"/>
      <c r="BJ29" s="57" t="s">
        <v>766</v>
      </c>
      <c r="BK29" s="57" t="s">
        <v>767</v>
      </c>
      <c r="BL29" s="57" t="s">
        <v>768</v>
      </c>
      <c r="BM29" s="57" t="s">
        <v>769</v>
      </c>
      <c r="BN29" s="70" t="s">
        <v>770</v>
      </c>
      <c r="BO29" s="57" t="s">
        <v>771</v>
      </c>
      <c r="BP29" s="57" t="s">
        <v>772</v>
      </c>
      <c r="BQ29" s="57" t="s">
        <v>773</v>
      </c>
      <c r="BR29" s="66"/>
      <c r="BS29" s="57" t="s">
        <v>774</v>
      </c>
      <c r="BT29" s="354" t="s">
        <v>775</v>
      </c>
      <c r="BU29" s="66"/>
      <c r="BV29" s="57" t="s">
        <v>776</v>
      </c>
      <c r="BW29" s="57" t="s">
        <v>777</v>
      </c>
      <c r="BX29" s="57" t="s">
        <v>778</v>
      </c>
      <c r="BY29" s="57" t="s">
        <v>779</v>
      </c>
      <c r="BZ29" s="66"/>
      <c r="CA29" s="57" t="s">
        <v>780</v>
      </c>
      <c r="CB29" s="57" t="s">
        <v>781</v>
      </c>
      <c r="CC29" s="57" t="s">
        <v>782</v>
      </c>
      <c r="CD29" s="57" t="s">
        <v>783</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2">
        <v>3</v>
      </c>
      <c r="D30" s="205"/>
      <c r="E30" s="16"/>
      <c r="F30" s="17"/>
      <c r="G30" s="134"/>
      <c r="H30" s="135"/>
      <c r="I30" s="141"/>
      <c r="J30" s="25"/>
      <c r="K30" s="145"/>
      <c r="L30" s="28"/>
      <c r="M30" s="395"/>
      <c r="N30" s="158" t="str">
        <f t="shared" si="21"/>
        <v/>
      </c>
      <c r="O30" s="27"/>
      <c r="P30" s="27"/>
      <c r="Q30" s="27"/>
      <c r="R30" s="27"/>
      <c r="S30" s="27"/>
      <c r="T30" s="28"/>
      <c r="U30" s="29"/>
      <c r="V30" s="32"/>
      <c r="W30" s="318"/>
      <c r="X30" s="319"/>
      <c r="Y30" s="160">
        <f t="shared" si="17"/>
        <v>0</v>
      </c>
      <c r="Z30" s="159">
        <f t="shared" si="22"/>
        <v>0</v>
      </c>
      <c r="AA30" s="327"/>
      <c r="AB30" s="400">
        <f t="shared" si="23"/>
        <v>0</v>
      </c>
      <c r="AC30" s="371"/>
      <c r="AD30" s="226" t="str">
        <f t="shared" si="24"/>
        <v/>
      </c>
      <c r="AE30" s="368">
        <f t="shared" si="25"/>
        <v>0</v>
      </c>
      <c r="AF30" s="337"/>
      <c r="AG30" s="338"/>
      <c r="AH30" s="336"/>
      <c r="AI30" s="161">
        <f t="shared" si="18"/>
        <v>0</v>
      </c>
      <c r="AJ30" s="162">
        <f t="shared" si="26"/>
        <v>0</v>
      </c>
      <c r="AK30" s="163">
        <f t="shared" si="19"/>
        <v>0</v>
      </c>
      <c r="AL30" s="164">
        <f t="shared" si="27"/>
        <v>0</v>
      </c>
      <c r="AM30" s="164">
        <f t="shared" si="28"/>
        <v>0</v>
      </c>
      <c r="AN30" s="164">
        <f t="shared" si="29"/>
        <v>0</v>
      </c>
      <c r="AO30" s="164">
        <f t="shared" si="30"/>
        <v>0</v>
      </c>
      <c r="AP30" s="610" t="str">
        <f t="shared" si="31"/>
        <v xml:space="preserve"> </v>
      </c>
      <c r="AQ30" s="613" t="str">
        <f t="shared" si="20"/>
        <v xml:space="preserve"> </v>
      </c>
      <c r="AR30" s="613" t="str">
        <f t="shared" si="32"/>
        <v xml:space="preserve"> </v>
      </c>
      <c r="AS30" s="613" t="str">
        <f t="shared" si="33"/>
        <v xml:space="preserve"> </v>
      </c>
      <c r="AT30" s="613" t="str">
        <f t="shared" si="34"/>
        <v xml:space="preserve"> </v>
      </c>
      <c r="AU30" s="613" t="str">
        <f t="shared" si="35"/>
        <v xml:space="preserve"> </v>
      </c>
      <c r="AV30" s="614" t="str">
        <f t="shared" si="36"/>
        <v xml:space="preserve"> </v>
      </c>
      <c r="AW30" s="196" t="str">
        <f t="shared" si="37"/>
        <v/>
      </c>
      <c r="AX30" s="165" t="str">
        <f t="shared" si="38"/>
        <v/>
      </c>
      <c r="AY30" s="193" t="str">
        <f t="shared" si="39"/>
        <v/>
      </c>
      <c r="AZ30" s="183" t="str">
        <f t="shared" si="40"/>
        <v/>
      </c>
      <c r="BA30" s="173" t="str">
        <f t="shared" si="41"/>
        <v/>
      </c>
      <c r="BB30" s="174" t="str">
        <f t="shared" si="42"/>
        <v/>
      </c>
      <c r="BC30" s="186" t="str">
        <f t="shared" si="48"/>
        <v/>
      </c>
      <c r="BD30" s="174" t="str">
        <f t="shared" si="43"/>
        <v/>
      </c>
      <c r="BE30" s="201" t="str">
        <f t="shared" si="44"/>
        <v/>
      </c>
      <c r="BF30" s="174" t="str">
        <f t="shared" si="45"/>
        <v/>
      </c>
      <c r="BG30" s="186" t="str">
        <f t="shared" si="46"/>
        <v/>
      </c>
      <c r="BH30" s="175" t="str">
        <f t="shared" si="47"/>
        <v/>
      </c>
      <c r="BI30" s="632"/>
      <c r="BJ30" s="57" t="s">
        <v>784</v>
      </c>
      <c r="BK30" s="57" t="s">
        <v>785</v>
      </c>
      <c r="BL30" s="57" t="s">
        <v>786</v>
      </c>
      <c r="BM30" s="57" t="s">
        <v>787</v>
      </c>
      <c r="BN30" s="70" t="s">
        <v>788</v>
      </c>
      <c r="BO30" s="57" t="s">
        <v>789</v>
      </c>
      <c r="BP30" s="57" t="s">
        <v>790</v>
      </c>
      <c r="BQ30" s="57" t="s">
        <v>791</v>
      </c>
      <c r="BR30" s="66"/>
      <c r="BS30" s="57" t="s">
        <v>792</v>
      </c>
      <c r="BT30" s="354" t="s">
        <v>793</v>
      </c>
      <c r="BU30" s="66"/>
      <c r="BV30" s="57" t="s">
        <v>794</v>
      </c>
      <c r="BW30" s="57" t="s">
        <v>795</v>
      </c>
      <c r="BX30" s="57" t="s">
        <v>796</v>
      </c>
      <c r="BY30" s="57" t="s">
        <v>797</v>
      </c>
      <c r="BZ30" s="66"/>
      <c r="CA30" s="57" t="s">
        <v>798</v>
      </c>
      <c r="CB30" s="57" t="s">
        <v>799</v>
      </c>
      <c r="CC30" s="57" t="s">
        <v>800</v>
      </c>
      <c r="CD30" s="57" t="s">
        <v>801</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2">
        <v>3</v>
      </c>
      <c r="D31" s="207"/>
      <c r="E31" s="18"/>
      <c r="F31" s="17"/>
      <c r="G31" s="131"/>
      <c r="H31" s="133"/>
      <c r="I31" s="140"/>
      <c r="J31" s="78"/>
      <c r="K31" s="144"/>
      <c r="L31" s="119"/>
      <c r="M31" s="394"/>
      <c r="N31" s="158" t="str">
        <f t="shared" si="21"/>
        <v/>
      </c>
      <c r="O31" s="27"/>
      <c r="P31" s="27"/>
      <c r="Q31" s="27"/>
      <c r="R31" s="27"/>
      <c r="S31" s="27"/>
      <c r="T31" s="28"/>
      <c r="U31" s="29"/>
      <c r="V31" s="32"/>
      <c r="W31" s="318"/>
      <c r="X31" s="319"/>
      <c r="Y31" s="160">
        <f t="shared" si="17"/>
        <v>0</v>
      </c>
      <c r="Z31" s="159">
        <f t="shared" si="22"/>
        <v>0</v>
      </c>
      <c r="AA31" s="327"/>
      <c r="AB31" s="400">
        <f t="shared" si="23"/>
        <v>0</v>
      </c>
      <c r="AC31" s="371"/>
      <c r="AD31" s="226" t="str">
        <f t="shared" si="24"/>
        <v/>
      </c>
      <c r="AE31" s="368">
        <f t="shared" si="25"/>
        <v>0</v>
      </c>
      <c r="AF31" s="339"/>
      <c r="AG31" s="338"/>
      <c r="AH31" s="336"/>
      <c r="AI31" s="161">
        <f t="shared" si="18"/>
        <v>0</v>
      </c>
      <c r="AJ31" s="162">
        <f t="shared" si="26"/>
        <v>0</v>
      </c>
      <c r="AK31" s="163">
        <f t="shared" si="19"/>
        <v>0</v>
      </c>
      <c r="AL31" s="164">
        <f t="shared" si="27"/>
        <v>0</v>
      </c>
      <c r="AM31" s="164">
        <f t="shared" si="28"/>
        <v>0</v>
      </c>
      <c r="AN31" s="164">
        <f t="shared" si="29"/>
        <v>0</v>
      </c>
      <c r="AO31" s="164">
        <f t="shared" si="30"/>
        <v>0</v>
      </c>
      <c r="AP31" s="610" t="str">
        <f t="shared" si="31"/>
        <v xml:space="preserve"> </v>
      </c>
      <c r="AQ31" s="613" t="str">
        <f t="shared" si="20"/>
        <v xml:space="preserve"> </v>
      </c>
      <c r="AR31" s="613" t="str">
        <f t="shared" si="32"/>
        <v xml:space="preserve"> </v>
      </c>
      <c r="AS31" s="613" t="str">
        <f t="shared" si="33"/>
        <v xml:space="preserve"> </v>
      </c>
      <c r="AT31" s="613" t="str">
        <f t="shared" si="34"/>
        <v xml:space="preserve"> </v>
      </c>
      <c r="AU31" s="613" t="str">
        <f t="shared" si="35"/>
        <v xml:space="preserve"> </v>
      </c>
      <c r="AV31" s="614" t="str">
        <f t="shared" si="36"/>
        <v xml:space="preserve"> </v>
      </c>
      <c r="AW31" s="196" t="str">
        <f t="shared" si="37"/>
        <v/>
      </c>
      <c r="AX31" s="165" t="str">
        <f t="shared" si="38"/>
        <v/>
      </c>
      <c r="AY31" s="193" t="str">
        <f t="shared" si="39"/>
        <v/>
      </c>
      <c r="AZ31" s="183" t="str">
        <f t="shared" si="40"/>
        <v/>
      </c>
      <c r="BA31" s="173" t="str">
        <f t="shared" si="41"/>
        <v/>
      </c>
      <c r="BB31" s="174" t="str">
        <f t="shared" si="42"/>
        <v/>
      </c>
      <c r="BC31" s="186" t="str">
        <f t="shared" si="48"/>
        <v/>
      </c>
      <c r="BD31" s="174" t="str">
        <f t="shared" si="43"/>
        <v/>
      </c>
      <c r="BE31" s="201" t="str">
        <f t="shared" si="44"/>
        <v/>
      </c>
      <c r="BF31" s="174" t="str">
        <f t="shared" si="45"/>
        <v/>
      </c>
      <c r="BG31" s="186" t="str">
        <f t="shared" si="46"/>
        <v/>
      </c>
      <c r="BH31" s="175" t="str">
        <f t="shared" si="47"/>
        <v/>
      </c>
      <c r="BI31" s="632"/>
      <c r="BJ31" s="57" t="s">
        <v>802</v>
      </c>
      <c r="BK31" s="57" t="s">
        <v>803</v>
      </c>
      <c r="BL31" s="57" t="s">
        <v>804</v>
      </c>
      <c r="BM31" s="57" t="s">
        <v>805</v>
      </c>
      <c r="BN31" s="70" t="s">
        <v>806</v>
      </c>
      <c r="BO31" s="57" t="s">
        <v>807</v>
      </c>
      <c r="BP31" s="57" t="s">
        <v>808</v>
      </c>
      <c r="BQ31" s="57" t="s">
        <v>809</v>
      </c>
      <c r="BR31" s="66"/>
      <c r="BS31" s="57" t="s">
        <v>810</v>
      </c>
      <c r="BT31" s="354" t="s">
        <v>811</v>
      </c>
      <c r="BU31" s="66"/>
      <c r="BV31" s="57" t="s">
        <v>812</v>
      </c>
      <c r="BW31" s="57" t="s">
        <v>813</v>
      </c>
      <c r="BX31" s="57" t="s">
        <v>814</v>
      </c>
      <c r="BY31" s="57" t="s">
        <v>815</v>
      </c>
      <c r="BZ31" s="66"/>
      <c r="CA31" s="57" t="s">
        <v>816</v>
      </c>
      <c r="CB31" s="57" t="s">
        <v>817</v>
      </c>
      <c r="CC31" s="57" t="s">
        <v>818</v>
      </c>
      <c r="CD31" s="57" t="s">
        <v>819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2">
        <v>3</v>
      </c>
      <c r="D32" s="205"/>
      <c r="E32" s="16"/>
      <c r="F32" s="17"/>
      <c r="G32" s="134"/>
      <c r="H32" s="135"/>
      <c r="I32" s="141"/>
      <c r="J32" s="25"/>
      <c r="K32" s="145"/>
      <c r="L32" s="28"/>
      <c r="M32" s="395"/>
      <c r="N32" s="158" t="str">
        <f t="shared" si="21"/>
        <v/>
      </c>
      <c r="O32" s="27"/>
      <c r="P32" s="27"/>
      <c r="Q32" s="27"/>
      <c r="R32" s="27"/>
      <c r="S32" s="27"/>
      <c r="T32" s="28"/>
      <c r="U32" s="29"/>
      <c r="V32" s="32"/>
      <c r="W32" s="318"/>
      <c r="X32" s="319"/>
      <c r="Y32" s="160">
        <f t="shared" si="17"/>
        <v>0</v>
      </c>
      <c r="Z32" s="159">
        <f t="shared" si="22"/>
        <v>0</v>
      </c>
      <c r="AA32" s="327"/>
      <c r="AB32" s="400">
        <f t="shared" si="23"/>
        <v>0</v>
      </c>
      <c r="AC32" s="371"/>
      <c r="AD32" s="226" t="str">
        <f t="shared" si="24"/>
        <v/>
      </c>
      <c r="AE32" s="368">
        <f t="shared" si="25"/>
        <v>0</v>
      </c>
      <c r="AF32" s="339"/>
      <c r="AG32" s="338"/>
      <c r="AH32" s="336"/>
      <c r="AI32" s="161">
        <f t="shared" si="18"/>
        <v>0</v>
      </c>
      <c r="AJ32" s="162">
        <f t="shared" si="26"/>
        <v>0</v>
      </c>
      <c r="AK32" s="163">
        <f t="shared" si="19"/>
        <v>0</v>
      </c>
      <c r="AL32" s="164">
        <f t="shared" si="27"/>
        <v>0</v>
      </c>
      <c r="AM32" s="164">
        <f t="shared" si="28"/>
        <v>0</v>
      </c>
      <c r="AN32" s="164">
        <f t="shared" si="29"/>
        <v>0</v>
      </c>
      <c r="AO32" s="164">
        <f t="shared" si="30"/>
        <v>0</v>
      </c>
      <c r="AP32" s="610" t="str">
        <f t="shared" si="31"/>
        <v xml:space="preserve"> </v>
      </c>
      <c r="AQ32" s="613" t="str">
        <f t="shared" si="20"/>
        <v xml:space="preserve"> </v>
      </c>
      <c r="AR32" s="613" t="str">
        <f t="shared" si="32"/>
        <v xml:space="preserve"> </v>
      </c>
      <c r="AS32" s="613" t="str">
        <f t="shared" si="33"/>
        <v xml:space="preserve"> </v>
      </c>
      <c r="AT32" s="613" t="str">
        <f t="shared" si="34"/>
        <v xml:space="preserve"> </v>
      </c>
      <c r="AU32" s="613" t="str">
        <f t="shared" si="35"/>
        <v xml:space="preserve"> </v>
      </c>
      <c r="AV32" s="614" t="str">
        <f t="shared" si="36"/>
        <v xml:space="preserve"> </v>
      </c>
      <c r="AW32" s="196" t="str">
        <f t="shared" si="37"/>
        <v/>
      </c>
      <c r="AX32" s="165" t="str">
        <f t="shared" si="38"/>
        <v/>
      </c>
      <c r="AY32" s="193" t="str">
        <f t="shared" si="39"/>
        <v/>
      </c>
      <c r="AZ32" s="183" t="str">
        <f t="shared" si="40"/>
        <v/>
      </c>
      <c r="BA32" s="173" t="str">
        <f t="shared" si="41"/>
        <v/>
      </c>
      <c r="BB32" s="174" t="str">
        <f t="shared" si="42"/>
        <v/>
      </c>
      <c r="BC32" s="186" t="str">
        <f t="shared" si="48"/>
        <v/>
      </c>
      <c r="BD32" s="174" t="str">
        <f t="shared" si="43"/>
        <v/>
      </c>
      <c r="BE32" s="201" t="str">
        <f t="shared" si="44"/>
        <v/>
      </c>
      <c r="BF32" s="174" t="str">
        <f t="shared" si="45"/>
        <v/>
      </c>
      <c r="BG32" s="186" t="str">
        <f t="shared" si="46"/>
        <v/>
      </c>
      <c r="BH32" s="175" t="str">
        <f t="shared" si="47"/>
        <v/>
      </c>
      <c r="BI32" s="632"/>
      <c r="BJ32" s="57" t="s">
        <v>820</v>
      </c>
      <c r="BK32" s="57" t="s">
        <v>821</v>
      </c>
      <c r="BL32" s="57" t="s">
        <v>822</v>
      </c>
      <c r="BM32" s="57" t="s">
        <v>823</v>
      </c>
      <c r="BN32" s="70" t="s">
        <v>824</v>
      </c>
      <c r="BO32" s="57" t="s">
        <v>825</v>
      </c>
      <c r="BP32" s="57" t="s">
        <v>826</v>
      </c>
      <c r="BQ32" s="57" t="s">
        <v>827</v>
      </c>
      <c r="BR32" s="66"/>
      <c r="BS32" s="57" t="s">
        <v>828</v>
      </c>
      <c r="BT32" s="354" t="s">
        <v>829</v>
      </c>
      <c r="BU32" s="66"/>
      <c r="BV32" s="57" t="s">
        <v>830</v>
      </c>
      <c r="BW32" s="57" t="s">
        <v>831</v>
      </c>
      <c r="BX32" s="57" t="s">
        <v>832</v>
      </c>
      <c r="BY32" s="57" t="s">
        <v>833</v>
      </c>
      <c r="BZ32" s="66"/>
      <c r="CA32" s="57" t="s">
        <v>834</v>
      </c>
      <c r="CB32" s="57" t="s">
        <v>835</v>
      </c>
      <c r="CC32" s="57" t="s">
        <v>836</v>
      </c>
      <c r="CD32" s="57" t="s">
        <v>837</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2">
        <v>3</v>
      </c>
      <c r="D33" s="205"/>
      <c r="E33" s="16"/>
      <c r="F33" s="17"/>
      <c r="G33" s="134"/>
      <c r="H33" s="135"/>
      <c r="I33" s="141"/>
      <c r="J33" s="25"/>
      <c r="K33" s="145"/>
      <c r="L33" s="28"/>
      <c r="M33" s="395"/>
      <c r="N33" s="158" t="str">
        <f t="shared" si="21"/>
        <v/>
      </c>
      <c r="O33" s="27"/>
      <c r="P33" s="27"/>
      <c r="Q33" s="27"/>
      <c r="R33" s="27"/>
      <c r="S33" s="27"/>
      <c r="T33" s="28"/>
      <c r="U33" s="29"/>
      <c r="V33" s="32"/>
      <c r="W33" s="318"/>
      <c r="X33" s="319"/>
      <c r="Y33" s="160">
        <f t="shared" si="17"/>
        <v>0</v>
      </c>
      <c r="Z33" s="159">
        <f t="shared" si="22"/>
        <v>0</v>
      </c>
      <c r="AA33" s="327"/>
      <c r="AB33" s="400">
        <f t="shared" si="23"/>
        <v>0</v>
      </c>
      <c r="AC33" s="371"/>
      <c r="AD33" s="226" t="str">
        <f t="shared" si="24"/>
        <v/>
      </c>
      <c r="AE33" s="368">
        <f t="shared" si="25"/>
        <v>0</v>
      </c>
      <c r="AF33" s="339"/>
      <c r="AG33" s="338"/>
      <c r="AH33" s="336"/>
      <c r="AI33" s="161">
        <f t="shared" si="18"/>
        <v>0</v>
      </c>
      <c r="AJ33" s="162">
        <f t="shared" si="26"/>
        <v>0</v>
      </c>
      <c r="AK33" s="163">
        <f t="shared" si="19"/>
        <v>0</v>
      </c>
      <c r="AL33" s="164">
        <f t="shared" si="27"/>
        <v>0</v>
      </c>
      <c r="AM33" s="164">
        <f t="shared" si="28"/>
        <v>0</v>
      </c>
      <c r="AN33" s="164">
        <f t="shared" si="29"/>
        <v>0</v>
      </c>
      <c r="AO33" s="164">
        <f t="shared" si="30"/>
        <v>0</v>
      </c>
      <c r="AP33" s="610" t="str">
        <f t="shared" si="31"/>
        <v xml:space="preserve"> </v>
      </c>
      <c r="AQ33" s="613" t="str">
        <f t="shared" si="20"/>
        <v xml:space="preserve"> </v>
      </c>
      <c r="AR33" s="613" t="str">
        <f t="shared" si="32"/>
        <v xml:space="preserve"> </v>
      </c>
      <c r="AS33" s="613" t="str">
        <f t="shared" si="33"/>
        <v xml:space="preserve"> </v>
      </c>
      <c r="AT33" s="613" t="str">
        <f t="shared" si="34"/>
        <v xml:space="preserve"> </v>
      </c>
      <c r="AU33" s="613" t="str">
        <f t="shared" si="35"/>
        <v xml:space="preserve"> </v>
      </c>
      <c r="AV33" s="614" t="str">
        <f t="shared" si="36"/>
        <v xml:space="preserve"> </v>
      </c>
      <c r="AW33" s="196" t="str">
        <f t="shared" si="37"/>
        <v/>
      </c>
      <c r="AX33" s="165" t="str">
        <f t="shared" si="38"/>
        <v/>
      </c>
      <c r="AY33" s="193" t="str">
        <f t="shared" si="39"/>
        <v/>
      </c>
      <c r="AZ33" s="183" t="str">
        <f t="shared" si="40"/>
        <v/>
      </c>
      <c r="BA33" s="173" t="str">
        <f t="shared" si="41"/>
        <v/>
      </c>
      <c r="BB33" s="174" t="str">
        <f t="shared" si="42"/>
        <v/>
      </c>
      <c r="BC33" s="186" t="str">
        <f t="shared" si="48"/>
        <v/>
      </c>
      <c r="BD33" s="174" t="str">
        <f t="shared" si="43"/>
        <v/>
      </c>
      <c r="BE33" s="201" t="str">
        <f t="shared" si="44"/>
        <v/>
      </c>
      <c r="BF33" s="174" t="str">
        <f t="shared" si="45"/>
        <v/>
      </c>
      <c r="BG33" s="186" t="str">
        <f t="shared" si="46"/>
        <v/>
      </c>
      <c r="BH33" s="175" t="str">
        <f t="shared" si="47"/>
        <v/>
      </c>
      <c r="BI33" s="632"/>
      <c r="BJ33" s="57" t="s">
        <v>838</v>
      </c>
      <c r="BK33" s="57" t="s">
        <v>839</v>
      </c>
      <c r="BL33" s="57" t="s">
        <v>840</v>
      </c>
      <c r="BM33" s="57" t="s">
        <v>841</v>
      </c>
      <c r="BN33" s="70" t="s">
        <v>842</v>
      </c>
      <c r="BO33" s="57" t="s">
        <v>843</v>
      </c>
      <c r="BP33" s="57" t="s">
        <v>844</v>
      </c>
      <c r="BQ33" s="57" t="s">
        <v>845</v>
      </c>
      <c r="BR33" s="66"/>
      <c r="BS33" s="57" t="s">
        <v>846</v>
      </c>
      <c r="BT33" s="356" t="s">
        <v>847</v>
      </c>
      <c r="BU33" s="66"/>
      <c r="BV33" s="57" t="s">
        <v>848</v>
      </c>
      <c r="BW33" s="57" t="s">
        <v>849</v>
      </c>
      <c r="BX33" s="57" t="s">
        <v>850</v>
      </c>
      <c r="BY33" s="57" t="s">
        <v>851</v>
      </c>
      <c r="BZ33" s="66"/>
      <c r="CA33" s="57" t="s">
        <v>852</v>
      </c>
      <c r="CB33" s="57" t="s">
        <v>853</v>
      </c>
      <c r="CC33" s="57" t="s">
        <v>854</v>
      </c>
      <c r="CD33" s="57" t="s">
        <v>855</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2">
        <v>3</v>
      </c>
      <c r="D34" s="205"/>
      <c r="E34" s="16"/>
      <c r="F34" s="17"/>
      <c r="G34" s="131"/>
      <c r="H34" s="136"/>
      <c r="I34" s="140"/>
      <c r="J34" s="78"/>
      <c r="K34" s="144"/>
      <c r="L34" s="119"/>
      <c r="M34" s="394"/>
      <c r="N34" s="158" t="str">
        <f t="shared" si="21"/>
        <v/>
      </c>
      <c r="O34" s="27"/>
      <c r="P34" s="27"/>
      <c r="Q34" s="27"/>
      <c r="R34" s="27"/>
      <c r="S34" s="27"/>
      <c r="T34" s="28"/>
      <c r="U34" s="29"/>
      <c r="V34" s="32"/>
      <c r="W34" s="318"/>
      <c r="X34" s="319"/>
      <c r="Y34" s="160">
        <f t="shared" si="17"/>
        <v>0</v>
      </c>
      <c r="Z34" s="159">
        <f t="shared" si="22"/>
        <v>0</v>
      </c>
      <c r="AA34" s="327"/>
      <c r="AB34" s="400">
        <f t="shared" si="23"/>
        <v>0</v>
      </c>
      <c r="AC34" s="371"/>
      <c r="AD34" s="226" t="str">
        <f t="shared" si="24"/>
        <v/>
      </c>
      <c r="AE34" s="368">
        <f t="shared" si="25"/>
        <v>0</v>
      </c>
      <c r="AF34" s="339"/>
      <c r="AG34" s="338"/>
      <c r="AH34" s="336"/>
      <c r="AI34" s="161">
        <f t="shared" si="18"/>
        <v>0</v>
      </c>
      <c r="AJ34" s="162">
        <f t="shared" si="26"/>
        <v>0</v>
      </c>
      <c r="AK34" s="163">
        <f t="shared" si="19"/>
        <v>0</v>
      </c>
      <c r="AL34" s="164">
        <f t="shared" si="27"/>
        <v>0</v>
      </c>
      <c r="AM34" s="164">
        <f t="shared" si="28"/>
        <v>0</v>
      </c>
      <c r="AN34" s="164">
        <f t="shared" si="29"/>
        <v>0</v>
      </c>
      <c r="AO34" s="164">
        <f t="shared" si="30"/>
        <v>0</v>
      </c>
      <c r="AP34" s="610" t="str">
        <f t="shared" si="31"/>
        <v xml:space="preserve"> </v>
      </c>
      <c r="AQ34" s="613" t="str">
        <f t="shared" si="20"/>
        <v xml:space="preserve"> </v>
      </c>
      <c r="AR34" s="613" t="str">
        <f t="shared" si="32"/>
        <v xml:space="preserve"> </v>
      </c>
      <c r="AS34" s="613" t="str">
        <f t="shared" si="33"/>
        <v xml:space="preserve"> </v>
      </c>
      <c r="AT34" s="613" t="str">
        <f t="shared" si="34"/>
        <v xml:space="preserve"> </v>
      </c>
      <c r="AU34" s="613" t="str">
        <f t="shared" si="35"/>
        <v xml:space="preserve"> </v>
      </c>
      <c r="AV34" s="614" t="str">
        <f t="shared" si="36"/>
        <v xml:space="preserve"> </v>
      </c>
      <c r="AW34" s="196" t="str">
        <f t="shared" si="37"/>
        <v/>
      </c>
      <c r="AX34" s="165" t="str">
        <f t="shared" si="38"/>
        <v/>
      </c>
      <c r="AY34" s="193" t="str">
        <f t="shared" si="39"/>
        <v/>
      </c>
      <c r="AZ34" s="183" t="str">
        <f t="shared" si="40"/>
        <v/>
      </c>
      <c r="BA34" s="173" t="str">
        <f t="shared" si="41"/>
        <v/>
      </c>
      <c r="BB34" s="174" t="str">
        <f t="shared" si="42"/>
        <v/>
      </c>
      <c r="BC34" s="186" t="str">
        <f t="shared" si="48"/>
        <v/>
      </c>
      <c r="BD34" s="174" t="str">
        <f t="shared" si="43"/>
        <v/>
      </c>
      <c r="BE34" s="201" t="str">
        <f t="shared" si="44"/>
        <v/>
      </c>
      <c r="BF34" s="174" t="str">
        <f t="shared" si="45"/>
        <v/>
      </c>
      <c r="BG34" s="186" t="str">
        <f t="shared" si="46"/>
        <v/>
      </c>
      <c r="BH34" s="175" t="str">
        <f t="shared" si="47"/>
        <v/>
      </c>
      <c r="BI34" s="632"/>
      <c r="BJ34" s="57" t="s">
        <v>856</v>
      </c>
      <c r="BK34" s="57" t="s">
        <v>857</v>
      </c>
      <c r="BL34" s="57" t="s">
        <v>858</v>
      </c>
      <c r="BM34" s="57" t="s">
        <v>859</v>
      </c>
      <c r="BN34" s="70" t="s">
        <v>860</v>
      </c>
      <c r="BO34" s="57" t="s">
        <v>861</v>
      </c>
      <c r="BP34" s="57" t="s">
        <v>862</v>
      </c>
      <c r="BQ34" s="57" t="s">
        <v>863</v>
      </c>
      <c r="BR34" s="66"/>
      <c r="BS34" s="57" t="s">
        <v>864</v>
      </c>
      <c r="BT34" s="356" t="s">
        <v>865</v>
      </c>
      <c r="BU34" s="66"/>
      <c r="BV34" s="57" t="s">
        <v>866</v>
      </c>
      <c r="BW34" s="57" t="s">
        <v>867</v>
      </c>
      <c r="BX34" s="57" t="s">
        <v>832</v>
      </c>
      <c r="BY34" s="57" t="s">
        <v>868</v>
      </c>
      <c r="BZ34" s="66"/>
      <c r="CA34" s="57" t="s">
        <v>869</v>
      </c>
      <c r="CB34" s="57" t="s">
        <v>870</v>
      </c>
      <c r="CC34" s="57" t="s">
        <v>871</v>
      </c>
      <c r="CD34" s="57" t="s">
        <v>872</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2">
        <v>3</v>
      </c>
      <c r="D35" s="207"/>
      <c r="E35" s="18"/>
      <c r="F35" s="17"/>
      <c r="G35" s="131"/>
      <c r="H35" s="133"/>
      <c r="I35" s="140"/>
      <c r="J35" s="78"/>
      <c r="K35" s="144"/>
      <c r="L35" s="119"/>
      <c r="M35" s="394"/>
      <c r="N35" s="158" t="str">
        <f t="shared" si="21"/>
        <v/>
      </c>
      <c r="O35" s="27"/>
      <c r="P35" s="27"/>
      <c r="Q35" s="27"/>
      <c r="R35" s="27"/>
      <c r="S35" s="27"/>
      <c r="T35" s="28"/>
      <c r="U35" s="29"/>
      <c r="V35" s="32"/>
      <c r="W35" s="318"/>
      <c r="X35" s="319"/>
      <c r="Y35" s="160">
        <f t="shared" si="17"/>
        <v>0</v>
      </c>
      <c r="Z35" s="159">
        <f t="shared" si="22"/>
        <v>0</v>
      </c>
      <c r="AA35" s="327"/>
      <c r="AB35" s="400">
        <f t="shared" si="23"/>
        <v>0</v>
      </c>
      <c r="AC35" s="371"/>
      <c r="AD35" s="226" t="str">
        <f t="shared" si="24"/>
        <v/>
      </c>
      <c r="AE35" s="368">
        <f t="shared" si="25"/>
        <v>0</v>
      </c>
      <c r="AF35" s="339"/>
      <c r="AG35" s="338"/>
      <c r="AH35" s="336"/>
      <c r="AI35" s="161">
        <f t="shared" si="18"/>
        <v>0</v>
      </c>
      <c r="AJ35" s="162">
        <f t="shared" si="26"/>
        <v>0</v>
      </c>
      <c r="AK35" s="163">
        <f t="shared" si="19"/>
        <v>0</v>
      </c>
      <c r="AL35" s="164">
        <f t="shared" si="27"/>
        <v>0</v>
      </c>
      <c r="AM35" s="164">
        <f t="shared" si="28"/>
        <v>0</v>
      </c>
      <c r="AN35" s="164">
        <f t="shared" si="29"/>
        <v>0</v>
      </c>
      <c r="AO35" s="164">
        <f t="shared" si="30"/>
        <v>0</v>
      </c>
      <c r="AP35" s="610" t="str">
        <f t="shared" si="31"/>
        <v xml:space="preserve"> </v>
      </c>
      <c r="AQ35" s="613" t="str">
        <f t="shared" si="20"/>
        <v xml:space="preserve"> </v>
      </c>
      <c r="AR35" s="613" t="str">
        <f t="shared" si="32"/>
        <v xml:space="preserve"> </v>
      </c>
      <c r="AS35" s="613" t="str">
        <f t="shared" si="33"/>
        <v xml:space="preserve"> </v>
      </c>
      <c r="AT35" s="613" t="str">
        <f t="shared" si="34"/>
        <v xml:space="preserve"> </v>
      </c>
      <c r="AU35" s="613" t="str">
        <f t="shared" si="35"/>
        <v xml:space="preserve"> </v>
      </c>
      <c r="AV35" s="614" t="str">
        <f t="shared" si="36"/>
        <v xml:space="preserve"> </v>
      </c>
      <c r="AW35" s="196" t="str">
        <f t="shared" si="37"/>
        <v/>
      </c>
      <c r="AX35" s="165" t="str">
        <f t="shared" si="38"/>
        <v/>
      </c>
      <c r="AY35" s="193" t="str">
        <f t="shared" si="39"/>
        <v/>
      </c>
      <c r="AZ35" s="183" t="str">
        <f t="shared" si="40"/>
        <v/>
      </c>
      <c r="BA35" s="173" t="str">
        <f t="shared" si="41"/>
        <v/>
      </c>
      <c r="BB35" s="174" t="str">
        <f t="shared" si="42"/>
        <v/>
      </c>
      <c r="BC35" s="186" t="str">
        <f t="shared" si="48"/>
        <v/>
      </c>
      <c r="BD35" s="174" t="str">
        <f t="shared" si="43"/>
        <v/>
      </c>
      <c r="BE35" s="201" t="str">
        <f t="shared" si="44"/>
        <v/>
      </c>
      <c r="BF35" s="174" t="str">
        <f t="shared" si="45"/>
        <v/>
      </c>
      <c r="BG35" s="186" t="str">
        <f t="shared" si="46"/>
        <v/>
      </c>
      <c r="BH35" s="175" t="str">
        <f t="shared" si="47"/>
        <v/>
      </c>
      <c r="BI35" s="632"/>
      <c r="BJ35" s="57" t="s">
        <v>873</v>
      </c>
      <c r="BK35" s="57" t="s">
        <v>874</v>
      </c>
      <c r="BL35" s="57" t="s">
        <v>875</v>
      </c>
      <c r="BM35" s="57" t="s">
        <v>876</v>
      </c>
      <c r="BN35" s="70" t="s">
        <v>877</v>
      </c>
      <c r="BO35" s="57" t="s">
        <v>878</v>
      </c>
      <c r="BP35" s="57" t="s">
        <v>879</v>
      </c>
      <c r="BQ35" s="57" t="s">
        <v>880</v>
      </c>
      <c r="BR35" s="66"/>
      <c r="BS35" s="57" t="s">
        <v>881</v>
      </c>
      <c r="BT35" s="356" t="s">
        <v>882</v>
      </c>
      <c r="BU35" s="66"/>
      <c r="BV35" s="57" t="s">
        <v>883</v>
      </c>
      <c r="BW35" s="57" t="s">
        <v>884</v>
      </c>
      <c r="BX35" s="57" t="s">
        <v>885</v>
      </c>
      <c r="BY35" s="57" t="s">
        <v>886</v>
      </c>
      <c r="BZ35" s="66"/>
      <c r="CA35" s="57" t="s">
        <v>887</v>
      </c>
      <c r="CB35" s="57" t="s">
        <v>888</v>
      </c>
      <c r="CC35" s="57" t="s">
        <v>889</v>
      </c>
      <c r="CD35" s="57" t="s">
        <v>890</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2">
        <v>3</v>
      </c>
      <c r="D36" s="205"/>
      <c r="E36" s="16"/>
      <c r="F36" s="17"/>
      <c r="G36" s="134"/>
      <c r="H36" s="135"/>
      <c r="I36" s="141"/>
      <c r="J36" s="25"/>
      <c r="K36" s="145"/>
      <c r="L36" s="28"/>
      <c r="M36" s="395"/>
      <c r="N36" s="158" t="str">
        <f t="shared" si="21"/>
        <v/>
      </c>
      <c r="O36" s="27"/>
      <c r="P36" s="27"/>
      <c r="Q36" s="27"/>
      <c r="R36" s="27"/>
      <c r="S36" s="27"/>
      <c r="T36" s="28"/>
      <c r="U36" s="29"/>
      <c r="V36" s="32"/>
      <c r="W36" s="318"/>
      <c r="X36" s="319"/>
      <c r="Y36" s="160">
        <f t="shared" si="17"/>
        <v>0</v>
      </c>
      <c r="Z36" s="159">
        <f t="shared" si="22"/>
        <v>0</v>
      </c>
      <c r="AA36" s="327"/>
      <c r="AB36" s="400">
        <f t="shared" si="23"/>
        <v>0</v>
      </c>
      <c r="AC36" s="371"/>
      <c r="AD36" s="226" t="str">
        <f t="shared" si="24"/>
        <v/>
      </c>
      <c r="AE36" s="368">
        <f t="shared" si="25"/>
        <v>0</v>
      </c>
      <c r="AF36" s="339"/>
      <c r="AG36" s="338"/>
      <c r="AH36" s="336"/>
      <c r="AI36" s="161">
        <f t="shared" si="18"/>
        <v>0</v>
      </c>
      <c r="AJ36" s="162">
        <f t="shared" si="26"/>
        <v>0</v>
      </c>
      <c r="AK36" s="163">
        <f t="shared" si="19"/>
        <v>0</v>
      </c>
      <c r="AL36" s="164">
        <f t="shared" si="27"/>
        <v>0</v>
      </c>
      <c r="AM36" s="164">
        <f t="shared" si="28"/>
        <v>0</v>
      </c>
      <c r="AN36" s="164">
        <f t="shared" si="29"/>
        <v>0</v>
      </c>
      <c r="AO36" s="164">
        <f t="shared" si="30"/>
        <v>0</v>
      </c>
      <c r="AP36" s="610" t="str">
        <f t="shared" si="31"/>
        <v xml:space="preserve"> </v>
      </c>
      <c r="AQ36" s="613" t="str">
        <f t="shared" si="20"/>
        <v xml:space="preserve"> </v>
      </c>
      <c r="AR36" s="613" t="str">
        <f t="shared" si="32"/>
        <v xml:space="preserve"> </v>
      </c>
      <c r="AS36" s="613" t="str">
        <f t="shared" si="33"/>
        <v xml:space="preserve"> </v>
      </c>
      <c r="AT36" s="613" t="str">
        <f t="shared" si="34"/>
        <v xml:space="preserve"> </v>
      </c>
      <c r="AU36" s="613" t="str">
        <f t="shared" si="35"/>
        <v xml:space="preserve"> </v>
      </c>
      <c r="AV36" s="614" t="str">
        <f t="shared" si="36"/>
        <v xml:space="preserve"> </v>
      </c>
      <c r="AW36" s="196" t="str">
        <f t="shared" si="37"/>
        <v/>
      </c>
      <c r="AX36" s="165" t="str">
        <f t="shared" si="38"/>
        <v/>
      </c>
      <c r="AY36" s="193" t="str">
        <f t="shared" si="39"/>
        <v/>
      </c>
      <c r="AZ36" s="183" t="str">
        <f t="shared" si="40"/>
        <v/>
      </c>
      <c r="BA36" s="173" t="str">
        <f t="shared" si="41"/>
        <v/>
      </c>
      <c r="BB36" s="174" t="str">
        <f t="shared" si="42"/>
        <v/>
      </c>
      <c r="BC36" s="186" t="str">
        <f t="shared" si="48"/>
        <v/>
      </c>
      <c r="BD36" s="174" t="str">
        <f t="shared" si="43"/>
        <v/>
      </c>
      <c r="BE36" s="201" t="str">
        <f t="shared" si="44"/>
        <v/>
      </c>
      <c r="BF36" s="174" t="str">
        <f t="shared" si="45"/>
        <v/>
      </c>
      <c r="BG36" s="186" t="str">
        <f t="shared" si="46"/>
        <v/>
      </c>
      <c r="BH36" s="175" t="str">
        <f t="shared" si="47"/>
        <v/>
      </c>
      <c r="BI36" s="632"/>
      <c r="BJ36" s="57" t="s">
        <v>891</v>
      </c>
      <c r="BK36" s="57" t="s">
        <v>892</v>
      </c>
      <c r="BL36" s="57" t="s">
        <v>893</v>
      </c>
      <c r="BM36" s="57" t="s">
        <v>894</v>
      </c>
      <c r="BN36" s="70" t="s">
        <v>895</v>
      </c>
      <c r="BO36" s="57" t="s">
        <v>896</v>
      </c>
      <c r="BP36" s="57" t="s">
        <v>897</v>
      </c>
      <c r="BQ36" s="57" t="s">
        <v>898</v>
      </c>
      <c r="BR36" s="66"/>
      <c r="BS36" s="57" t="s">
        <v>899</v>
      </c>
      <c r="BT36" s="354" t="s">
        <v>900</v>
      </c>
      <c r="BU36" s="66"/>
      <c r="BV36" s="57" t="s">
        <v>901</v>
      </c>
      <c r="BW36" s="57" t="s">
        <v>902</v>
      </c>
      <c r="BX36" s="57" t="s">
        <v>832</v>
      </c>
      <c r="BY36" s="57" t="s">
        <v>903</v>
      </c>
      <c r="BZ36" s="66"/>
      <c r="CA36" s="57" t="s">
        <v>904</v>
      </c>
      <c r="CB36" s="57" t="s">
        <v>888</v>
      </c>
      <c r="CC36" s="57" t="s">
        <v>905</v>
      </c>
      <c r="CD36" s="57" t="s">
        <v>906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2">
        <v>3</v>
      </c>
      <c r="D37" s="205"/>
      <c r="E37" s="16"/>
      <c r="F37" s="17"/>
      <c r="G37" s="134"/>
      <c r="H37" s="135"/>
      <c r="I37" s="141"/>
      <c r="J37" s="25"/>
      <c r="K37" s="145"/>
      <c r="L37" s="28"/>
      <c r="M37" s="395"/>
      <c r="N37" s="158" t="str">
        <f t="shared" si="21"/>
        <v/>
      </c>
      <c r="O37" s="27"/>
      <c r="P37" s="27"/>
      <c r="Q37" s="27"/>
      <c r="R37" s="27"/>
      <c r="S37" s="27"/>
      <c r="T37" s="28"/>
      <c r="U37" s="29"/>
      <c r="V37" s="32"/>
      <c r="W37" s="318"/>
      <c r="X37" s="319"/>
      <c r="Y37" s="160">
        <f t="shared" si="17"/>
        <v>0</v>
      </c>
      <c r="Z37" s="159">
        <f t="shared" si="22"/>
        <v>0</v>
      </c>
      <c r="AA37" s="327"/>
      <c r="AB37" s="400">
        <f t="shared" si="23"/>
        <v>0</v>
      </c>
      <c r="AC37" s="371"/>
      <c r="AD37" s="226" t="str">
        <f t="shared" si="24"/>
        <v/>
      </c>
      <c r="AE37" s="368">
        <f t="shared" si="25"/>
        <v>0</v>
      </c>
      <c r="AF37" s="339"/>
      <c r="AG37" s="338"/>
      <c r="AH37" s="336"/>
      <c r="AI37" s="161">
        <f t="shared" si="18"/>
        <v>0</v>
      </c>
      <c r="AJ37" s="162">
        <f t="shared" si="26"/>
        <v>0</v>
      </c>
      <c r="AK37" s="163">
        <f t="shared" si="19"/>
        <v>0</v>
      </c>
      <c r="AL37" s="164">
        <f t="shared" si="27"/>
        <v>0</v>
      </c>
      <c r="AM37" s="164">
        <f t="shared" si="28"/>
        <v>0</v>
      </c>
      <c r="AN37" s="164">
        <f t="shared" si="29"/>
        <v>0</v>
      </c>
      <c r="AO37" s="164">
        <f t="shared" si="30"/>
        <v>0</v>
      </c>
      <c r="AP37" s="610" t="str">
        <f t="shared" si="31"/>
        <v xml:space="preserve"> </v>
      </c>
      <c r="AQ37" s="613" t="str">
        <f t="shared" si="20"/>
        <v xml:space="preserve"> </v>
      </c>
      <c r="AR37" s="613" t="str">
        <f t="shared" si="32"/>
        <v xml:space="preserve"> </v>
      </c>
      <c r="AS37" s="613" t="str">
        <f t="shared" si="33"/>
        <v xml:space="preserve"> </v>
      </c>
      <c r="AT37" s="613" t="str">
        <f t="shared" si="34"/>
        <v xml:space="preserve"> </v>
      </c>
      <c r="AU37" s="613" t="str">
        <f t="shared" si="35"/>
        <v xml:space="preserve"> </v>
      </c>
      <c r="AV37" s="614" t="str">
        <f t="shared" si="36"/>
        <v xml:space="preserve"> </v>
      </c>
      <c r="AW37" s="196" t="str">
        <f t="shared" si="37"/>
        <v/>
      </c>
      <c r="AX37" s="165" t="str">
        <f t="shared" si="38"/>
        <v/>
      </c>
      <c r="AY37" s="193" t="str">
        <f t="shared" si="39"/>
        <v/>
      </c>
      <c r="AZ37" s="183" t="str">
        <f t="shared" si="40"/>
        <v/>
      </c>
      <c r="BA37" s="173" t="str">
        <f t="shared" si="41"/>
        <v/>
      </c>
      <c r="BB37" s="174" t="str">
        <f t="shared" si="42"/>
        <v/>
      </c>
      <c r="BC37" s="186" t="str">
        <f t="shared" si="48"/>
        <v/>
      </c>
      <c r="BD37" s="174" t="str">
        <f t="shared" si="43"/>
        <v/>
      </c>
      <c r="BE37" s="201" t="str">
        <f t="shared" si="44"/>
        <v/>
      </c>
      <c r="BF37" s="174" t="str">
        <f t="shared" si="45"/>
        <v/>
      </c>
      <c r="BG37" s="186" t="str">
        <f t="shared" si="46"/>
        <v/>
      </c>
      <c r="BH37" s="175" t="str">
        <f t="shared" si="47"/>
        <v/>
      </c>
      <c r="BI37" s="632"/>
      <c r="BJ37" s="57" t="s">
        <v>907</v>
      </c>
      <c r="BK37" s="57" t="s">
        <v>908</v>
      </c>
      <c r="BL37" s="57" t="s">
        <v>909</v>
      </c>
      <c r="BM37" s="57" t="s">
        <v>910</v>
      </c>
      <c r="BN37" s="70" t="s">
        <v>911</v>
      </c>
      <c r="BO37" s="57" t="s">
        <v>912</v>
      </c>
      <c r="BP37" s="57" t="s">
        <v>913</v>
      </c>
      <c r="BQ37" s="57" t="s">
        <v>914</v>
      </c>
      <c r="BR37" s="66"/>
      <c r="BS37" s="57" t="s">
        <v>915</v>
      </c>
      <c r="BT37" s="354" t="s">
        <v>916</v>
      </c>
      <c r="BU37" s="66"/>
      <c r="BV37" s="57" t="s">
        <v>917</v>
      </c>
      <c r="BW37" s="57" t="s">
        <v>918</v>
      </c>
      <c r="BX37" s="57" t="s">
        <v>919</v>
      </c>
      <c r="BY37" s="57" t="s">
        <v>920</v>
      </c>
      <c r="BZ37" s="66"/>
      <c r="CA37" s="57" t="s">
        <v>921</v>
      </c>
      <c r="CB37" s="57" t="s">
        <v>922</v>
      </c>
      <c r="CC37" s="57" t="s">
        <v>923</v>
      </c>
      <c r="CD37" s="57" t="s">
        <v>924</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2">
        <v>3</v>
      </c>
      <c r="D38" s="205"/>
      <c r="E38" s="16"/>
      <c r="F38" s="17"/>
      <c r="G38" s="134"/>
      <c r="H38" s="135"/>
      <c r="I38" s="141"/>
      <c r="J38" s="25"/>
      <c r="K38" s="145"/>
      <c r="L38" s="28"/>
      <c r="M38" s="395"/>
      <c r="N38" s="158" t="str">
        <f t="shared" si="21"/>
        <v/>
      </c>
      <c r="O38" s="27"/>
      <c r="P38" s="27"/>
      <c r="Q38" s="27"/>
      <c r="R38" s="27"/>
      <c r="S38" s="27"/>
      <c r="T38" s="28"/>
      <c r="U38" s="29"/>
      <c r="V38" s="32"/>
      <c r="W38" s="318"/>
      <c r="X38" s="319"/>
      <c r="Y38" s="160">
        <f t="shared" si="17"/>
        <v>0</v>
      </c>
      <c r="Z38" s="159">
        <f t="shared" si="22"/>
        <v>0</v>
      </c>
      <c r="AA38" s="327"/>
      <c r="AB38" s="400">
        <f t="shared" si="23"/>
        <v>0</v>
      </c>
      <c r="AC38" s="371"/>
      <c r="AD38" s="226" t="str">
        <f t="shared" si="24"/>
        <v/>
      </c>
      <c r="AE38" s="368">
        <f t="shared" si="25"/>
        <v>0</v>
      </c>
      <c r="AF38" s="339"/>
      <c r="AG38" s="338"/>
      <c r="AH38" s="336"/>
      <c r="AI38" s="161">
        <f t="shared" si="18"/>
        <v>0</v>
      </c>
      <c r="AJ38" s="162">
        <f t="shared" si="26"/>
        <v>0</v>
      </c>
      <c r="AK38" s="163">
        <f t="shared" si="19"/>
        <v>0</v>
      </c>
      <c r="AL38" s="164">
        <f t="shared" si="27"/>
        <v>0</v>
      </c>
      <c r="AM38" s="164">
        <f t="shared" si="28"/>
        <v>0</v>
      </c>
      <c r="AN38" s="164">
        <f t="shared" si="29"/>
        <v>0</v>
      </c>
      <c r="AO38" s="164">
        <f t="shared" si="30"/>
        <v>0</v>
      </c>
      <c r="AP38" s="610" t="str">
        <f t="shared" si="31"/>
        <v xml:space="preserve"> </v>
      </c>
      <c r="AQ38" s="613" t="str">
        <f t="shared" si="20"/>
        <v xml:space="preserve"> </v>
      </c>
      <c r="AR38" s="613" t="str">
        <f t="shared" si="32"/>
        <v xml:space="preserve"> </v>
      </c>
      <c r="AS38" s="613" t="str">
        <f t="shared" si="33"/>
        <v xml:space="preserve"> </v>
      </c>
      <c r="AT38" s="613" t="str">
        <f t="shared" si="34"/>
        <v xml:space="preserve"> </v>
      </c>
      <c r="AU38" s="613" t="str">
        <f t="shared" si="35"/>
        <v xml:space="preserve"> </v>
      </c>
      <c r="AV38" s="614" t="str">
        <f t="shared" si="36"/>
        <v xml:space="preserve"> </v>
      </c>
      <c r="AW38" s="196" t="str">
        <f t="shared" si="37"/>
        <v/>
      </c>
      <c r="AX38" s="165" t="str">
        <f t="shared" si="38"/>
        <v/>
      </c>
      <c r="AY38" s="193" t="str">
        <f t="shared" si="39"/>
        <v/>
      </c>
      <c r="AZ38" s="183" t="str">
        <f t="shared" si="40"/>
        <v/>
      </c>
      <c r="BA38" s="173" t="str">
        <f t="shared" si="41"/>
        <v/>
      </c>
      <c r="BB38" s="174" t="str">
        <f t="shared" si="42"/>
        <v/>
      </c>
      <c r="BC38" s="186" t="str">
        <f t="shared" si="48"/>
        <v/>
      </c>
      <c r="BD38" s="174" t="str">
        <f t="shared" si="43"/>
        <v/>
      </c>
      <c r="BE38" s="201" t="str">
        <f t="shared" si="44"/>
        <v/>
      </c>
      <c r="BF38" s="174" t="str">
        <f t="shared" si="45"/>
        <v/>
      </c>
      <c r="BG38" s="186" t="str">
        <f t="shared" si="46"/>
        <v/>
      </c>
      <c r="BH38" s="175" t="str">
        <f t="shared" si="47"/>
        <v/>
      </c>
      <c r="BI38" s="632"/>
      <c r="BJ38" s="57" t="s">
        <v>925</v>
      </c>
      <c r="BK38" s="57" t="s">
        <v>926</v>
      </c>
      <c r="BL38" s="57" t="s">
        <v>927</v>
      </c>
      <c r="BM38" s="57" t="s">
        <v>928</v>
      </c>
      <c r="BN38" s="70" t="s">
        <v>929</v>
      </c>
      <c r="BO38" s="57" t="s">
        <v>930</v>
      </c>
      <c r="BP38" s="57" t="s">
        <v>931</v>
      </c>
      <c r="BQ38" s="57" t="s">
        <v>932</v>
      </c>
      <c r="BR38" s="66"/>
      <c r="BS38" s="57" t="s">
        <v>933</v>
      </c>
      <c r="BT38" s="354" t="s">
        <v>934</v>
      </c>
      <c r="BU38" s="66"/>
      <c r="BV38" s="57" t="s">
        <v>935</v>
      </c>
      <c r="BW38" s="57" t="s">
        <v>936</v>
      </c>
      <c r="BX38" s="57" t="s">
        <v>832</v>
      </c>
      <c r="BY38" s="57" t="s">
        <v>937</v>
      </c>
      <c r="BZ38" s="66"/>
      <c r="CA38" s="57" t="s">
        <v>938</v>
      </c>
      <c r="CB38" s="57" t="s">
        <v>939</v>
      </c>
      <c r="CC38" s="57" t="s">
        <v>940</v>
      </c>
      <c r="CD38" s="57" t="s">
        <v>941</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2">
        <v>3</v>
      </c>
      <c r="D39" s="207"/>
      <c r="E39" s="18"/>
      <c r="F39" s="17"/>
      <c r="G39" s="134"/>
      <c r="H39" s="135"/>
      <c r="I39" s="141"/>
      <c r="J39" s="25"/>
      <c r="K39" s="145"/>
      <c r="L39" s="28"/>
      <c r="M39" s="395"/>
      <c r="N39" s="158" t="str">
        <f t="shared" si="21"/>
        <v/>
      </c>
      <c r="O39" s="27"/>
      <c r="P39" s="27"/>
      <c r="Q39" s="27"/>
      <c r="R39" s="27"/>
      <c r="S39" s="27"/>
      <c r="T39" s="28"/>
      <c r="U39" s="29"/>
      <c r="V39" s="32"/>
      <c r="W39" s="318"/>
      <c r="X39" s="319"/>
      <c r="Y39" s="160">
        <f t="shared" si="17"/>
        <v>0</v>
      </c>
      <c r="Z39" s="159">
        <f t="shared" si="22"/>
        <v>0</v>
      </c>
      <c r="AA39" s="327"/>
      <c r="AB39" s="400">
        <f t="shared" si="23"/>
        <v>0</v>
      </c>
      <c r="AC39" s="371"/>
      <c r="AD39" s="226" t="str">
        <f t="shared" si="24"/>
        <v/>
      </c>
      <c r="AE39" s="368">
        <f t="shared" si="25"/>
        <v>0</v>
      </c>
      <c r="AF39" s="339"/>
      <c r="AG39" s="338"/>
      <c r="AH39" s="336"/>
      <c r="AI39" s="161">
        <f t="shared" si="18"/>
        <v>0</v>
      </c>
      <c r="AJ39" s="162">
        <f t="shared" si="26"/>
        <v>0</v>
      </c>
      <c r="AK39" s="163">
        <f t="shared" si="19"/>
        <v>0</v>
      </c>
      <c r="AL39" s="164">
        <f t="shared" si="27"/>
        <v>0</v>
      </c>
      <c r="AM39" s="164">
        <f t="shared" si="28"/>
        <v>0</v>
      </c>
      <c r="AN39" s="164">
        <f t="shared" si="29"/>
        <v>0</v>
      </c>
      <c r="AO39" s="164">
        <f t="shared" si="30"/>
        <v>0</v>
      </c>
      <c r="AP39" s="610" t="str">
        <f t="shared" si="31"/>
        <v xml:space="preserve"> </v>
      </c>
      <c r="AQ39" s="613" t="str">
        <f t="shared" si="20"/>
        <v xml:space="preserve"> </v>
      </c>
      <c r="AR39" s="613" t="str">
        <f t="shared" si="32"/>
        <v xml:space="preserve"> </v>
      </c>
      <c r="AS39" s="613" t="str">
        <f t="shared" si="33"/>
        <v xml:space="preserve"> </v>
      </c>
      <c r="AT39" s="613" t="str">
        <f t="shared" si="34"/>
        <v xml:space="preserve"> </v>
      </c>
      <c r="AU39" s="613" t="str">
        <f t="shared" si="35"/>
        <v xml:space="preserve"> </v>
      </c>
      <c r="AV39" s="614" t="str">
        <f t="shared" si="36"/>
        <v xml:space="preserve"> </v>
      </c>
      <c r="AW39" s="196" t="str">
        <f t="shared" si="37"/>
        <v/>
      </c>
      <c r="AX39" s="165" t="str">
        <f t="shared" si="38"/>
        <v/>
      </c>
      <c r="AY39" s="193" t="str">
        <f t="shared" si="39"/>
        <v/>
      </c>
      <c r="AZ39" s="183" t="str">
        <f t="shared" si="40"/>
        <v/>
      </c>
      <c r="BA39" s="173" t="str">
        <f t="shared" si="41"/>
        <v/>
      </c>
      <c r="BB39" s="174" t="str">
        <f t="shared" si="42"/>
        <v/>
      </c>
      <c r="BC39" s="186" t="str">
        <f t="shared" si="48"/>
        <v/>
      </c>
      <c r="BD39" s="174" t="str">
        <f t="shared" si="43"/>
        <v/>
      </c>
      <c r="BE39" s="201" t="str">
        <f t="shared" si="44"/>
        <v/>
      </c>
      <c r="BF39" s="174" t="str">
        <f t="shared" si="45"/>
        <v/>
      </c>
      <c r="BG39" s="186" t="str">
        <f t="shared" si="46"/>
        <v/>
      </c>
      <c r="BH39" s="175" t="str">
        <f t="shared" si="47"/>
        <v/>
      </c>
      <c r="BI39" s="632"/>
      <c r="BJ39" s="57" t="s">
        <v>942</v>
      </c>
      <c r="BK39" s="57" t="s">
        <v>943</v>
      </c>
      <c r="BL39" s="57" t="s">
        <v>944</v>
      </c>
      <c r="BM39" s="57" t="s">
        <v>945</v>
      </c>
      <c r="BN39" s="70" t="s">
        <v>946</v>
      </c>
      <c r="BO39" s="57" t="s">
        <v>947</v>
      </c>
      <c r="BP39" s="57" t="s">
        <v>948</v>
      </c>
      <c r="BQ39" s="57" t="s">
        <v>949</v>
      </c>
      <c r="BR39" s="66"/>
      <c r="BS39" s="57" t="s">
        <v>950</v>
      </c>
      <c r="BT39" s="354" t="s">
        <v>951</v>
      </c>
      <c r="BU39" s="66"/>
      <c r="BV39" s="57" t="s">
        <v>952</v>
      </c>
      <c r="BW39" s="57" t="s">
        <v>953</v>
      </c>
      <c r="BX39" s="57" t="s">
        <v>954</v>
      </c>
      <c r="BY39" s="57" t="s">
        <v>955</v>
      </c>
      <c r="BZ39" s="66"/>
      <c r="CA39" s="57" t="s">
        <v>956</v>
      </c>
      <c r="CB39" s="57" t="s">
        <v>957</v>
      </c>
      <c r="CC39" s="57" t="s">
        <v>958</v>
      </c>
      <c r="CD39" s="57" t="s">
        <v>959</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2">
        <v>3</v>
      </c>
      <c r="D40" s="205"/>
      <c r="E40" s="16"/>
      <c r="F40" s="17"/>
      <c r="G40" s="134"/>
      <c r="H40" s="135"/>
      <c r="I40" s="141"/>
      <c r="J40" s="25"/>
      <c r="K40" s="145"/>
      <c r="L40" s="28"/>
      <c r="M40" s="395"/>
      <c r="N40" s="158" t="str">
        <f t="shared" si="21"/>
        <v/>
      </c>
      <c r="O40" s="27"/>
      <c r="P40" s="27"/>
      <c r="Q40" s="27"/>
      <c r="R40" s="27"/>
      <c r="S40" s="27"/>
      <c r="T40" s="28"/>
      <c r="U40" s="29"/>
      <c r="V40" s="32"/>
      <c r="W40" s="318"/>
      <c r="X40" s="319"/>
      <c r="Y40" s="160">
        <f t="shared" si="17"/>
        <v>0</v>
      </c>
      <c r="Z40" s="159">
        <f t="shared" si="22"/>
        <v>0</v>
      </c>
      <c r="AA40" s="327"/>
      <c r="AB40" s="400">
        <f t="shared" si="23"/>
        <v>0</v>
      </c>
      <c r="AC40" s="371"/>
      <c r="AD40" s="226" t="str">
        <f t="shared" si="24"/>
        <v/>
      </c>
      <c r="AE40" s="368">
        <f t="shared" si="25"/>
        <v>0</v>
      </c>
      <c r="AF40" s="339"/>
      <c r="AG40" s="338"/>
      <c r="AH40" s="336"/>
      <c r="AI40" s="161">
        <f t="shared" si="18"/>
        <v>0</v>
      </c>
      <c r="AJ40" s="162">
        <f t="shared" si="26"/>
        <v>0</v>
      </c>
      <c r="AK40" s="163">
        <f t="shared" si="19"/>
        <v>0</v>
      </c>
      <c r="AL40" s="164">
        <f t="shared" si="27"/>
        <v>0</v>
      </c>
      <c r="AM40" s="164">
        <f t="shared" si="28"/>
        <v>0</v>
      </c>
      <c r="AN40" s="164">
        <f t="shared" si="29"/>
        <v>0</v>
      </c>
      <c r="AO40" s="164">
        <f t="shared" si="30"/>
        <v>0</v>
      </c>
      <c r="AP40" s="610" t="str">
        <f t="shared" si="31"/>
        <v xml:space="preserve"> </v>
      </c>
      <c r="AQ40" s="613" t="str">
        <f t="shared" si="20"/>
        <v xml:space="preserve"> </v>
      </c>
      <c r="AR40" s="613" t="str">
        <f t="shared" si="32"/>
        <v xml:space="preserve"> </v>
      </c>
      <c r="AS40" s="613" t="str">
        <f t="shared" si="33"/>
        <v xml:space="preserve"> </v>
      </c>
      <c r="AT40" s="613" t="str">
        <f t="shared" si="34"/>
        <v xml:space="preserve"> </v>
      </c>
      <c r="AU40" s="613" t="str">
        <f t="shared" si="35"/>
        <v xml:space="preserve"> </v>
      </c>
      <c r="AV40" s="614" t="str">
        <f t="shared" si="36"/>
        <v xml:space="preserve"> </v>
      </c>
      <c r="AW40" s="196" t="str">
        <f t="shared" si="37"/>
        <v/>
      </c>
      <c r="AX40" s="165" t="str">
        <f t="shared" si="38"/>
        <v/>
      </c>
      <c r="AY40" s="193" t="str">
        <f t="shared" si="39"/>
        <v/>
      </c>
      <c r="AZ40" s="183" t="str">
        <f t="shared" si="40"/>
        <v/>
      </c>
      <c r="BA40" s="173" t="str">
        <f t="shared" si="41"/>
        <v/>
      </c>
      <c r="BB40" s="174" t="str">
        <f t="shared" si="42"/>
        <v/>
      </c>
      <c r="BC40" s="186" t="str">
        <f t="shared" si="48"/>
        <v/>
      </c>
      <c r="BD40" s="174" t="str">
        <f t="shared" si="43"/>
        <v/>
      </c>
      <c r="BE40" s="201" t="str">
        <f t="shared" si="44"/>
        <v/>
      </c>
      <c r="BF40" s="174" t="str">
        <f t="shared" si="45"/>
        <v/>
      </c>
      <c r="BG40" s="186" t="str">
        <f t="shared" si="46"/>
        <v/>
      </c>
      <c r="BH40" s="175" t="str">
        <f t="shared" si="47"/>
        <v/>
      </c>
      <c r="BI40" s="632"/>
      <c r="BJ40" s="57" t="s">
        <v>960</v>
      </c>
      <c r="BK40" s="57" t="s">
        <v>961</v>
      </c>
      <c r="BL40" s="57" t="s">
        <v>962</v>
      </c>
      <c r="BM40" s="57" t="s">
        <v>963</v>
      </c>
      <c r="BN40" s="70" t="s">
        <v>964</v>
      </c>
      <c r="BO40" s="57" t="s">
        <v>965</v>
      </c>
      <c r="BP40" s="57" t="s">
        <v>966</v>
      </c>
      <c r="BQ40" s="57" t="s">
        <v>967</v>
      </c>
      <c r="BR40" s="66"/>
      <c r="BS40" s="57" t="s">
        <v>968</v>
      </c>
      <c r="BT40" s="354" t="s">
        <v>969</v>
      </c>
      <c r="BU40" s="66"/>
      <c r="BV40" s="57" t="s">
        <v>970</v>
      </c>
      <c r="BW40" s="57" t="s">
        <v>971</v>
      </c>
      <c r="BX40" s="57" t="s">
        <v>972</v>
      </c>
      <c r="BY40" s="57" t="s">
        <v>973</v>
      </c>
      <c r="BZ40" s="66"/>
      <c r="CA40" s="57" t="s">
        <v>974</v>
      </c>
      <c r="CB40" s="57" t="s">
        <v>975</v>
      </c>
      <c r="CC40" s="57" t="s">
        <v>976</v>
      </c>
      <c r="CD40" s="57" t="s">
        <v>977</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2">
        <v>3</v>
      </c>
      <c r="D41" s="205"/>
      <c r="E41" s="16"/>
      <c r="F41" s="17"/>
      <c r="G41" s="134"/>
      <c r="H41" s="135"/>
      <c r="I41" s="141"/>
      <c r="J41" s="25"/>
      <c r="K41" s="145"/>
      <c r="L41" s="28"/>
      <c r="M41" s="395"/>
      <c r="N41" s="158" t="str">
        <f t="shared" si="21"/>
        <v/>
      </c>
      <c r="O41" s="27"/>
      <c r="P41" s="27"/>
      <c r="Q41" s="27"/>
      <c r="R41" s="27"/>
      <c r="S41" s="27"/>
      <c r="T41" s="28"/>
      <c r="U41" s="29"/>
      <c r="V41" s="32"/>
      <c r="W41" s="318"/>
      <c r="X41" s="319"/>
      <c r="Y41" s="160">
        <f t="shared" si="17"/>
        <v>0</v>
      </c>
      <c r="Z41" s="159">
        <f t="shared" si="22"/>
        <v>0</v>
      </c>
      <c r="AA41" s="327"/>
      <c r="AB41" s="400">
        <f t="shared" si="23"/>
        <v>0</v>
      </c>
      <c r="AC41" s="371"/>
      <c r="AD41" s="226" t="str">
        <f t="shared" si="24"/>
        <v/>
      </c>
      <c r="AE41" s="368">
        <f t="shared" si="25"/>
        <v>0</v>
      </c>
      <c r="AF41" s="339"/>
      <c r="AG41" s="338"/>
      <c r="AH41" s="336"/>
      <c r="AI41" s="161">
        <f t="shared" si="18"/>
        <v>0</v>
      </c>
      <c r="AJ41" s="162">
        <f t="shared" si="26"/>
        <v>0</v>
      </c>
      <c r="AK41" s="163">
        <f t="shared" si="19"/>
        <v>0</v>
      </c>
      <c r="AL41" s="164">
        <f t="shared" si="27"/>
        <v>0</v>
      </c>
      <c r="AM41" s="164">
        <f t="shared" si="28"/>
        <v>0</v>
      </c>
      <c r="AN41" s="164">
        <f t="shared" si="29"/>
        <v>0</v>
      </c>
      <c r="AO41" s="164">
        <f t="shared" si="30"/>
        <v>0</v>
      </c>
      <c r="AP41" s="610" t="str">
        <f t="shared" si="31"/>
        <v xml:space="preserve"> </v>
      </c>
      <c r="AQ41" s="613" t="str">
        <f t="shared" si="20"/>
        <v xml:space="preserve"> </v>
      </c>
      <c r="AR41" s="613" t="str">
        <f t="shared" si="32"/>
        <v xml:space="preserve"> </v>
      </c>
      <c r="AS41" s="613" t="str">
        <f t="shared" si="33"/>
        <v xml:space="preserve"> </v>
      </c>
      <c r="AT41" s="613" t="str">
        <f t="shared" si="34"/>
        <v xml:space="preserve"> </v>
      </c>
      <c r="AU41" s="613" t="str">
        <f t="shared" si="35"/>
        <v xml:space="preserve"> </v>
      </c>
      <c r="AV41" s="614" t="str">
        <f t="shared" si="36"/>
        <v xml:space="preserve"> </v>
      </c>
      <c r="AW41" s="196" t="str">
        <f t="shared" si="37"/>
        <v/>
      </c>
      <c r="AX41" s="165" t="str">
        <f t="shared" si="38"/>
        <v/>
      </c>
      <c r="AY41" s="193" t="str">
        <f t="shared" si="39"/>
        <v/>
      </c>
      <c r="AZ41" s="183" t="str">
        <f t="shared" si="40"/>
        <v/>
      </c>
      <c r="BA41" s="173" t="str">
        <f t="shared" si="41"/>
        <v/>
      </c>
      <c r="BB41" s="174" t="str">
        <f t="shared" si="42"/>
        <v/>
      </c>
      <c r="BC41" s="186" t="str">
        <f t="shared" si="48"/>
        <v/>
      </c>
      <c r="BD41" s="174" t="str">
        <f t="shared" si="43"/>
        <v/>
      </c>
      <c r="BE41" s="201" t="str">
        <f t="shared" si="44"/>
        <v/>
      </c>
      <c r="BF41" s="174" t="str">
        <f t="shared" si="45"/>
        <v/>
      </c>
      <c r="BG41" s="186" t="str">
        <f t="shared" si="46"/>
        <v/>
      </c>
      <c r="BH41" s="175" t="str">
        <f t="shared" si="47"/>
        <v/>
      </c>
      <c r="BI41" s="632"/>
      <c r="BJ41" s="57" t="s">
        <v>978</v>
      </c>
      <c r="BK41" s="57" t="s">
        <v>979</v>
      </c>
      <c r="BL41" s="57" t="s">
        <v>980</v>
      </c>
      <c r="BM41" s="57" t="s">
        <v>981</v>
      </c>
      <c r="BN41" s="70" t="s">
        <v>982</v>
      </c>
      <c r="BO41" s="57" t="s">
        <v>983</v>
      </c>
      <c r="BP41" s="57" t="s">
        <v>984</v>
      </c>
      <c r="BQ41" s="57" t="s">
        <v>985</v>
      </c>
      <c r="BR41" s="66"/>
      <c r="BS41" s="57" t="s">
        <v>986</v>
      </c>
      <c r="BT41" s="354" t="s">
        <v>987</v>
      </c>
      <c r="BU41" s="66"/>
      <c r="BV41" s="57" t="s">
        <v>988</v>
      </c>
      <c r="BW41" s="57" t="s">
        <v>989</v>
      </c>
      <c r="BX41" s="57" t="s">
        <v>990</v>
      </c>
      <c r="BY41" s="57" t="s">
        <v>991</v>
      </c>
      <c r="BZ41" s="66"/>
      <c r="CA41" s="57" t="s">
        <v>992</v>
      </c>
      <c r="CB41" s="57" t="s">
        <v>993</v>
      </c>
      <c r="CC41" s="57" t="s">
        <v>994</v>
      </c>
      <c r="CD41" s="57" t="s">
        <v>995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2">
        <v>3</v>
      </c>
      <c r="D42" s="205"/>
      <c r="E42" s="16"/>
      <c r="F42" s="17"/>
      <c r="G42" s="134"/>
      <c r="H42" s="135"/>
      <c r="I42" s="141"/>
      <c r="J42" s="25"/>
      <c r="K42" s="145"/>
      <c r="L42" s="28"/>
      <c r="M42" s="395"/>
      <c r="N42" s="158" t="str">
        <f t="shared" si="21"/>
        <v/>
      </c>
      <c r="O42" s="27"/>
      <c r="P42" s="27"/>
      <c r="Q42" s="27"/>
      <c r="R42" s="27"/>
      <c r="S42" s="27"/>
      <c r="T42" s="28"/>
      <c r="U42" s="29"/>
      <c r="V42" s="32"/>
      <c r="W42" s="318"/>
      <c r="X42" s="319"/>
      <c r="Y42" s="160">
        <f t="shared" si="17"/>
        <v>0</v>
      </c>
      <c r="Z42" s="159">
        <f t="shared" si="22"/>
        <v>0</v>
      </c>
      <c r="AA42" s="327"/>
      <c r="AB42" s="400">
        <f t="shared" si="23"/>
        <v>0</v>
      </c>
      <c r="AC42" s="371"/>
      <c r="AD42" s="226" t="str">
        <f t="shared" si="24"/>
        <v/>
      </c>
      <c r="AE42" s="368">
        <f t="shared" si="25"/>
        <v>0</v>
      </c>
      <c r="AF42" s="339"/>
      <c r="AG42" s="338"/>
      <c r="AH42" s="336"/>
      <c r="AI42" s="161">
        <f t="shared" si="18"/>
        <v>0</v>
      </c>
      <c r="AJ42" s="162">
        <f t="shared" si="26"/>
        <v>0</v>
      </c>
      <c r="AK42" s="163">
        <f t="shared" si="19"/>
        <v>0</v>
      </c>
      <c r="AL42" s="164">
        <f t="shared" si="27"/>
        <v>0</v>
      </c>
      <c r="AM42" s="164">
        <f t="shared" si="28"/>
        <v>0</v>
      </c>
      <c r="AN42" s="164">
        <f t="shared" si="29"/>
        <v>0</v>
      </c>
      <c r="AO42" s="164">
        <f t="shared" si="30"/>
        <v>0</v>
      </c>
      <c r="AP42" s="610" t="str">
        <f t="shared" si="31"/>
        <v xml:space="preserve"> </v>
      </c>
      <c r="AQ42" s="613" t="str">
        <f t="shared" si="20"/>
        <v xml:space="preserve"> </v>
      </c>
      <c r="AR42" s="613" t="str">
        <f t="shared" si="32"/>
        <v xml:space="preserve"> </v>
      </c>
      <c r="AS42" s="613" t="str">
        <f t="shared" si="33"/>
        <v xml:space="preserve"> </v>
      </c>
      <c r="AT42" s="613" t="str">
        <f t="shared" si="34"/>
        <v xml:space="preserve"> </v>
      </c>
      <c r="AU42" s="613" t="str">
        <f t="shared" si="35"/>
        <v xml:space="preserve"> </v>
      </c>
      <c r="AV42" s="614" t="str">
        <f t="shared" si="36"/>
        <v xml:space="preserve"> </v>
      </c>
      <c r="AW42" s="196" t="str">
        <f t="shared" si="37"/>
        <v/>
      </c>
      <c r="AX42" s="165" t="str">
        <f t="shared" si="38"/>
        <v/>
      </c>
      <c r="AY42" s="193" t="str">
        <f t="shared" si="39"/>
        <v/>
      </c>
      <c r="AZ42" s="183" t="str">
        <f t="shared" si="40"/>
        <v/>
      </c>
      <c r="BA42" s="173" t="str">
        <f t="shared" si="41"/>
        <v/>
      </c>
      <c r="BB42" s="174" t="str">
        <f t="shared" si="42"/>
        <v/>
      </c>
      <c r="BC42" s="186" t="str">
        <f t="shared" si="48"/>
        <v/>
      </c>
      <c r="BD42" s="174" t="str">
        <f t="shared" si="43"/>
        <v/>
      </c>
      <c r="BE42" s="201" t="str">
        <f t="shared" si="44"/>
        <v/>
      </c>
      <c r="BF42" s="174" t="str">
        <f t="shared" si="45"/>
        <v/>
      </c>
      <c r="BG42" s="186" t="str">
        <f t="shared" si="46"/>
        <v/>
      </c>
      <c r="BH42" s="175" t="str">
        <f t="shared" si="47"/>
        <v/>
      </c>
      <c r="BI42" s="632"/>
      <c r="BJ42" s="57" t="s">
        <v>996</v>
      </c>
      <c r="BK42" s="57" t="s">
        <v>997</v>
      </c>
      <c r="BL42" s="57" t="s">
        <v>998</v>
      </c>
      <c r="BM42" s="57" t="s">
        <v>999</v>
      </c>
      <c r="BN42" s="70" t="s">
        <v>1000</v>
      </c>
      <c r="BO42" s="57" t="s">
        <v>1001</v>
      </c>
      <c r="BP42" s="57" t="s">
        <v>1002</v>
      </c>
      <c r="BQ42" s="57" t="s">
        <v>1003</v>
      </c>
      <c r="BR42" s="66"/>
      <c r="BS42" s="57" t="s">
        <v>774</v>
      </c>
      <c r="BT42" s="354" t="s">
        <v>1004</v>
      </c>
      <c r="BU42" s="66"/>
      <c r="BV42" s="57" t="s">
        <v>1005</v>
      </c>
      <c r="BW42" s="57" t="s">
        <v>1006</v>
      </c>
      <c r="BX42" s="57" t="s">
        <v>1007</v>
      </c>
      <c r="BY42" s="57" t="s">
        <v>1008</v>
      </c>
      <c r="BZ42" s="66"/>
      <c r="CA42" s="57" t="s">
        <v>1009</v>
      </c>
      <c r="CB42" s="57" t="s">
        <v>957</v>
      </c>
      <c r="CC42" s="57" t="s">
        <v>1010</v>
      </c>
      <c r="CD42" s="57" t="s">
        <v>1011</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2">
        <v>3</v>
      </c>
      <c r="D43" s="207"/>
      <c r="E43" s="18"/>
      <c r="F43" s="17"/>
      <c r="G43" s="134"/>
      <c r="H43" s="135"/>
      <c r="I43" s="141"/>
      <c r="J43" s="25"/>
      <c r="K43" s="145"/>
      <c r="L43" s="28"/>
      <c r="M43" s="395"/>
      <c r="N43" s="158" t="str">
        <f t="shared" si="21"/>
        <v/>
      </c>
      <c r="O43" s="27"/>
      <c r="P43" s="27"/>
      <c r="Q43" s="27"/>
      <c r="R43" s="27"/>
      <c r="S43" s="27"/>
      <c r="T43" s="28"/>
      <c r="U43" s="29"/>
      <c r="V43" s="32"/>
      <c r="W43" s="318"/>
      <c r="X43" s="319"/>
      <c r="Y43" s="160">
        <f t="shared" si="17"/>
        <v>0</v>
      </c>
      <c r="Z43" s="159">
        <f t="shared" si="22"/>
        <v>0</v>
      </c>
      <c r="AA43" s="327"/>
      <c r="AB43" s="400">
        <f t="shared" si="23"/>
        <v>0</v>
      </c>
      <c r="AC43" s="371"/>
      <c r="AD43" s="226" t="str">
        <f t="shared" si="24"/>
        <v/>
      </c>
      <c r="AE43" s="368">
        <f t="shared" si="25"/>
        <v>0</v>
      </c>
      <c r="AF43" s="339"/>
      <c r="AG43" s="338"/>
      <c r="AH43" s="336"/>
      <c r="AI43" s="161">
        <f t="shared" si="18"/>
        <v>0</v>
      </c>
      <c r="AJ43" s="162">
        <f t="shared" si="26"/>
        <v>0</v>
      </c>
      <c r="AK43" s="163">
        <f t="shared" si="19"/>
        <v>0</v>
      </c>
      <c r="AL43" s="164">
        <f t="shared" si="27"/>
        <v>0</v>
      </c>
      <c r="AM43" s="164">
        <f t="shared" si="28"/>
        <v>0</v>
      </c>
      <c r="AN43" s="164">
        <f t="shared" si="29"/>
        <v>0</v>
      </c>
      <c r="AO43" s="164">
        <f t="shared" si="30"/>
        <v>0</v>
      </c>
      <c r="AP43" s="610" t="str">
        <f t="shared" si="31"/>
        <v xml:space="preserve"> </v>
      </c>
      <c r="AQ43" s="613" t="str">
        <f t="shared" si="20"/>
        <v xml:space="preserve"> </v>
      </c>
      <c r="AR43" s="613" t="str">
        <f t="shared" si="32"/>
        <v xml:space="preserve"> </v>
      </c>
      <c r="AS43" s="613" t="str">
        <f t="shared" si="33"/>
        <v xml:space="preserve"> </v>
      </c>
      <c r="AT43" s="613" t="str">
        <f t="shared" si="34"/>
        <v xml:space="preserve"> </v>
      </c>
      <c r="AU43" s="613" t="str">
        <f t="shared" si="35"/>
        <v xml:space="preserve"> </v>
      </c>
      <c r="AV43" s="614" t="str">
        <f t="shared" si="36"/>
        <v xml:space="preserve"> </v>
      </c>
      <c r="AW43" s="196" t="str">
        <f t="shared" si="37"/>
        <v/>
      </c>
      <c r="AX43" s="165" t="str">
        <f t="shared" si="38"/>
        <v/>
      </c>
      <c r="AY43" s="193" t="str">
        <f t="shared" si="39"/>
        <v/>
      </c>
      <c r="AZ43" s="183" t="str">
        <f t="shared" si="40"/>
        <v/>
      </c>
      <c r="BA43" s="173" t="str">
        <f t="shared" si="41"/>
        <v/>
      </c>
      <c r="BB43" s="174" t="str">
        <f t="shared" si="42"/>
        <v/>
      </c>
      <c r="BC43" s="186" t="str">
        <f t="shared" si="48"/>
        <v/>
      </c>
      <c r="BD43" s="174" t="str">
        <f t="shared" si="43"/>
        <v/>
      </c>
      <c r="BE43" s="201" t="str">
        <f t="shared" si="44"/>
        <v/>
      </c>
      <c r="BF43" s="174" t="str">
        <f t="shared" si="45"/>
        <v/>
      </c>
      <c r="BG43" s="186" t="str">
        <f t="shared" si="46"/>
        <v/>
      </c>
      <c r="BH43" s="175" t="str">
        <f t="shared" si="47"/>
        <v/>
      </c>
      <c r="BI43" s="632"/>
      <c r="BJ43" s="57" t="s">
        <v>1012</v>
      </c>
      <c r="BK43" s="57" t="s">
        <v>1013</v>
      </c>
      <c r="BL43" s="57" t="s">
        <v>1014</v>
      </c>
      <c r="BM43" s="57" t="s">
        <v>1015</v>
      </c>
      <c r="BN43" s="70" t="s">
        <v>1016</v>
      </c>
      <c r="BO43" s="57" t="s">
        <v>1017</v>
      </c>
      <c r="BP43" s="57" t="s">
        <v>1018</v>
      </c>
      <c r="BQ43" s="57" t="s">
        <v>1019</v>
      </c>
      <c r="BR43" s="66"/>
      <c r="BS43" s="57" t="s">
        <v>1020</v>
      </c>
      <c r="BT43" s="354" t="s">
        <v>1021</v>
      </c>
      <c r="BU43" s="66"/>
      <c r="BV43" s="57" t="s">
        <v>1022</v>
      </c>
      <c r="BW43" s="57" t="s">
        <v>1023</v>
      </c>
      <c r="BX43" s="57" t="s">
        <v>1024</v>
      </c>
      <c r="BY43" s="57" t="s">
        <v>1025</v>
      </c>
      <c r="BZ43" s="66"/>
      <c r="CA43" s="57" t="s">
        <v>1026</v>
      </c>
      <c r="CB43" s="57" t="s">
        <v>975</v>
      </c>
      <c r="CC43" s="57" t="s">
        <v>1027</v>
      </c>
      <c r="CD43" s="57" t="s">
        <v>1028</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2">
        <v>3</v>
      </c>
      <c r="D44" s="205"/>
      <c r="E44" s="16"/>
      <c r="F44" s="17"/>
      <c r="G44" s="134"/>
      <c r="H44" s="135"/>
      <c r="I44" s="141"/>
      <c r="J44" s="25"/>
      <c r="K44" s="145"/>
      <c r="L44" s="28"/>
      <c r="M44" s="395"/>
      <c r="N44" s="158" t="str">
        <f t="shared" si="21"/>
        <v/>
      </c>
      <c r="O44" s="27"/>
      <c r="P44" s="27"/>
      <c r="Q44" s="27"/>
      <c r="R44" s="27"/>
      <c r="S44" s="27"/>
      <c r="T44" s="28"/>
      <c r="U44" s="29"/>
      <c r="V44" s="32"/>
      <c r="W44" s="318"/>
      <c r="X44" s="319"/>
      <c r="Y44" s="160">
        <f t="shared" si="17"/>
        <v>0</v>
      </c>
      <c r="Z44" s="159">
        <f t="shared" si="22"/>
        <v>0</v>
      </c>
      <c r="AA44" s="327"/>
      <c r="AB44" s="400">
        <f t="shared" si="23"/>
        <v>0</v>
      </c>
      <c r="AC44" s="371"/>
      <c r="AD44" s="226" t="str">
        <f t="shared" si="24"/>
        <v/>
      </c>
      <c r="AE44" s="368">
        <f t="shared" si="25"/>
        <v>0</v>
      </c>
      <c r="AF44" s="339"/>
      <c r="AG44" s="338"/>
      <c r="AH44" s="336"/>
      <c r="AI44" s="161">
        <f t="shared" si="18"/>
        <v>0</v>
      </c>
      <c r="AJ44" s="162">
        <f t="shared" si="26"/>
        <v>0</v>
      </c>
      <c r="AK44" s="163">
        <f t="shared" si="19"/>
        <v>0</v>
      </c>
      <c r="AL44" s="164">
        <f t="shared" si="27"/>
        <v>0</v>
      </c>
      <c r="AM44" s="164">
        <f t="shared" si="28"/>
        <v>0</v>
      </c>
      <c r="AN44" s="164">
        <f t="shared" si="29"/>
        <v>0</v>
      </c>
      <c r="AO44" s="164">
        <f t="shared" si="30"/>
        <v>0</v>
      </c>
      <c r="AP44" s="610" t="str">
        <f t="shared" si="31"/>
        <v xml:space="preserve"> </v>
      </c>
      <c r="AQ44" s="613" t="str">
        <f t="shared" si="20"/>
        <v xml:space="preserve"> </v>
      </c>
      <c r="AR44" s="613" t="str">
        <f t="shared" si="32"/>
        <v xml:space="preserve"> </v>
      </c>
      <c r="AS44" s="613" t="str">
        <f t="shared" si="33"/>
        <v xml:space="preserve"> </v>
      </c>
      <c r="AT44" s="613" t="str">
        <f t="shared" si="34"/>
        <v xml:space="preserve"> </v>
      </c>
      <c r="AU44" s="613" t="str">
        <f t="shared" si="35"/>
        <v xml:space="preserve"> </v>
      </c>
      <c r="AV44" s="614" t="str">
        <f t="shared" si="36"/>
        <v xml:space="preserve"> </v>
      </c>
      <c r="AW44" s="196" t="str">
        <f t="shared" si="37"/>
        <v/>
      </c>
      <c r="AX44" s="165" t="str">
        <f t="shared" si="38"/>
        <v/>
      </c>
      <c r="AY44" s="193" t="str">
        <f t="shared" si="39"/>
        <v/>
      </c>
      <c r="AZ44" s="183" t="str">
        <f t="shared" si="40"/>
        <v/>
      </c>
      <c r="BA44" s="173" t="str">
        <f t="shared" si="41"/>
        <v/>
      </c>
      <c r="BB44" s="174" t="str">
        <f t="shared" si="42"/>
        <v/>
      </c>
      <c r="BC44" s="186" t="str">
        <f t="shared" si="48"/>
        <v/>
      </c>
      <c r="BD44" s="174" t="str">
        <f t="shared" si="43"/>
        <v/>
      </c>
      <c r="BE44" s="201" t="str">
        <f t="shared" si="44"/>
        <v/>
      </c>
      <c r="BF44" s="174" t="str">
        <f t="shared" si="45"/>
        <v/>
      </c>
      <c r="BG44" s="186" t="str">
        <f t="shared" si="46"/>
        <v/>
      </c>
      <c r="BH44" s="175" t="str">
        <f t="shared" si="47"/>
        <v/>
      </c>
      <c r="BI44" s="632"/>
      <c r="BJ44" s="57" t="s">
        <v>1029</v>
      </c>
      <c r="BK44" s="57" t="s">
        <v>1030</v>
      </c>
      <c r="BL44" s="57" t="s">
        <v>1031</v>
      </c>
      <c r="BM44" s="57" t="s">
        <v>1032</v>
      </c>
      <c r="BN44" s="70" t="s">
        <v>1033</v>
      </c>
      <c r="BO44" s="57" t="s">
        <v>1034</v>
      </c>
      <c r="BP44" s="57" t="s">
        <v>1035</v>
      </c>
      <c r="BQ44" s="57" t="s">
        <v>1036</v>
      </c>
      <c r="BR44" s="66"/>
      <c r="BS44" s="57" t="s">
        <v>1037</v>
      </c>
      <c r="BT44" s="354" t="s">
        <v>1038</v>
      </c>
      <c r="BU44" s="66"/>
      <c r="BV44" s="57" t="s">
        <v>1039</v>
      </c>
      <c r="BW44" s="57" t="s">
        <v>813</v>
      </c>
      <c r="BX44" s="57" t="s">
        <v>1040</v>
      </c>
      <c r="BY44" s="57" t="s">
        <v>1041</v>
      </c>
      <c r="BZ44" s="66"/>
      <c r="CA44" s="57" t="s">
        <v>1042</v>
      </c>
      <c r="CB44" s="57" t="s">
        <v>1043</v>
      </c>
      <c r="CC44" s="57" t="s">
        <v>1044</v>
      </c>
      <c r="CD44" s="57" t="s">
        <v>1045</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2">
        <v>3</v>
      </c>
      <c r="D45" s="205"/>
      <c r="E45" s="16"/>
      <c r="F45" s="17"/>
      <c r="G45" s="134"/>
      <c r="H45" s="135"/>
      <c r="I45" s="141"/>
      <c r="J45" s="25"/>
      <c r="K45" s="145"/>
      <c r="L45" s="28"/>
      <c r="M45" s="395"/>
      <c r="N45" s="158" t="str">
        <f t="shared" si="21"/>
        <v/>
      </c>
      <c r="O45" s="27"/>
      <c r="P45" s="27"/>
      <c r="Q45" s="27"/>
      <c r="R45" s="27"/>
      <c r="S45" s="27"/>
      <c r="T45" s="28"/>
      <c r="U45" s="29"/>
      <c r="V45" s="32"/>
      <c r="W45" s="318"/>
      <c r="X45" s="319"/>
      <c r="Y45" s="160">
        <f t="shared" si="17"/>
        <v>0</v>
      </c>
      <c r="Z45" s="159">
        <f t="shared" si="22"/>
        <v>0</v>
      </c>
      <c r="AA45" s="327"/>
      <c r="AB45" s="400">
        <f t="shared" si="23"/>
        <v>0</v>
      </c>
      <c r="AC45" s="371"/>
      <c r="AD45" s="226" t="str">
        <f t="shared" si="24"/>
        <v/>
      </c>
      <c r="AE45" s="368">
        <f t="shared" si="25"/>
        <v>0</v>
      </c>
      <c r="AF45" s="339"/>
      <c r="AG45" s="338"/>
      <c r="AH45" s="336"/>
      <c r="AI45" s="161">
        <f t="shared" si="18"/>
        <v>0</v>
      </c>
      <c r="AJ45" s="162">
        <f t="shared" si="26"/>
        <v>0</v>
      </c>
      <c r="AK45" s="163">
        <f t="shared" si="19"/>
        <v>0</v>
      </c>
      <c r="AL45" s="164">
        <f t="shared" si="27"/>
        <v>0</v>
      </c>
      <c r="AM45" s="164">
        <f t="shared" si="28"/>
        <v>0</v>
      </c>
      <c r="AN45" s="164">
        <f t="shared" si="29"/>
        <v>0</v>
      </c>
      <c r="AO45" s="164">
        <f t="shared" si="30"/>
        <v>0</v>
      </c>
      <c r="AP45" s="610" t="str">
        <f t="shared" si="31"/>
        <v xml:space="preserve"> </v>
      </c>
      <c r="AQ45" s="613" t="str">
        <f t="shared" si="20"/>
        <v xml:space="preserve"> </v>
      </c>
      <c r="AR45" s="613" t="str">
        <f t="shared" si="32"/>
        <v xml:space="preserve"> </v>
      </c>
      <c r="AS45" s="613" t="str">
        <f t="shared" si="33"/>
        <v xml:space="preserve"> </v>
      </c>
      <c r="AT45" s="613" t="str">
        <f t="shared" si="34"/>
        <v xml:space="preserve"> </v>
      </c>
      <c r="AU45" s="613" t="str">
        <f t="shared" si="35"/>
        <v xml:space="preserve"> </v>
      </c>
      <c r="AV45" s="614" t="str">
        <f t="shared" si="36"/>
        <v xml:space="preserve"> </v>
      </c>
      <c r="AW45" s="196" t="str">
        <f t="shared" si="37"/>
        <v/>
      </c>
      <c r="AX45" s="165" t="str">
        <f t="shared" si="38"/>
        <v/>
      </c>
      <c r="AY45" s="193" t="str">
        <f t="shared" si="39"/>
        <v/>
      </c>
      <c r="AZ45" s="183" t="str">
        <f t="shared" si="40"/>
        <v/>
      </c>
      <c r="BA45" s="173" t="str">
        <f t="shared" si="41"/>
        <v/>
      </c>
      <c r="BB45" s="174" t="str">
        <f t="shared" si="42"/>
        <v/>
      </c>
      <c r="BC45" s="186" t="str">
        <f t="shared" si="48"/>
        <v/>
      </c>
      <c r="BD45" s="174" t="str">
        <f t="shared" si="43"/>
        <v/>
      </c>
      <c r="BE45" s="201" t="str">
        <f t="shared" si="44"/>
        <v/>
      </c>
      <c r="BF45" s="174" t="str">
        <f t="shared" si="45"/>
        <v/>
      </c>
      <c r="BG45" s="186" t="str">
        <f t="shared" si="46"/>
        <v/>
      </c>
      <c r="BH45" s="175" t="str">
        <f t="shared" si="47"/>
        <v/>
      </c>
      <c r="BI45" s="632"/>
      <c r="BJ45" s="57" t="s">
        <v>1046</v>
      </c>
      <c r="BK45" s="57" t="s">
        <v>1047</v>
      </c>
      <c r="BL45" s="57" t="s">
        <v>1048</v>
      </c>
      <c r="BM45" s="57" t="s">
        <v>1049</v>
      </c>
      <c r="BN45" s="70" t="s">
        <v>1050</v>
      </c>
      <c r="BO45" s="57" t="s">
        <v>1051</v>
      </c>
      <c r="BP45" s="57" t="s">
        <v>1052</v>
      </c>
      <c r="BQ45" s="57" t="s">
        <v>1053</v>
      </c>
      <c r="BR45" s="66"/>
      <c r="BS45" s="57" t="s">
        <v>1054</v>
      </c>
      <c r="BT45" s="354" t="s">
        <v>1055</v>
      </c>
      <c r="BU45" s="66"/>
      <c r="BV45" s="57" t="s">
        <v>1056</v>
      </c>
      <c r="BW45" s="57" t="s">
        <v>1057</v>
      </c>
      <c r="BX45" s="57" t="s">
        <v>1058</v>
      </c>
      <c r="BY45" s="57" t="s">
        <v>1059</v>
      </c>
      <c r="BZ45" s="66"/>
      <c r="CA45" s="57" t="s">
        <v>1060</v>
      </c>
      <c r="CB45" s="57" t="s">
        <v>1061</v>
      </c>
      <c r="CC45" s="57" t="s">
        <v>1062</v>
      </c>
      <c r="CD45" s="57" t="s">
        <v>1063</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2">
        <v>3</v>
      </c>
      <c r="D46" s="205"/>
      <c r="E46" s="16"/>
      <c r="F46" s="17"/>
      <c r="G46" s="134"/>
      <c r="H46" s="135"/>
      <c r="I46" s="141"/>
      <c r="J46" s="25"/>
      <c r="K46" s="145"/>
      <c r="L46" s="28"/>
      <c r="M46" s="395"/>
      <c r="N46" s="158" t="str">
        <f t="shared" si="21"/>
        <v/>
      </c>
      <c r="O46" s="27"/>
      <c r="P46" s="27"/>
      <c r="Q46" s="27"/>
      <c r="R46" s="27"/>
      <c r="S46" s="27"/>
      <c r="T46" s="28"/>
      <c r="U46" s="29"/>
      <c r="V46" s="32"/>
      <c r="W46" s="318"/>
      <c r="X46" s="319"/>
      <c r="Y46" s="160">
        <f t="shared" si="17"/>
        <v>0</v>
      </c>
      <c r="Z46" s="159">
        <f t="shared" si="22"/>
        <v>0</v>
      </c>
      <c r="AA46" s="327"/>
      <c r="AB46" s="400">
        <f t="shared" si="23"/>
        <v>0</v>
      </c>
      <c r="AC46" s="371"/>
      <c r="AD46" s="226" t="str">
        <f t="shared" si="24"/>
        <v/>
      </c>
      <c r="AE46" s="368">
        <f t="shared" si="25"/>
        <v>0</v>
      </c>
      <c r="AF46" s="339"/>
      <c r="AG46" s="338"/>
      <c r="AH46" s="336"/>
      <c r="AI46" s="161">
        <f t="shared" si="18"/>
        <v>0</v>
      </c>
      <c r="AJ46" s="162">
        <f t="shared" si="26"/>
        <v>0</v>
      </c>
      <c r="AK46" s="163">
        <f t="shared" si="19"/>
        <v>0</v>
      </c>
      <c r="AL46" s="164">
        <f t="shared" si="27"/>
        <v>0</v>
      </c>
      <c r="AM46" s="164">
        <f t="shared" si="28"/>
        <v>0</v>
      </c>
      <c r="AN46" s="164">
        <f t="shared" si="29"/>
        <v>0</v>
      </c>
      <c r="AO46" s="164">
        <f t="shared" si="30"/>
        <v>0</v>
      </c>
      <c r="AP46" s="610" t="str">
        <f t="shared" si="31"/>
        <v xml:space="preserve"> </v>
      </c>
      <c r="AQ46" s="613" t="str">
        <f t="shared" si="20"/>
        <v xml:space="preserve"> </v>
      </c>
      <c r="AR46" s="613" t="str">
        <f t="shared" si="32"/>
        <v xml:space="preserve"> </v>
      </c>
      <c r="AS46" s="613" t="str">
        <f t="shared" si="33"/>
        <v xml:space="preserve"> </v>
      </c>
      <c r="AT46" s="613" t="str">
        <f t="shared" si="34"/>
        <v xml:space="preserve"> </v>
      </c>
      <c r="AU46" s="613" t="str">
        <f t="shared" si="35"/>
        <v xml:space="preserve"> </v>
      </c>
      <c r="AV46" s="614" t="str">
        <f t="shared" si="36"/>
        <v xml:space="preserve"> </v>
      </c>
      <c r="AW46" s="196" t="str">
        <f t="shared" si="37"/>
        <v/>
      </c>
      <c r="AX46" s="165" t="str">
        <f t="shared" si="38"/>
        <v/>
      </c>
      <c r="AY46" s="193" t="str">
        <f t="shared" si="39"/>
        <v/>
      </c>
      <c r="AZ46" s="183" t="str">
        <f t="shared" si="40"/>
        <v/>
      </c>
      <c r="BA46" s="173" t="str">
        <f t="shared" si="41"/>
        <v/>
      </c>
      <c r="BB46" s="174" t="str">
        <f t="shared" si="42"/>
        <v/>
      </c>
      <c r="BC46" s="186" t="str">
        <f t="shared" si="48"/>
        <v/>
      </c>
      <c r="BD46" s="174" t="str">
        <f t="shared" si="43"/>
        <v/>
      </c>
      <c r="BE46" s="201" t="str">
        <f t="shared" si="44"/>
        <v/>
      </c>
      <c r="BF46" s="174" t="str">
        <f t="shared" si="45"/>
        <v/>
      </c>
      <c r="BG46" s="186" t="str">
        <f t="shared" si="46"/>
        <v/>
      </c>
      <c r="BH46" s="175" t="str">
        <f t="shared" si="47"/>
        <v/>
      </c>
      <c r="BI46" s="632"/>
      <c r="BJ46" s="57" t="s">
        <v>1064</v>
      </c>
      <c r="BK46" s="57" t="s">
        <v>1065</v>
      </c>
      <c r="BL46" s="57" t="s">
        <v>1066</v>
      </c>
      <c r="BM46" s="57" t="s">
        <v>1067</v>
      </c>
      <c r="BN46" s="70" t="s">
        <v>1068</v>
      </c>
      <c r="BO46" s="57" t="s">
        <v>1069</v>
      </c>
      <c r="BP46" s="57" t="s">
        <v>1070</v>
      </c>
      <c r="BQ46" s="57" t="s">
        <v>1071</v>
      </c>
      <c r="BR46" s="66"/>
      <c r="BS46" s="57" t="s">
        <v>1072</v>
      </c>
      <c r="BT46" s="354" t="s">
        <v>1073</v>
      </c>
      <c r="BU46" s="66"/>
      <c r="BV46" s="57" t="s">
        <v>1074</v>
      </c>
      <c r="BW46" s="57" t="s">
        <v>1075</v>
      </c>
      <c r="BX46" s="57" t="s">
        <v>1076</v>
      </c>
      <c r="BY46" s="57" t="s">
        <v>1077</v>
      </c>
      <c r="BZ46" s="66"/>
      <c r="CA46" s="57" t="s">
        <v>1078</v>
      </c>
      <c r="CB46" s="57" t="s">
        <v>957</v>
      </c>
      <c r="CC46" s="57" t="s">
        <v>1079</v>
      </c>
      <c r="CD46" s="57" t="s">
        <v>1080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2">
        <v>3</v>
      </c>
      <c r="D47" s="207"/>
      <c r="E47" s="18"/>
      <c r="F47" s="17"/>
      <c r="G47" s="134"/>
      <c r="H47" s="135"/>
      <c r="I47" s="141"/>
      <c r="J47" s="25"/>
      <c r="K47" s="145"/>
      <c r="L47" s="28"/>
      <c r="M47" s="395"/>
      <c r="N47" s="158" t="str">
        <f t="shared" si="21"/>
        <v/>
      </c>
      <c r="O47" s="27"/>
      <c r="P47" s="27"/>
      <c r="Q47" s="27"/>
      <c r="R47" s="27"/>
      <c r="S47" s="27"/>
      <c r="T47" s="28"/>
      <c r="U47" s="29"/>
      <c r="V47" s="32"/>
      <c r="W47" s="318"/>
      <c r="X47" s="319"/>
      <c r="Y47" s="160">
        <f t="shared" si="17"/>
        <v>0</v>
      </c>
      <c r="Z47" s="159">
        <f t="shared" si="22"/>
        <v>0</v>
      </c>
      <c r="AA47" s="327"/>
      <c r="AB47" s="400">
        <f t="shared" si="23"/>
        <v>0</v>
      </c>
      <c r="AC47" s="371"/>
      <c r="AD47" s="226" t="str">
        <f t="shared" si="24"/>
        <v/>
      </c>
      <c r="AE47" s="368">
        <f t="shared" si="25"/>
        <v>0</v>
      </c>
      <c r="AF47" s="339"/>
      <c r="AG47" s="338"/>
      <c r="AH47" s="336"/>
      <c r="AI47" s="161">
        <f t="shared" si="18"/>
        <v>0</v>
      </c>
      <c r="AJ47" s="162">
        <f t="shared" si="26"/>
        <v>0</v>
      </c>
      <c r="AK47" s="163">
        <f t="shared" si="19"/>
        <v>0</v>
      </c>
      <c r="AL47" s="164">
        <f t="shared" si="27"/>
        <v>0</v>
      </c>
      <c r="AM47" s="164">
        <f t="shared" si="28"/>
        <v>0</v>
      </c>
      <c r="AN47" s="164">
        <f t="shared" si="29"/>
        <v>0</v>
      </c>
      <c r="AO47" s="164">
        <f t="shared" si="30"/>
        <v>0</v>
      </c>
      <c r="AP47" s="610" t="str">
        <f t="shared" si="31"/>
        <v xml:space="preserve"> </v>
      </c>
      <c r="AQ47" s="613" t="str">
        <f t="shared" si="20"/>
        <v xml:space="preserve"> </v>
      </c>
      <c r="AR47" s="613" t="str">
        <f t="shared" si="32"/>
        <v xml:space="preserve"> </v>
      </c>
      <c r="AS47" s="613" t="str">
        <f t="shared" si="33"/>
        <v xml:space="preserve"> </v>
      </c>
      <c r="AT47" s="613" t="str">
        <f t="shared" si="34"/>
        <v xml:space="preserve"> </v>
      </c>
      <c r="AU47" s="613" t="str">
        <f t="shared" si="35"/>
        <v xml:space="preserve"> </v>
      </c>
      <c r="AV47" s="614" t="str">
        <f t="shared" si="36"/>
        <v xml:space="preserve"> </v>
      </c>
      <c r="AW47" s="196" t="str">
        <f t="shared" si="37"/>
        <v/>
      </c>
      <c r="AX47" s="165" t="str">
        <f t="shared" si="38"/>
        <v/>
      </c>
      <c r="AY47" s="193" t="str">
        <f t="shared" si="39"/>
        <v/>
      </c>
      <c r="AZ47" s="183" t="str">
        <f t="shared" si="40"/>
        <v/>
      </c>
      <c r="BA47" s="173" t="str">
        <f t="shared" si="41"/>
        <v/>
      </c>
      <c r="BB47" s="174" t="str">
        <f t="shared" si="42"/>
        <v/>
      </c>
      <c r="BC47" s="186" t="str">
        <f t="shared" si="48"/>
        <v/>
      </c>
      <c r="BD47" s="174" t="str">
        <f t="shared" si="43"/>
        <v/>
      </c>
      <c r="BE47" s="201" t="str">
        <f t="shared" si="44"/>
        <v/>
      </c>
      <c r="BF47" s="174" t="str">
        <f t="shared" si="45"/>
        <v/>
      </c>
      <c r="BG47" s="186" t="str">
        <f t="shared" si="46"/>
        <v/>
      </c>
      <c r="BH47" s="175" t="str">
        <f t="shared" si="47"/>
        <v/>
      </c>
      <c r="BI47" s="632"/>
      <c r="BJ47" s="57" t="s">
        <v>1081</v>
      </c>
      <c r="BK47" s="57" t="s">
        <v>1082</v>
      </c>
      <c r="BL47" s="57" t="s">
        <v>1083</v>
      </c>
      <c r="BM47" s="57" t="s">
        <v>1084</v>
      </c>
      <c r="BN47" s="70" t="s">
        <v>1085</v>
      </c>
      <c r="BO47" s="57" t="s">
        <v>1086</v>
      </c>
      <c r="BP47" s="57" t="s">
        <v>1087</v>
      </c>
      <c r="BQ47" s="57" t="s">
        <v>1088</v>
      </c>
      <c r="BR47" s="66"/>
      <c r="BS47" s="57" t="s">
        <v>1089</v>
      </c>
      <c r="BT47" s="357" t="s">
        <v>1090</v>
      </c>
      <c r="BU47" s="66"/>
      <c r="BV47" s="57" t="s">
        <v>1091</v>
      </c>
      <c r="BW47" s="57" t="s">
        <v>1092</v>
      </c>
      <c r="BX47" s="57" t="s">
        <v>1093</v>
      </c>
      <c r="BY47" s="57" t="s">
        <v>1094</v>
      </c>
      <c r="BZ47" s="66"/>
      <c r="CA47" s="57" t="s">
        <v>1095</v>
      </c>
      <c r="CB47" s="57" t="s">
        <v>975</v>
      </c>
      <c r="CC47" s="57" t="s">
        <v>1096</v>
      </c>
      <c r="CD47" s="57" t="s">
        <v>1097</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2">
        <v>3</v>
      </c>
      <c r="D48" s="205"/>
      <c r="E48" s="16"/>
      <c r="F48" s="17"/>
      <c r="G48" s="134"/>
      <c r="H48" s="137"/>
      <c r="I48" s="143"/>
      <c r="J48" s="80"/>
      <c r="K48" s="147"/>
      <c r="L48" s="30"/>
      <c r="M48" s="395"/>
      <c r="N48" s="158" t="str">
        <f t="shared" si="21"/>
        <v/>
      </c>
      <c r="O48" s="27"/>
      <c r="P48" s="27"/>
      <c r="Q48" s="27"/>
      <c r="R48" s="27"/>
      <c r="S48" s="27"/>
      <c r="T48" s="28"/>
      <c r="U48" s="29"/>
      <c r="V48" s="32"/>
      <c r="W48" s="318"/>
      <c r="X48" s="319"/>
      <c r="Y48" s="160">
        <f t="shared" si="17"/>
        <v>0</v>
      </c>
      <c r="Z48" s="159">
        <f t="shared" si="22"/>
        <v>0</v>
      </c>
      <c r="AA48" s="327"/>
      <c r="AB48" s="400">
        <f t="shared" si="23"/>
        <v>0</v>
      </c>
      <c r="AC48" s="371"/>
      <c r="AD48" s="226" t="str">
        <f t="shared" si="24"/>
        <v/>
      </c>
      <c r="AE48" s="368">
        <f t="shared" si="25"/>
        <v>0</v>
      </c>
      <c r="AF48" s="339"/>
      <c r="AG48" s="338"/>
      <c r="AH48" s="336"/>
      <c r="AI48" s="161">
        <f t="shared" si="18"/>
        <v>0</v>
      </c>
      <c r="AJ48" s="162">
        <f t="shared" si="26"/>
        <v>0</v>
      </c>
      <c r="AK48" s="163">
        <f t="shared" si="19"/>
        <v>0</v>
      </c>
      <c r="AL48" s="164">
        <f t="shared" si="27"/>
        <v>0</v>
      </c>
      <c r="AM48" s="164">
        <f t="shared" si="28"/>
        <v>0</v>
      </c>
      <c r="AN48" s="164">
        <f t="shared" si="29"/>
        <v>0</v>
      </c>
      <c r="AO48" s="164">
        <f t="shared" si="30"/>
        <v>0</v>
      </c>
      <c r="AP48" s="610" t="str">
        <f t="shared" si="31"/>
        <v xml:space="preserve"> </v>
      </c>
      <c r="AQ48" s="613" t="str">
        <f t="shared" si="20"/>
        <v xml:space="preserve"> </v>
      </c>
      <c r="AR48" s="613" t="str">
        <f t="shared" si="32"/>
        <v xml:space="preserve"> </v>
      </c>
      <c r="AS48" s="613" t="str">
        <f t="shared" si="33"/>
        <v xml:space="preserve"> </v>
      </c>
      <c r="AT48" s="613" t="str">
        <f t="shared" si="34"/>
        <v xml:space="preserve"> </v>
      </c>
      <c r="AU48" s="613" t="str">
        <f t="shared" si="35"/>
        <v xml:space="preserve"> </v>
      </c>
      <c r="AV48" s="614" t="str">
        <f t="shared" si="36"/>
        <v xml:space="preserve"> </v>
      </c>
      <c r="AW48" s="196" t="str">
        <f t="shared" si="37"/>
        <v/>
      </c>
      <c r="AX48" s="165" t="str">
        <f t="shared" si="38"/>
        <v/>
      </c>
      <c r="AY48" s="193" t="str">
        <f t="shared" si="39"/>
        <v/>
      </c>
      <c r="AZ48" s="183" t="str">
        <f t="shared" si="40"/>
        <v/>
      </c>
      <c r="BA48" s="173" t="str">
        <f t="shared" si="41"/>
        <v/>
      </c>
      <c r="BB48" s="174" t="str">
        <f t="shared" si="42"/>
        <v/>
      </c>
      <c r="BC48" s="186" t="str">
        <f t="shared" si="48"/>
        <v/>
      </c>
      <c r="BD48" s="174" t="str">
        <f t="shared" si="43"/>
        <v/>
      </c>
      <c r="BE48" s="201" t="str">
        <f t="shared" si="44"/>
        <v/>
      </c>
      <c r="BF48" s="174" t="str">
        <f t="shared" si="45"/>
        <v/>
      </c>
      <c r="BG48" s="186" t="str">
        <f t="shared" si="46"/>
        <v/>
      </c>
      <c r="BH48" s="175" t="str">
        <f t="shared" si="47"/>
        <v/>
      </c>
      <c r="BI48" s="632"/>
      <c r="BJ48" s="57" t="s">
        <v>1098</v>
      </c>
      <c r="BK48" s="57" t="s">
        <v>1099</v>
      </c>
      <c r="BL48" s="57" t="s">
        <v>1100</v>
      </c>
      <c r="BM48" s="57" t="s">
        <v>1101</v>
      </c>
      <c r="BN48" s="70" t="s">
        <v>1102</v>
      </c>
      <c r="BO48" s="57" t="s">
        <v>1103</v>
      </c>
      <c r="BP48" s="57" t="s">
        <v>1104</v>
      </c>
      <c r="BQ48" s="57" t="s">
        <v>1105</v>
      </c>
      <c r="BR48" s="66"/>
      <c r="BS48" s="57" t="s">
        <v>1106</v>
      </c>
      <c r="BT48" s="354" t="s">
        <v>1107</v>
      </c>
      <c r="BU48" s="66"/>
      <c r="BV48" s="57" t="s">
        <v>1108</v>
      </c>
      <c r="BW48" s="57" t="s">
        <v>1109</v>
      </c>
      <c r="BX48" s="57" t="s">
        <v>1110</v>
      </c>
      <c r="BY48" s="57" t="s">
        <v>1111</v>
      </c>
      <c r="BZ48" s="66"/>
      <c r="CA48" s="57" t="s">
        <v>1112</v>
      </c>
      <c r="CB48" s="57" t="s">
        <v>1113</v>
      </c>
      <c r="CC48" s="57" t="s">
        <v>1114</v>
      </c>
      <c r="CD48" s="57" t="s">
        <v>1115</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2">
        <v>3</v>
      </c>
      <c r="D49" s="205"/>
      <c r="E49" s="16"/>
      <c r="F49" s="17"/>
      <c r="G49" s="134"/>
      <c r="H49" s="135"/>
      <c r="I49" s="141"/>
      <c r="J49" s="25"/>
      <c r="K49" s="145"/>
      <c r="L49" s="28"/>
      <c r="M49" s="395"/>
      <c r="N49" s="158" t="str">
        <f t="shared" si="21"/>
        <v/>
      </c>
      <c r="O49" s="27"/>
      <c r="P49" s="27"/>
      <c r="Q49" s="27"/>
      <c r="R49" s="27"/>
      <c r="S49" s="27"/>
      <c r="T49" s="28"/>
      <c r="U49" s="29"/>
      <c r="V49" s="32"/>
      <c r="W49" s="318"/>
      <c r="X49" s="319"/>
      <c r="Y49" s="160">
        <f t="shared" si="17"/>
        <v>0</v>
      </c>
      <c r="Z49" s="159">
        <f t="shared" si="22"/>
        <v>0</v>
      </c>
      <c r="AA49" s="327"/>
      <c r="AB49" s="400">
        <f t="shared" si="23"/>
        <v>0</v>
      </c>
      <c r="AC49" s="371"/>
      <c r="AD49" s="226" t="str">
        <f t="shared" si="24"/>
        <v/>
      </c>
      <c r="AE49" s="368">
        <f t="shared" si="25"/>
        <v>0</v>
      </c>
      <c r="AF49" s="339"/>
      <c r="AG49" s="338"/>
      <c r="AH49" s="336"/>
      <c r="AI49" s="161">
        <f t="shared" si="18"/>
        <v>0</v>
      </c>
      <c r="AJ49" s="162">
        <f t="shared" si="26"/>
        <v>0</v>
      </c>
      <c r="AK49" s="163">
        <f t="shared" si="19"/>
        <v>0</v>
      </c>
      <c r="AL49" s="164">
        <f t="shared" si="27"/>
        <v>0</v>
      </c>
      <c r="AM49" s="164">
        <f t="shared" si="28"/>
        <v>0</v>
      </c>
      <c r="AN49" s="164">
        <f t="shared" si="29"/>
        <v>0</v>
      </c>
      <c r="AO49" s="164">
        <f t="shared" si="30"/>
        <v>0</v>
      </c>
      <c r="AP49" s="610" t="str">
        <f t="shared" si="31"/>
        <v xml:space="preserve"> </v>
      </c>
      <c r="AQ49" s="613" t="str">
        <f t="shared" si="20"/>
        <v xml:space="preserve"> </v>
      </c>
      <c r="AR49" s="613" t="str">
        <f t="shared" si="32"/>
        <v xml:space="preserve"> </v>
      </c>
      <c r="AS49" s="613" t="str">
        <f t="shared" si="33"/>
        <v xml:space="preserve"> </v>
      </c>
      <c r="AT49" s="613" t="str">
        <f t="shared" si="34"/>
        <v xml:space="preserve"> </v>
      </c>
      <c r="AU49" s="613" t="str">
        <f t="shared" si="35"/>
        <v xml:space="preserve"> </v>
      </c>
      <c r="AV49" s="614" t="str">
        <f t="shared" si="36"/>
        <v xml:space="preserve"> </v>
      </c>
      <c r="AW49" s="196" t="str">
        <f t="shared" si="37"/>
        <v/>
      </c>
      <c r="AX49" s="165" t="str">
        <f t="shared" si="38"/>
        <v/>
      </c>
      <c r="AY49" s="193" t="str">
        <f t="shared" si="39"/>
        <v/>
      </c>
      <c r="AZ49" s="183" t="str">
        <f t="shared" si="40"/>
        <v/>
      </c>
      <c r="BA49" s="173" t="str">
        <f t="shared" si="41"/>
        <v/>
      </c>
      <c r="BB49" s="174" t="str">
        <f t="shared" si="42"/>
        <v/>
      </c>
      <c r="BC49" s="186" t="str">
        <f t="shared" si="48"/>
        <v/>
      </c>
      <c r="BD49" s="174" t="str">
        <f t="shared" si="43"/>
        <v/>
      </c>
      <c r="BE49" s="201" t="str">
        <f t="shared" si="44"/>
        <v/>
      </c>
      <c r="BF49" s="174" t="str">
        <f t="shared" si="45"/>
        <v/>
      </c>
      <c r="BG49" s="186" t="str">
        <f t="shared" si="46"/>
        <v/>
      </c>
      <c r="BH49" s="175" t="str">
        <f t="shared" si="47"/>
        <v/>
      </c>
      <c r="BI49" s="632"/>
      <c r="BJ49" s="57" t="s">
        <v>1116</v>
      </c>
      <c r="BK49" s="57" t="s">
        <v>1117</v>
      </c>
      <c r="BL49" s="57" t="s">
        <v>1118</v>
      </c>
      <c r="BM49" s="57" t="s">
        <v>1119</v>
      </c>
      <c r="BN49" s="70" t="s">
        <v>1120</v>
      </c>
      <c r="BO49" s="57" t="s">
        <v>1121</v>
      </c>
      <c r="BP49" s="57" t="s">
        <v>1122</v>
      </c>
      <c r="BQ49" s="57" t="s">
        <v>1123</v>
      </c>
      <c r="BR49" s="66"/>
      <c r="BS49" s="57" t="s">
        <v>1124</v>
      </c>
      <c r="BT49" s="354" t="s">
        <v>1125</v>
      </c>
      <c r="BU49" s="66"/>
      <c r="BV49" s="57" t="s">
        <v>1126</v>
      </c>
      <c r="BW49" s="57" t="s">
        <v>1127</v>
      </c>
      <c r="BX49" s="57" t="s">
        <v>1128</v>
      </c>
      <c r="BY49" s="57" t="s">
        <v>1129</v>
      </c>
      <c r="BZ49" s="66"/>
      <c r="CA49" s="57" t="s">
        <v>1130</v>
      </c>
      <c r="CB49" s="57" t="s">
        <v>1131</v>
      </c>
      <c r="CC49" s="57" t="s">
        <v>1132</v>
      </c>
      <c r="CD49" s="57" t="s">
        <v>1133</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2">
        <v>3</v>
      </c>
      <c r="D50" s="205"/>
      <c r="E50" s="16"/>
      <c r="F50" s="17"/>
      <c r="G50" s="134"/>
      <c r="H50" s="135"/>
      <c r="I50" s="141"/>
      <c r="J50" s="25"/>
      <c r="K50" s="145"/>
      <c r="L50" s="28"/>
      <c r="M50" s="395"/>
      <c r="N50" s="158" t="str">
        <f t="shared" si="21"/>
        <v/>
      </c>
      <c r="O50" s="27"/>
      <c r="P50" s="27"/>
      <c r="Q50" s="27"/>
      <c r="R50" s="27"/>
      <c r="S50" s="27"/>
      <c r="T50" s="28"/>
      <c r="U50" s="29"/>
      <c r="V50" s="32"/>
      <c r="W50" s="318"/>
      <c r="X50" s="319"/>
      <c r="Y50" s="160">
        <f t="shared" si="17"/>
        <v>0</v>
      </c>
      <c r="Z50" s="159">
        <f t="shared" si="22"/>
        <v>0</v>
      </c>
      <c r="AA50" s="327"/>
      <c r="AB50" s="400">
        <f t="shared" si="23"/>
        <v>0</v>
      </c>
      <c r="AC50" s="371"/>
      <c r="AD50" s="226" t="str">
        <f t="shared" si="24"/>
        <v/>
      </c>
      <c r="AE50" s="368">
        <f t="shared" si="25"/>
        <v>0</v>
      </c>
      <c r="AF50" s="339"/>
      <c r="AG50" s="338"/>
      <c r="AH50" s="336"/>
      <c r="AI50" s="161">
        <f t="shared" si="18"/>
        <v>0</v>
      </c>
      <c r="AJ50" s="162">
        <f t="shared" si="26"/>
        <v>0</v>
      </c>
      <c r="AK50" s="163">
        <f t="shared" si="19"/>
        <v>0</v>
      </c>
      <c r="AL50" s="164">
        <f t="shared" si="27"/>
        <v>0</v>
      </c>
      <c r="AM50" s="164">
        <f t="shared" si="28"/>
        <v>0</v>
      </c>
      <c r="AN50" s="164">
        <f t="shared" si="29"/>
        <v>0</v>
      </c>
      <c r="AO50" s="164">
        <f t="shared" si="30"/>
        <v>0</v>
      </c>
      <c r="AP50" s="610" t="str">
        <f t="shared" si="31"/>
        <v xml:space="preserve"> </v>
      </c>
      <c r="AQ50" s="613" t="str">
        <f t="shared" si="20"/>
        <v xml:space="preserve"> </v>
      </c>
      <c r="AR50" s="613" t="str">
        <f t="shared" si="32"/>
        <v xml:space="preserve"> </v>
      </c>
      <c r="AS50" s="613" t="str">
        <f t="shared" si="33"/>
        <v xml:space="preserve"> </v>
      </c>
      <c r="AT50" s="613" t="str">
        <f t="shared" si="34"/>
        <v xml:space="preserve"> </v>
      </c>
      <c r="AU50" s="613" t="str">
        <f t="shared" si="35"/>
        <v xml:space="preserve"> </v>
      </c>
      <c r="AV50" s="614" t="str">
        <f t="shared" si="36"/>
        <v xml:space="preserve"> </v>
      </c>
      <c r="AW50" s="196" t="str">
        <f t="shared" si="37"/>
        <v/>
      </c>
      <c r="AX50" s="165" t="str">
        <f t="shared" si="38"/>
        <v/>
      </c>
      <c r="AY50" s="193" t="str">
        <f t="shared" si="39"/>
        <v/>
      </c>
      <c r="AZ50" s="183" t="str">
        <f t="shared" si="40"/>
        <v/>
      </c>
      <c r="BA50" s="173" t="str">
        <f t="shared" si="41"/>
        <v/>
      </c>
      <c r="BB50" s="174" t="str">
        <f t="shared" si="42"/>
        <v/>
      </c>
      <c r="BC50" s="186" t="str">
        <f t="shared" si="48"/>
        <v/>
      </c>
      <c r="BD50" s="174" t="str">
        <f t="shared" si="43"/>
        <v/>
      </c>
      <c r="BE50" s="201" t="str">
        <f t="shared" si="44"/>
        <v/>
      </c>
      <c r="BF50" s="174" t="str">
        <f t="shared" si="45"/>
        <v/>
      </c>
      <c r="BG50" s="186" t="str">
        <f t="shared" si="46"/>
        <v/>
      </c>
      <c r="BH50" s="175" t="str">
        <f t="shared" si="47"/>
        <v/>
      </c>
      <c r="BI50" s="632"/>
      <c r="BJ50" s="57" t="s">
        <v>1134</v>
      </c>
      <c r="BK50" s="57" t="s">
        <v>1135</v>
      </c>
      <c r="BL50" s="57" t="s">
        <v>1136</v>
      </c>
      <c r="BM50" s="57" t="s">
        <v>1137</v>
      </c>
      <c r="BN50" s="70" t="s">
        <v>1138</v>
      </c>
      <c r="BO50" s="57" t="s">
        <v>1139</v>
      </c>
      <c r="BP50" s="57" t="s">
        <v>1140</v>
      </c>
      <c r="BQ50" s="57" t="s">
        <v>1141</v>
      </c>
      <c r="BR50" s="66"/>
      <c r="BS50" s="57" t="s">
        <v>1142</v>
      </c>
      <c r="BT50" s="354" t="s">
        <v>1143</v>
      </c>
      <c r="BU50" s="66"/>
      <c r="BV50" s="57" t="s">
        <v>1144</v>
      </c>
      <c r="BW50" s="57" t="s">
        <v>1145</v>
      </c>
      <c r="BX50" s="57" t="s">
        <v>1146</v>
      </c>
      <c r="BY50" s="57" t="s">
        <v>1147</v>
      </c>
      <c r="BZ50" s="66"/>
      <c r="CA50" s="57" t="s">
        <v>1148</v>
      </c>
      <c r="CB50" s="57" t="s">
        <v>1149</v>
      </c>
      <c r="CC50" s="57" t="s">
        <v>1150</v>
      </c>
      <c r="CD50" s="57" t="s">
        <v>1151</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2">
        <v>3</v>
      </c>
      <c r="D51" s="207"/>
      <c r="E51" s="18"/>
      <c r="F51" s="17"/>
      <c r="G51" s="134"/>
      <c r="H51" s="135"/>
      <c r="I51" s="141"/>
      <c r="J51" s="25"/>
      <c r="K51" s="145"/>
      <c r="L51" s="28"/>
      <c r="M51" s="395"/>
      <c r="N51" s="158" t="str">
        <f t="shared" si="21"/>
        <v/>
      </c>
      <c r="O51" s="27"/>
      <c r="P51" s="27"/>
      <c r="Q51" s="27"/>
      <c r="R51" s="27"/>
      <c r="S51" s="27"/>
      <c r="T51" s="28"/>
      <c r="U51" s="29"/>
      <c r="V51" s="32"/>
      <c r="W51" s="318"/>
      <c r="X51" s="319"/>
      <c r="Y51" s="160">
        <f t="shared" si="17"/>
        <v>0</v>
      </c>
      <c r="Z51" s="159">
        <f t="shared" si="22"/>
        <v>0</v>
      </c>
      <c r="AA51" s="327"/>
      <c r="AB51" s="400">
        <f t="shared" si="23"/>
        <v>0</v>
      </c>
      <c r="AC51" s="371"/>
      <c r="AD51" s="226" t="str">
        <f t="shared" si="24"/>
        <v/>
      </c>
      <c r="AE51" s="368">
        <f t="shared" si="25"/>
        <v>0</v>
      </c>
      <c r="AF51" s="339"/>
      <c r="AG51" s="338"/>
      <c r="AH51" s="336"/>
      <c r="AI51" s="161">
        <f t="shared" si="18"/>
        <v>0</v>
      </c>
      <c r="AJ51" s="162">
        <f t="shared" si="26"/>
        <v>0</v>
      </c>
      <c r="AK51" s="163">
        <f t="shared" si="19"/>
        <v>0</v>
      </c>
      <c r="AL51" s="164">
        <f t="shared" si="27"/>
        <v>0</v>
      </c>
      <c r="AM51" s="164">
        <f t="shared" si="28"/>
        <v>0</v>
      </c>
      <c r="AN51" s="164">
        <f t="shared" si="29"/>
        <v>0</v>
      </c>
      <c r="AO51" s="164">
        <f t="shared" si="30"/>
        <v>0</v>
      </c>
      <c r="AP51" s="610" t="str">
        <f t="shared" si="31"/>
        <v xml:space="preserve"> </v>
      </c>
      <c r="AQ51" s="613" t="str">
        <f t="shared" si="20"/>
        <v xml:space="preserve"> </v>
      </c>
      <c r="AR51" s="613" t="str">
        <f t="shared" si="32"/>
        <v xml:space="preserve"> </v>
      </c>
      <c r="AS51" s="613" t="str">
        <f t="shared" si="33"/>
        <v xml:space="preserve"> </v>
      </c>
      <c r="AT51" s="613" t="str">
        <f t="shared" si="34"/>
        <v xml:space="preserve"> </v>
      </c>
      <c r="AU51" s="613" t="str">
        <f t="shared" si="35"/>
        <v xml:space="preserve"> </v>
      </c>
      <c r="AV51" s="614" t="str">
        <f t="shared" si="36"/>
        <v xml:space="preserve"> </v>
      </c>
      <c r="AW51" s="196" t="str">
        <f t="shared" si="37"/>
        <v/>
      </c>
      <c r="AX51" s="165" t="str">
        <f t="shared" si="38"/>
        <v/>
      </c>
      <c r="AY51" s="193" t="str">
        <f t="shared" si="39"/>
        <v/>
      </c>
      <c r="AZ51" s="183" t="str">
        <f t="shared" si="40"/>
        <v/>
      </c>
      <c r="BA51" s="173" t="str">
        <f t="shared" si="41"/>
        <v/>
      </c>
      <c r="BB51" s="174" t="str">
        <f t="shared" si="42"/>
        <v/>
      </c>
      <c r="BC51" s="186" t="str">
        <f t="shared" si="48"/>
        <v/>
      </c>
      <c r="BD51" s="174" t="str">
        <f t="shared" si="43"/>
        <v/>
      </c>
      <c r="BE51" s="201" t="str">
        <f t="shared" si="44"/>
        <v/>
      </c>
      <c r="BF51" s="174" t="str">
        <f t="shared" si="45"/>
        <v/>
      </c>
      <c r="BG51" s="186" t="str">
        <f t="shared" si="46"/>
        <v/>
      </c>
      <c r="BH51" s="175" t="str">
        <f t="shared" si="47"/>
        <v/>
      </c>
      <c r="BI51" s="632"/>
      <c r="BJ51" s="57" t="s">
        <v>1152</v>
      </c>
      <c r="BK51" s="57" t="s">
        <v>1153</v>
      </c>
      <c r="BL51" s="57" t="s">
        <v>1154</v>
      </c>
      <c r="BM51" s="57" t="s">
        <v>1155</v>
      </c>
      <c r="BN51" s="70" t="s">
        <v>1156</v>
      </c>
      <c r="BO51" s="57" t="s">
        <v>1157</v>
      </c>
      <c r="BP51" s="57" t="s">
        <v>1158</v>
      </c>
      <c r="BQ51" s="57" t="s">
        <v>1159</v>
      </c>
      <c r="BR51" s="66"/>
      <c r="BS51" s="57" t="s">
        <v>774</v>
      </c>
      <c r="BT51" s="354" t="s">
        <v>1160</v>
      </c>
      <c r="BU51" s="66"/>
      <c r="BV51" s="57" t="s">
        <v>1161</v>
      </c>
      <c r="BW51" s="57" t="s">
        <v>1162</v>
      </c>
      <c r="BX51" s="57" t="s">
        <v>1163</v>
      </c>
      <c r="BY51" s="57" t="s">
        <v>1164</v>
      </c>
      <c r="BZ51" s="66"/>
      <c r="CA51" s="57" t="s">
        <v>1165</v>
      </c>
      <c r="CB51" s="57" t="s">
        <v>1166</v>
      </c>
      <c r="CC51" s="57" t="s">
        <v>1167</v>
      </c>
      <c r="CD51" s="57" t="s">
        <v>1168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2">
        <v>3</v>
      </c>
      <c r="D52" s="205"/>
      <c r="E52" s="16"/>
      <c r="F52" s="17"/>
      <c r="G52" s="134"/>
      <c r="H52" s="135"/>
      <c r="I52" s="141"/>
      <c r="J52" s="25"/>
      <c r="K52" s="145"/>
      <c r="L52" s="28"/>
      <c r="M52" s="395"/>
      <c r="N52" s="158" t="str">
        <f t="shared" si="21"/>
        <v/>
      </c>
      <c r="O52" s="27"/>
      <c r="P52" s="27"/>
      <c r="Q52" s="27"/>
      <c r="R52" s="27"/>
      <c r="S52" s="27"/>
      <c r="T52" s="28"/>
      <c r="U52" s="29"/>
      <c r="V52" s="32"/>
      <c r="W52" s="318"/>
      <c r="X52" s="319"/>
      <c r="Y52" s="160">
        <f t="shared" si="17"/>
        <v>0</v>
      </c>
      <c r="Z52" s="159">
        <f t="shared" si="22"/>
        <v>0</v>
      </c>
      <c r="AA52" s="327"/>
      <c r="AB52" s="400">
        <f t="shared" si="23"/>
        <v>0</v>
      </c>
      <c r="AC52" s="371"/>
      <c r="AD52" s="226" t="str">
        <f t="shared" si="24"/>
        <v/>
      </c>
      <c r="AE52" s="368">
        <f t="shared" si="25"/>
        <v>0</v>
      </c>
      <c r="AF52" s="339"/>
      <c r="AG52" s="338"/>
      <c r="AH52" s="336"/>
      <c r="AI52" s="161">
        <f t="shared" si="18"/>
        <v>0</v>
      </c>
      <c r="AJ52" s="162">
        <f t="shared" si="26"/>
        <v>0</v>
      </c>
      <c r="AK52" s="163">
        <f t="shared" si="19"/>
        <v>0</v>
      </c>
      <c r="AL52" s="164">
        <f t="shared" si="27"/>
        <v>0</v>
      </c>
      <c r="AM52" s="164">
        <f t="shared" si="28"/>
        <v>0</v>
      </c>
      <c r="AN52" s="164">
        <f t="shared" si="29"/>
        <v>0</v>
      </c>
      <c r="AO52" s="164">
        <f t="shared" si="30"/>
        <v>0</v>
      </c>
      <c r="AP52" s="610" t="str">
        <f t="shared" si="31"/>
        <v xml:space="preserve"> </v>
      </c>
      <c r="AQ52" s="613" t="str">
        <f t="shared" si="20"/>
        <v xml:space="preserve"> </v>
      </c>
      <c r="AR52" s="613" t="str">
        <f t="shared" si="32"/>
        <v xml:space="preserve"> </v>
      </c>
      <c r="AS52" s="613" t="str">
        <f t="shared" si="33"/>
        <v xml:space="preserve"> </v>
      </c>
      <c r="AT52" s="613" t="str">
        <f t="shared" si="34"/>
        <v xml:space="preserve"> </v>
      </c>
      <c r="AU52" s="613" t="str">
        <f t="shared" si="35"/>
        <v xml:space="preserve"> </v>
      </c>
      <c r="AV52" s="614" t="str">
        <f t="shared" si="36"/>
        <v xml:space="preserve"> </v>
      </c>
      <c r="AW52" s="196" t="str">
        <f t="shared" si="37"/>
        <v/>
      </c>
      <c r="AX52" s="165" t="str">
        <f t="shared" si="38"/>
        <v/>
      </c>
      <c r="AY52" s="193" t="str">
        <f t="shared" si="39"/>
        <v/>
      </c>
      <c r="AZ52" s="183" t="str">
        <f t="shared" si="40"/>
        <v/>
      </c>
      <c r="BA52" s="173" t="str">
        <f t="shared" si="41"/>
        <v/>
      </c>
      <c r="BB52" s="174" t="str">
        <f t="shared" si="42"/>
        <v/>
      </c>
      <c r="BC52" s="186" t="str">
        <f t="shared" si="48"/>
        <v/>
      </c>
      <c r="BD52" s="174" t="str">
        <f t="shared" si="43"/>
        <v/>
      </c>
      <c r="BE52" s="201" t="str">
        <f t="shared" si="44"/>
        <v/>
      </c>
      <c r="BF52" s="174" t="str">
        <f t="shared" si="45"/>
        <v/>
      </c>
      <c r="BG52" s="186" t="str">
        <f t="shared" si="46"/>
        <v/>
      </c>
      <c r="BH52" s="175" t="str">
        <f t="shared" si="47"/>
        <v/>
      </c>
      <c r="BI52" s="632"/>
      <c r="BJ52" s="57" t="s">
        <v>1169</v>
      </c>
      <c r="BK52" s="57" t="s">
        <v>1170</v>
      </c>
      <c r="BL52" s="57" t="s">
        <v>1171</v>
      </c>
      <c r="BM52" s="57" t="s">
        <v>1172</v>
      </c>
      <c r="BN52" s="70" t="s">
        <v>1173</v>
      </c>
      <c r="BO52" s="57" t="s">
        <v>1174</v>
      </c>
      <c r="BP52" s="57" t="s">
        <v>1175</v>
      </c>
      <c r="BQ52" s="57" t="s">
        <v>1176</v>
      </c>
      <c r="BR52" s="66"/>
      <c r="BS52" s="66"/>
      <c r="BT52" s="354" t="s">
        <v>1177</v>
      </c>
      <c r="BU52" s="66"/>
      <c r="BV52" s="57" t="s">
        <v>1178</v>
      </c>
      <c r="BW52" s="57" t="s">
        <v>1179</v>
      </c>
      <c r="BX52" s="57" t="s">
        <v>1180</v>
      </c>
      <c r="BY52" s="57" t="s">
        <v>1181</v>
      </c>
      <c r="BZ52" s="66"/>
      <c r="CA52" s="57" t="s">
        <v>1182</v>
      </c>
      <c r="CB52" s="57" t="s">
        <v>1183</v>
      </c>
      <c r="CC52" s="57" t="s">
        <v>1184</v>
      </c>
      <c r="CD52" s="57" t="s">
        <v>1185</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2">
        <v>3</v>
      </c>
      <c r="D53" s="205"/>
      <c r="E53" s="16"/>
      <c r="F53" s="17"/>
      <c r="G53" s="134"/>
      <c r="H53" s="135"/>
      <c r="I53" s="141"/>
      <c r="J53" s="25"/>
      <c r="K53" s="145"/>
      <c r="L53" s="28"/>
      <c r="M53" s="395"/>
      <c r="N53" s="158" t="str">
        <f t="shared" si="21"/>
        <v/>
      </c>
      <c r="O53" s="27"/>
      <c r="P53" s="27"/>
      <c r="Q53" s="27"/>
      <c r="R53" s="27"/>
      <c r="S53" s="27"/>
      <c r="T53" s="28"/>
      <c r="U53" s="29"/>
      <c r="V53" s="32"/>
      <c r="W53" s="318"/>
      <c r="X53" s="319"/>
      <c r="Y53" s="160">
        <f t="shared" si="17"/>
        <v>0</v>
      </c>
      <c r="Z53" s="159">
        <f t="shared" si="22"/>
        <v>0</v>
      </c>
      <c r="AA53" s="327"/>
      <c r="AB53" s="400">
        <f t="shared" si="23"/>
        <v>0</v>
      </c>
      <c r="AC53" s="371"/>
      <c r="AD53" s="226" t="str">
        <f t="shared" si="24"/>
        <v/>
      </c>
      <c r="AE53" s="368">
        <f t="shared" si="25"/>
        <v>0</v>
      </c>
      <c r="AF53" s="339"/>
      <c r="AG53" s="338"/>
      <c r="AH53" s="336"/>
      <c r="AI53" s="161">
        <f t="shared" si="18"/>
        <v>0</v>
      </c>
      <c r="AJ53" s="162">
        <f t="shared" si="26"/>
        <v>0</v>
      </c>
      <c r="AK53" s="163">
        <f t="shared" si="19"/>
        <v>0</v>
      </c>
      <c r="AL53" s="164">
        <f t="shared" si="27"/>
        <v>0</v>
      </c>
      <c r="AM53" s="164">
        <f t="shared" si="28"/>
        <v>0</v>
      </c>
      <c r="AN53" s="164">
        <f t="shared" si="29"/>
        <v>0</v>
      </c>
      <c r="AO53" s="164">
        <f t="shared" si="30"/>
        <v>0</v>
      </c>
      <c r="AP53" s="610" t="str">
        <f t="shared" si="31"/>
        <v xml:space="preserve"> </v>
      </c>
      <c r="AQ53" s="613" t="str">
        <f t="shared" si="20"/>
        <v xml:space="preserve"> </v>
      </c>
      <c r="AR53" s="613" t="str">
        <f t="shared" si="32"/>
        <v xml:space="preserve"> </v>
      </c>
      <c r="AS53" s="613" t="str">
        <f t="shared" si="33"/>
        <v xml:space="preserve"> </v>
      </c>
      <c r="AT53" s="613" t="str">
        <f t="shared" si="34"/>
        <v xml:space="preserve"> </v>
      </c>
      <c r="AU53" s="613" t="str">
        <f t="shared" si="35"/>
        <v xml:space="preserve"> </v>
      </c>
      <c r="AV53" s="614" t="str">
        <f t="shared" si="36"/>
        <v xml:space="preserve"> </v>
      </c>
      <c r="AW53" s="196" t="str">
        <f t="shared" si="37"/>
        <v/>
      </c>
      <c r="AX53" s="165" t="str">
        <f t="shared" si="38"/>
        <v/>
      </c>
      <c r="AY53" s="193" t="str">
        <f t="shared" si="39"/>
        <v/>
      </c>
      <c r="AZ53" s="183" t="str">
        <f t="shared" si="40"/>
        <v/>
      </c>
      <c r="BA53" s="173" t="str">
        <f t="shared" si="41"/>
        <v/>
      </c>
      <c r="BB53" s="174" t="str">
        <f t="shared" si="42"/>
        <v/>
      </c>
      <c r="BC53" s="186" t="str">
        <f t="shared" si="48"/>
        <v/>
      </c>
      <c r="BD53" s="174" t="str">
        <f t="shared" si="43"/>
        <v/>
      </c>
      <c r="BE53" s="201" t="str">
        <f t="shared" si="44"/>
        <v/>
      </c>
      <c r="BF53" s="174" t="str">
        <f t="shared" si="45"/>
        <v/>
      </c>
      <c r="BG53" s="186" t="str">
        <f t="shared" si="46"/>
        <v/>
      </c>
      <c r="BH53" s="175" t="str">
        <f t="shared" si="47"/>
        <v/>
      </c>
      <c r="BI53" s="632"/>
      <c r="BJ53" s="57" t="s">
        <v>1186</v>
      </c>
      <c r="BK53" s="57" t="s">
        <v>1187</v>
      </c>
      <c r="BL53" s="57" t="s">
        <v>1188</v>
      </c>
      <c r="BM53" s="57" t="s">
        <v>1189</v>
      </c>
      <c r="BN53" s="70" t="s">
        <v>1190</v>
      </c>
      <c r="BO53" s="57" t="s">
        <v>1191</v>
      </c>
      <c r="BP53" s="57" t="s">
        <v>1192</v>
      </c>
      <c r="BQ53" s="57" t="s">
        <v>1193</v>
      </c>
      <c r="BR53" s="66"/>
      <c r="BS53" s="66"/>
      <c r="BT53" s="354" t="s">
        <v>1194</v>
      </c>
      <c r="BU53" s="66"/>
      <c r="BV53" s="57" t="s">
        <v>1195</v>
      </c>
      <c r="BW53" s="57" t="s">
        <v>1196</v>
      </c>
      <c r="BX53" s="57" t="s">
        <v>1197</v>
      </c>
      <c r="BY53" s="57" t="s">
        <v>1198</v>
      </c>
      <c r="BZ53" s="66"/>
      <c r="CA53" s="57" t="s">
        <v>1199</v>
      </c>
      <c r="CB53" s="57" t="s">
        <v>1200</v>
      </c>
      <c r="CC53" s="57" t="s">
        <v>1201</v>
      </c>
      <c r="CD53" s="57" t="s">
        <v>1202</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2">
        <v>3</v>
      </c>
      <c r="D54" s="205"/>
      <c r="E54" s="16"/>
      <c r="F54" s="17"/>
      <c r="G54" s="134"/>
      <c r="H54" s="135"/>
      <c r="I54" s="141"/>
      <c r="J54" s="25"/>
      <c r="K54" s="145"/>
      <c r="L54" s="28"/>
      <c r="M54" s="395"/>
      <c r="N54" s="158" t="str">
        <f t="shared" si="21"/>
        <v/>
      </c>
      <c r="O54" s="27"/>
      <c r="P54" s="27"/>
      <c r="Q54" s="27"/>
      <c r="R54" s="27"/>
      <c r="S54" s="27"/>
      <c r="T54" s="28"/>
      <c r="U54" s="29"/>
      <c r="V54" s="32"/>
      <c r="W54" s="318"/>
      <c r="X54" s="319"/>
      <c r="Y54" s="160">
        <f t="shared" si="17"/>
        <v>0</v>
      </c>
      <c r="Z54" s="159">
        <f t="shared" si="22"/>
        <v>0</v>
      </c>
      <c r="AA54" s="327"/>
      <c r="AB54" s="400">
        <f t="shared" si="23"/>
        <v>0</v>
      </c>
      <c r="AC54" s="371"/>
      <c r="AD54" s="226" t="str">
        <f t="shared" si="24"/>
        <v/>
      </c>
      <c r="AE54" s="368">
        <f t="shared" si="25"/>
        <v>0</v>
      </c>
      <c r="AF54" s="339"/>
      <c r="AG54" s="338"/>
      <c r="AH54" s="336"/>
      <c r="AI54" s="161">
        <f t="shared" si="18"/>
        <v>0</v>
      </c>
      <c r="AJ54" s="162">
        <f t="shared" si="26"/>
        <v>0</v>
      </c>
      <c r="AK54" s="163">
        <f t="shared" si="19"/>
        <v>0</v>
      </c>
      <c r="AL54" s="164">
        <f t="shared" si="27"/>
        <v>0</v>
      </c>
      <c r="AM54" s="164">
        <f t="shared" si="28"/>
        <v>0</v>
      </c>
      <c r="AN54" s="164">
        <f t="shared" si="29"/>
        <v>0</v>
      </c>
      <c r="AO54" s="164">
        <f t="shared" si="30"/>
        <v>0</v>
      </c>
      <c r="AP54" s="610" t="str">
        <f t="shared" si="31"/>
        <v xml:space="preserve"> </v>
      </c>
      <c r="AQ54" s="613" t="str">
        <f t="shared" si="20"/>
        <v xml:space="preserve"> </v>
      </c>
      <c r="AR54" s="613" t="str">
        <f t="shared" si="32"/>
        <v xml:space="preserve"> </v>
      </c>
      <c r="AS54" s="613" t="str">
        <f t="shared" si="33"/>
        <v xml:space="preserve"> </v>
      </c>
      <c r="AT54" s="613" t="str">
        <f t="shared" si="34"/>
        <v xml:space="preserve"> </v>
      </c>
      <c r="AU54" s="613" t="str">
        <f t="shared" si="35"/>
        <v xml:space="preserve"> </v>
      </c>
      <c r="AV54" s="614" t="str">
        <f t="shared" si="36"/>
        <v xml:space="preserve"> </v>
      </c>
      <c r="AW54" s="196" t="str">
        <f t="shared" si="37"/>
        <v/>
      </c>
      <c r="AX54" s="165" t="str">
        <f t="shared" si="38"/>
        <v/>
      </c>
      <c r="AY54" s="193" t="str">
        <f t="shared" si="39"/>
        <v/>
      </c>
      <c r="AZ54" s="183" t="str">
        <f t="shared" si="40"/>
        <v/>
      </c>
      <c r="BA54" s="173" t="str">
        <f t="shared" si="41"/>
        <v/>
      </c>
      <c r="BB54" s="174" t="str">
        <f t="shared" si="42"/>
        <v/>
      </c>
      <c r="BC54" s="186" t="str">
        <f t="shared" si="48"/>
        <v/>
      </c>
      <c r="BD54" s="174" t="str">
        <f t="shared" si="43"/>
        <v/>
      </c>
      <c r="BE54" s="201" t="str">
        <f t="shared" si="44"/>
        <v/>
      </c>
      <c r="BF54" s="174" t="str">
        <f t="shared" si="45"/>
        <v/>
      </c>
      <c r="BG54" s="186" t="str">
        <f t="shared" si="46"/>
        <v/>
      </c>
      <c r="BH54" s="175" t="str">
        <f t="shared" si="47"/>
        <v/>
      </c>
      <c r="BI54" s="632"/>
      <c r="BJ54" s="57" t="s">
        <v>1203</v>
      </c>
      <c r="BK54" s="57" t="s">
        <v>1204</v>
      </c>
      <c r="BL54" s="57" t="s">
        <v>1205</v>
      </c>
      <c r="BM54" s="57" t="s">
        <v>1206</v>
      </c>
      <c r="BN54" s="70" t="s">
        <v>1207</v>
      </c>
      <c r="BO54" s="57" t="s">
        <v>1208</v>
      </c>
      <c r="BP54" s="57" t="s">
        <v>1209</v>
      </c>
      <c r="BQ54" s="57" t="s">
        <v>1210</v>
      </c>
      <c r="BR54" s="66"/>
      <c r="BS54" s="66"/>
      <c r="BT54" s="354" t="s">
        <v>1211</v>
      </c>
      <c r="BU54" s="66"/>
      <c r="BV54" s="57" t="s">
        <v>1212</v>
      </c>
      <c r="BW54" s="57" t="s">
        <v>1213</v>
      </c>
      <c r="BX54" s="57" t="s">
        <v>1214</v>
      </c>
      <c r="BY54" s="57" t="s">
        <v>1215</v>
      </c>
      <c r="BZ54" s="66"/>
      <c r="CA54" s="57" t="s">
        <v>1216</v>
      </c>
      <c r="CB54" s="57" t="s">
        <v>1217</v>
      </c>
      <c r="CC54" s="57" t="s">
        <v>1218</v>
      </c>
      <c r="CD54" s="57" t="s">
        <v>1219</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2">
        <v>3</v>
      </c>
      <c r="D55" s="207"/>
      <c r="E55" s="18"/>
      <c r="F55" s="17"/>
      <c r="G55" s="134"/>
      <c r="H55" s="135"/>
      <c r="I55" s="141"/>
      <c r="J55" s="25"/>
      <c r="K55" s="145"/>
      <c r="L55" s="28"/>
      <c r="M55" s="395"/>
      <c r="N55" s="158" t="str">
        <f t="shared" si="21"/>
        <v/>
      </c>
      <c r="O55" s="27"/>
      <c r="P55" s="27"/>
      <c r="Q55" s="27"/>
      <c r="R55" s="27"/>
      <c r="S55" s="27"/>
      <c r="T55" s="28"/>
      <c r="U55" s="29"/>
      <c r="V55" s="32"/>
      <c r="W55" s="318"/>
      <c r="X55" s="319"/>
      <c r="Y55" s="160">
        <f t="shared" si="17"/>
        <v>0</v>
      </c>
      <c r="Z55" s="159">
        <f t="shared" si="22"/>
        <v>0</v>
      </c>
      <c r="AA55" s="327"/>
      <c r="AB55" s="400">
        <f t="shared" si="23"/>
        <v>0</v>
      </c>
      <c r="AC55" s="371"/>
      <c r="AD55" s="226" t="str">
        <f t="shared" si="24"/>
        <v/>
      </c>
      <c r="AE55" s="368">
        <f t="shared" si="25"/>
        <v>0</v>
      </c>
      <c r="AF55" s="339"/>
      <c r="AG55" s="338"/>
      <c r="AH55" s="336"/>
      <c r="AI55" s="161">
        <f t="shared" si="18"/>
        <v>0</v>
      </c>
      <c r="AJ55" s="162">
        <f t="shared" si="26"/>
        <v>0</v>
      </c>
      <c r="AK55" s="163">
        <f t="shared" si="19"/>
        <v>0</v>
      </c>
      <c r="AL55" s="164">
        <f t="shared" si="27"/>
        <v>0</v>
      </c>
      <c r="AM55" s="164">
        <f t="shared" si="28"/>
        <v>0</v>
      </c>
      <c r="AN55" s="164">
        <f t="shared" si="29"/>
        <v>0</v>
      </c>
      <c r="AO55" s="164">
        <f t="shared" si="30"/>
        <v>0</v>
      </c>
      <c r="AP55" s="610" t="str">
        <f t="shared" si="31"/>
        <v xml:space="preserve"> </v>
      </c>
      <c r="AQ55" s="613" t="str">
        <f t="shared" si="20"/>
        <v xml:space="preserve"> </v>
      </c>
      <c r="AR55" s="613" t="str">
        <f t="shared" si="32"/>
        <v xml:space="preserve"> </v>
      </c>
      <c r="AS55" s="613" t="str">
        <f t="shared" si="33"/>
        <v xml:space="preserve"> </v>
      </c>
      <c r="AT55" s="613" t="str">
        <f t="shared" si="34"/>
        <v xml:space="preserve"> </v>
      </c>
      <c r="AU55" s="613" t="str">
        <f t="shared" si="35"/>
        <v xml:space="preserve"> </v>
      </c>
      <c r="AV55" s="614" t="str">
        <f t="shared" si="36"/>
        <v xml:space="preserve"> </v>
      </c>
      <c r="AW55" s="196" t="str">
        <f t="shared" si="37"/>
        <v/>
      </c>
      <c r="AX55" s="165" t="str">
        <f t="shared" si="38"/>
        <v/>
      </c>
      <c r="AY55" s="193" t="str">
        <f t="shared" si="39"/>
        <v/>
      </c>
      <c r="AZ55" s="183" t="str">
        <f t="shared" si="40"/>
        <v/>
      </c>
      <c r="BA55" s="173" t="str">
        <f t="shared" si="41"/>
        <v/>
      </c>
      <c r="BB55" s="174" t="str">
        <f t="shared" si="42"/>
        <v/>
      </c>
      <c r="BC55" s="186" t="str">
        <f t="shared" si="48"/>
        <v/>
      </c>
      <c r="BD55" s="174" t="str">
        <f t="shared" si="43"/>
        <v/>
      </c>
      <c r="BE55" s="201" t="str">
        <f t="shared" si="44"/>
        <v/>
      </c>
      <c r="BF55" s="174" t="str">
        <f t="shared" si="45"/>
        <v/>
      </c>
      <c r="BG55" s="186" t="str">
        <f t="shared" si="46"/>
        <v/>
      </c>
      <c r="BH55" s="175" t="str">
        <f t="shared" si="47"/>
        <v/>
      </c>
      <c r="BI55" s="632"/>
      <c r="BJ55" s="57" t="s">
        <v>1220</v>
      </c>
      <c r="BK55" s="57" t="s">
        <v>1221</v>
      </c>
      <c r="BL55" s="57" t="s">
        <v>1222</v>
      </c>
      <c r="BM55" s="57" t="s">
        <v>1223</v>
      </c>
      <c r="BN55" s="70" t="s">
        <v>1224</v>
      </c>
      <c r="BO55" s="57" t="s">
        <v>1225</v>
      </c>
      <c r="BP55" s="57" t="s">
        <v>1226</v>
      </c>
      <c r="BQ55" s="57" t="s">
        <v>1227</v>
      </c>
      <c r="BR55" s="66"/>
      <c r="BS55" s="66"/>
      <c r="BT55" s="354" t="s">
        <v>1228</v>
      </c>
      <c r="BU55" s="66"/>
      <c r="BV55" s="57" t="s">
        <v>1229</v>
      </c>
      <c r="BW55" s="57" t="s">
        <v>1230</v>
      </c>
      <c r="BX55" s="57" t="s">
        <v>1231</v>
      </c>
      <c r="BY55" s="57" t="s">
        <v>1232</v>
      </c>
      <c r="BZ55" s="66"/>
      <c r="CA55" s="57" t="s">
        <v>1233</v>
      </c>
      <c r="CB55" s="57" t="s">
        <v>1234</v>
      </c>
      <c r="CC55" s="57" t="s">
        <v>1235</v>
      </c>
      <c r="CD55" s="57" t="s">
        <v>1236</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2">
        <v>3</v>
      </c>
      <c r="D56" s="205"/>
      <c r="E56" s="16"/>
      <c r="F56" s="17"/>
      <c r="G56" s="134"/>
      <c r="H56" s="135"/>
      <c r="I56" s="141"/>
      <c r="J56" s="25"/>
      <c r="K56" s="145"/>
      <c r="L56" s="28"/>
      <c r="M56" s="395"/>
      <c r="N56" s="158" t="str">
        <f t="shared" si="21"/>
        <v/>
      </c>
      <c r="O56" s="27"/>
      <c r="P56" s="27"/>
      <c r="Q56" s="27"/>
      <c r="R56" s="27"/>
      <c r="S56" s="27"/>
      <c r="T56" s="28"/>
      <c r="U56" s="29"/>
      <c r="V56" s="32"/>
      <c r="W56" s="318"/>
      <c r="X56" s="319"/>
      <c r="Y56" s="160">
        <f t="shared" si="17"/>
        <v>0</v>
      </c>
      <c r="Z56" s="159">
        <f t="shared" si="22"/>
        <v>0</v>
      </c>
      <c r="AA56" s="327"/>
      <c r="AB56" s="400">
        <f t="shared" si="23"/>
        <v>0</v>
      </c>
      <c r="AC56" s="371"/>
      <c r="AD56" s="226" t="str">
        <f t="shared" si="24"/>
        <v/>
      </c>
      <c r="AE56" s="368">
        <f t="shared" si="25"/>
        <v>0</v>
      </c>
      <c r="AF56" s="339"/>
      <c r="AG56" s="338"/>
      <c r="AH56" s="336"/>
      <c r="AI56" s="161">
        <f t="shared" si="18"/>
        <v>0</v>
      </c>
      <c r="AJ56" s="162">
        <f t="shared" si="26"/>
        <v>0</v>
      </c>
      <c r="AK56" s="163">
        <f t="shared" si="19"/>
        <v>0</v>
      </c>
      <c r="AL56" s="164">
        <f t="shared" si="27"/>
        <v>0</v>
      </c>
      <c r="AM56" s="164">
        <f t="shared" si="28"/>
        <v>0</v>
      </c>
      <c r="AN56" s="164">
        <f t="shared" si="29"/>
        <v>0</v>
      </c>
      <c r="AO56" s="164">
        <f t="shared" si="30"/>
        <v>0</v>
      </c>
      <c r="AP56" s="610" t="str">
        <f t="shared" si="31"/>
        <v xml:space="preserve"> </v>
      </c>
      <c r="AQ56" s="613" t="str">
        <f t="shared" si="20"/>
        <v xml:space="preserve"> </v>
      </c>
      <c r="AR56" s="613" t="str">
        <f t="shared" si="32"/>
        <v xml:space="preserve"> </v>
      </c>
      <c r="AS56" s="613" t="str">
        <f t="shared" si="33"/>
        <v xml:space="preserve"> </v>
      </c>
      <c r="AT56" s="613" t="str">
        <f t="shared" si="34"/>
        <v xml:space="preserve"> </v>
      </c>
      <c r="AU56" s="613" t="str">
        <f t="shared" si="35"/>
        <v xml:space="preserve"> </v>
      </c>
      <c r="AV56" s="614" t="str">
        <f t="shared" si="36"/>
        <v xml:space="preserve"> </v>
      </c>
      <c r="AW56" s="196" t="str">
        <f t="shared" si="37"/>
        <v/>
      </c>
      <c r="AX56" s="165" t="str">
        <f t="shared" si="38"/>
        <v/>
      </c>
      <c r="AY56" s="193" t="str">
        <f t="shared" si="39"/>
        <v/>
      </c>
      <c r="AZ56" s="183" t="str">
        <f t="shared" si="40"/>
        <v/>
      </c>
      <c r="BA56" s="173" t="str">
        <f t="shared" si="41"/>
        <v/>
      </c>
      <c r="BB56" s="174" t="str">
        <f t="shared" si="42"/>
        <v/>
      </c>
      <c r="BC56" s="186" t="str">
        <f t="shared" si="48"/>
        <v/>
      </c>
      <c r="BD56" s="174" t="str">
        <f t="shared" si="43"/>
        <v/>
      </c>
      <c r="BE56" s="201" t="str">
        <f t="shared" si="44"/>
        <v/>
      </c>
      <c r="BF56" s="174" t="str">
        <f t="shared" si="45"/>
        <v/>
      </c>
      <c r="BG56" s="186" t="str">
        <f t="shared" si="46"/>
        <v/>
      </c>
      <c r="BH56" s="175" t="str">
        <f t="shared" si="47"/>
        <v/>
      </c>
      <c r="BI56" s="632"/>
      <c r="BJ56" s="57" t="s">
        <v>1237</v>
      </c>
      <c r="BK56" s="57" t="s">
        <v>1238</v>
      </c>
      <c r="BL56" s="57" t="s">
        <v>1239</v>
      </c>
      <c r="BM56" s="57" t="s">
        <v>1240</v>
      </c>
      <c r="BN56" s="70" t="s">
        <v>1241</v>
      </c>
      <c r="BO56" s="57" t="s">
        <v>1242</v>
      </c>
      <c r="BP56" s="57" t="s">
        <v>1226</v>
      </c>
      <c r="BQ56" s="57" t="s">
        <v>1243</v>
      </c>
      <c r="BR56" s="66"/>
      <c r="BS56" s="66"/>
      <c r="BT56" s="354" t="s">
        <v>1244</v>
      </c>
      <c r="BU56" s="66"/>
      <c r="BV56" s="57" t="s">
        <v>1245</v>
      </c>
      <c r="BW56" s="57" t="s">
        <v>1246</v>
      </c>
      <c r="BX56" s="57" t="s">
        <v>1247</v>
      </c>
      <c r="BY56" s="57" t="s">
        <v>1248</v>
      </c>
      <c r="BZ56" s="66"/>
      <c r="CA56" s="57" t="s">
        <v>1249</v>
      </c>
      <c r="CB56" s="57" t="s">
        <v>1250</v>
      </c>
      <c r="CC56" s="57" t="s">
        <v>1251</v>
      </c>
      <c r="CD56" s="57" t="s">
        <v>1252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2">
        <v>3</v>
      </c>
      <c r="D57" s="205"/>
      <c r="E57" s="22"/>
      <c r="F57" s="17"/>
      <c r="G57" s="134"/>
      <c r="H57" s="135"/>
      <c r="I57" s="141"/>
      <c r="J57" s="25"/>
      <c r="K57" s="145"/>
      <c r="L57" s="28"/>
      <c r="M57" s="395"/>
      <c r="N57" s="158" t="str">
        <f t="shared" si="21"/>
        <v/>
      </c>
      <c r="O57" s="27"/>
      <c r="P57" s="27"/>
      <c r="Q57" s="27"/>
      <c r="R57" s="27"/>
      <c r="S57" s="27"/>
      <c r="T57" s="28"/>
      <c r="U57" s="29"/>
      <c r="V57" s="32"/>
      <c r="W57" s="318"/>
      <c r="X57" s="319"/>
      <c r="Y57" s="160">
        <f t="shared" si="17"/>
        <v>0</v>
      </c>
      <c r="Z57" s="159">
        <f t="shared" si="22"/>
        <v>0</v>
      </c>
      <c r="AA57" s="327"/>
      <c r="AB57" s="400">
        <f t="shared" si="23"/>
        <v>0</v>
      </c>
      <c r="AC57" s="371"/>
      <c r="AD57" s="226" t="str">
        <f t="shared" si="24"/>
        <v/>
      </c>
      <c r="AE57" s="368">
        <f t="shared" si="25"/>
        <v>0</v>
      </c>
      <c r="AF57" s="339"/>
      <c r="AG57" s="338"/>
      <c r="AH57" s="336"/>
      <c r="AI57" s="161">
        <f t="shared" si="18"/>
        <v>0</v>
      </c>
      <c r="AJ57" s="162">
        <f t="shared" si="26"/>
        <v>0</v>
      </c>
      <c r="AK57" s="163">
        <f t="shared" si="19"/>
        <v>0</v>
      </c>
      <c r="AL57" s="164">
        <f t="shared" si="27"/>
        <v>0</v>
      </c>
      <c r="AM57" s="164">
        <f t="shared" si="28"/>
        <v>0</v>
      </c>
      <c r="AN57" s="164">
        <f t="shared" si="29"/>
        <v>0</v>
      </c>
      <c r="AO57" s="164">
        <f t="shared" si="30"/>
        <v>0</v>
      </c>
      <c r="AP57" s="610" t="str">
        <f t="shared" si="31"/>
        <v xml:space="preserve"> </v>
      </c>
      <c r="AQ57" s="613" t="str">
        <f t="shared" si="20"/>
        <v xml:space="preserve"> </v>
      </c>
      <c r="AR57" s="613" t="str">
        <f t="shared" si="32"/>
        <v xml:space="preserve"> </v>
      </c>
      <c r="AS57" s="613" t="str">
        <f t="shared" si="33"/>
        <v xml:space="preserve"> </v>
      </c>
      <c r="AT57" s="613" t="str">
        <f t="shared" si="34"/>
        <v xml:space="preserve"> </v>
      </c>
      <c r="AU57" s="613" t="str">
        <f t="shared" si="35"/>
        <v xml:space="preserve"> </v>
      </c>
      <c r="AV57" s="614" t="str">
        <f t="shared" si="36"/>
        <v xml:space="preserve"> </v>
      </c>
      <c r="AW57" s="196" t="str">
        <f t="shared" si="37"/>
        <v/>
      </c>
      <c r="AX57" s="165" t="str">
        <f t="shared" si="38"/>
        <v/>
      </c>
      <c r="AY57" s="193" t="str">
        <f t="shared" si="39"/>
        <v/>
      </c>
      <c r="AZ57" s="183" t="str">
        <f t="shared" si="40"/>
        <v/>
      </c>
      <c r="BA57" s="173" t="str">
        <f t="shared" si="41"/>
        <v/>
      </c>
      <c r="BB57" s="174" t="str">
        <f t="shared" si="42"/>
        <v/>
      </c>
      <c r="BC57" s="186" t="str">
        <f t="shared" si="48"/>
        <v/>
      </c>
      <c r="BD57" s="174" t="str">
        <f t="shared" si="43"/>
        <v/>
      </c>
      <c r="BE57" s="201" t="str">
        <f t="shared" si="44"/>
        <v/>
      </c>
      <c r="BF57" s="174" t="str">
        <f t="shared" si="45"/>
        <v/>
      </c>
      <c r="BG57" s="186" t="str">
        <f t="shared" si="46"/>
        <v/>
      </c>
      <c r="BH57" s="175" t="str">
        <f t="shared" si="47"/>
        <v/>
      </c>
      <c r="BI57" s="632"/>
      <c r="BJ57" s="57" t="s">
        <v>1253</v>
      </c>
      <c r="BK57" s="57" t="s">
        <v>1254</v>
      </c>
      <c r="BL57" s="57" t="s">
        <v>1255</v>
      </c>
      <c r="BM57" s="57" t="s">
        <v>1256</v>
      </c>
      <c r="BN57" s="70" t="s">
        <v>1257</v>
      </c>
      <c r="BO57" s="57" t="s">
        <v>1258</v>
      </c>
      <c r="BP57" s="57" t="s">
        <v>1259</v>
      </c>
      <c r="BQ57" s="57" t="s">
        <v>1260</v>
      </c>
      <c r="BR57" s="66"/>
      <c r="BS57" s="66"/>
      <c r="BT57" s="354" t="s">
        <v>1261</v>
      </c>
      <c r="BU57" s="66"/>
      <c r="BV57" s="57" t="s">
        <v>1262</v>
      </c>
      <c r="BW57" s="57" t="s">
        <v>1263</v>
      </c>
      <c r="BX57" s="57" t="s">
        <v>1264</v>
      </c>
      <c r="BY57" s="57" t="s">
        <v>1265</v>
      </c>
      <c r="BZ57" s="66"/>
      <c r="CA57" s="57" t="s">
        <v>1266</v>
      </c>
      <c r="CB57" s="57" t="s">
        <v>1267</v>
      </c>
      <c r="CC57" s="57" t="s">
        <v>1268</v>
      </c>
      <c r="CD57" s="57" t="s">
        <v>1269</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2">
        <v>3</v>
      </c>
      <c r="D58" s="205"/>
      <c r="E58" s="16"/>
      <c r="F58" s="17"/>
      <c r="G58" s="134"/>
      <c r="H58" s="135"/>
      <c r="I58" s="141"/>
      <c r="J58" s="25"/>
      <c r="K58" s="145"/>
      <c r="L58" s="28"/>
      <c r="M58" s="395"/>
      <c r="N58" s="158" t="str">
        <f t="shared" si="21"/>
        <v/>
      </c>
      <c r="O58" s="27"/>
      <c r="P58" s="27"/>
      <c r="Q58" s="27"/>
      <c r="R58" s="27"/>
      <c r="S58" s="27"/>
      <c r="T58" s="28"/>
      <c r="U58" s="29"/>
      <c r="V58" s="32"/>
      <c r="W58" s="318"/>
      <c r="X58" s="319"/>
      <c r="Y58" s="160">
        <f t="shared" si="17"/>
        <v>0</v>
      </c>
      <c r="Z58" s="159">
        <f t="shared" si="22"/>
        <v>0</v>
      </c>
      <c r="AA58" s="327"/>
      <c r="AB58" s="400">
        <f t="shared" si="23"/>
        <v>0</v>
      </c>
      <c r="AC58" s="371"/>
      <c r="AD58" s="226" t="str">
        <f t="shared" si="24"/>
        <v/>
      </c>
      <c r="AE58" s="368">
        <f t="shared" si="25"/>
        <v>0</v>
      </c>
      <c r="AF58" s="339"/>
      <c r="AG58" s="338"/>
      <c r="AH58" s="336"/>
      <c r="AI58" s="161">
        <f t="shared" si="18"/>
        <v>0</v>
      </c>
      <c r="AJ58" s="162">
        <f t="shared" si="26"/>
        <v>0</v>
      </c>
      <c r="AK58" s="163">
        <f t="shared" si="19"/>
        <v>0</v>
      </c>
      <c r="AL58" s="164">
        <f t="shared" si="27"/>
        <v>0</v>
      </c>
      <c r="AM58" s="164">
        <f t="shared" si="28"/>
        <v>0</v>
      </c>
      <c r="AN58" s="164">
        <f t="shared" si="29"/>
        <v>0</v>
      </c>
      <c r="AO58" s="164">
        <f t="shared" si="30"/>
        <v>0</v>
      </c>
      <c r="AP58" s="610" t="str">
        <f t="shared" si="31"/>
        <v xml:space="preserve"> </v>
      </c>
      <c r="AQ58" s="613" t="str">
        <f t="shared" si="20"/>
        <v xml:space="preserve"> </v>
      </c>
      <c r="AR58" s="613" t="str">
        <f t="shared" si="32"/>
        <v xml:space="preserve"> </v>
      </c>
      <c r="AS58" s="613" t="str">
        <f t="shared" si="33"/>
        <v xml:space="preserve"> </v>
      </c>
      <c r="AT58" s="613" t="str">
        <f t="shared" si="34"/>
        <v xml:space="preserve"> </v>
      </c>
      <c r="AU58" s="613" t="str">
        <f t="shared" si="35"/>
        <v xml:space="preserve"> </v>
      </c>
      <c r="AV58" s="614" t="str">
        <f t="shared" si="36"/>
        <v xml:space="preserve"> </v>
      </c>
      <c r="AW58" s="196" t="str">
        <f t="shared" si="37"/>
        <v/>
      </c>
      <c r="AX58" s="165" t="str">
        <f t="shared" si="38"/>
        <v/>
      </c>
      <c r="AY58" s="193" t="str">
        <f t="shared" si="39"/>
        <v/>
      </c>
      <c r="AZ58" s="183" t="str">
        <f t="shared" si="40"/>
        <v/>
      </c>
      <c r="BA58" s="173" t="str">
        <f t="shared" si="41"/>
        <v/>
      </c>
      <c r="BB58" s="174" t="str">
        <f t="shared" si="42"/>
        <v/>
      </c>
      <c r="BC58" s="186" t="str">
        <f t="shared" si="48"/>
        <v/>
      </c>
      <c r="BD58" s="174" t="str">
        <f t="shared" si="43"/>
        <v/>
      </c>
      <c r="BE58" s="201" t="str">
        <f t="shared" si="44"/>
        <v/>
      </c>
      <c r="BF58" s="174" t="str">
        <f t="shared" si="45"/>
        <v/>
      </c>
      <c r="BG58" s="186" t="str">
        <f t="shared" si="46"/>
        <v/>
      </c>
      <c r="BH58" s="175" t="str">
        <f t="shared" si="47"/>
        <v/>
      </c>
      <c r="BI58" s="632"/>
      <c r="BJ58" s="57" t="s">
        <v>1270</v>
      </c>
      <c r="BK58" s="57" t="s">
        <v>1271</v>
      </c>
      <c r="BL58" s="57" t="s">
        <v>1272</v>
      </c>
      <c r="BM58" s="57" t="s">
        <v>1273</v>
      </c>
      <c r="BN58" s="70" t="s">
        <v>1274</v>
      </c>
      <c r="BO58" s="57" t="s">
        <v>1275</v>
      </c>
      <c r="BP58" s="57" t="s">
        <v>1276</v>
      </c>
      <c r="BQ58" s="57" t="s">
        <v>1277</v>
      </c>
      <c r="BR58" s="66"/>
      <c r="BS58" s="66"/>
      <c r="BT58" s="354" t="s">
        <v>1278</v>
      </c>
      <c r="BU58" s="66"/>
      <c r="BV58" s="57" t="s">
        <v>1279</v>
      </c>
      <c r="BW58" s="57" t="s">
        <v>1280</v>
      </c>
      <c r="BX58" s="57" t="s">
        <v>1281</v>
      </c>
      <c r="BY58" s="57" t="s">
        <v>1282</v>
      </c>
      <c r="BZ58" s="66"/>
      <c r="CA58" s="57" t="s">
        <v>1283</v>
      </c>
      <c r="CB58" s="57" t="s">
        <v>1284</v>
      </c>
      <c r="CC58" s="57" t="s">
        <v>1285</v>
      </c>
      <c r="CD58" s="57" t="s">
        <v>1286</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2">
        <v>3</v>
      </c>
      <c r="D59" s="205"/>
      <c r="E59" s="16"/>
      <c r="F59" s="17"/>
      <c r="G59" s="134"/>
      <c r="H59" s="135"/>
      <c r="I59" s="141"/>
      <c r="J59" s="25"/>
      <c r="K59" s="145"/>
      <c r="L59" s="28"/>
      <c r="M59" s="395"/>
      <c r="N59" s="158" t="str">
        <f t="shared" si="21"/>
        <v/>
      </c>
      <c r="O59" s="27"/>
      <c r="P59" s="27"/>
      <c r="Q59" s="27"/>
      <c r="R59" s="27"/>
      <c r="S59" s="27"/>
      <c r="T59" s="28"/>
      <c r="U59" s="29"/>
      <c r="V59" s="32"/>
      <c r="W59" s="318"/>
      <c r="X59" s="319"/>
      <c r="Y59" s="160">
        <f t="shared" si="17"/>
        <v>0</v>
      </c>
      <c r="Z59" s="159">
        <f t="shared" si="22"/>
        <v>0</v>
      </c>
      <c r="AA59" s="327"/>
      <c r="AB59" s="400">
        <f t="shared" si="23"/>
        <v>0</v>
      </c>
      <c r="AC59" s="371"/>
      <c r="AD59" s="226" t="str">
        <f t="shared" si="24"/>
        <v/>
      </c>
      <c r="AE59" s="368">
        <f t="shared" si="25"/>
        <v>0</v>
      </c>
      <c r="AF59" s="339"/>
      <c r="AG59" s="338"/>
      <c r="AH59" s="336"/>
      <c r="AI59" s="161">
        <f t="shared" si="18"/>
        <v>0</v>
      </c>
      <c r="AJ59" s="162">
        <f t="shared" si="26"/>
        <v>0</v>
      </c>
      <c r="AK59" s="163">
        <f t="shared" si="19"/>
        <v>0</v>
      </c>
      <c r="AL59" s="164">
        <f t="shared" si="27"/>
        <v>0</v>
      </c>
      <c r="AM59" s="164">
        <f t="shared" si="28"/>
        <v>0</v>
      </c>
      <c r="AN59" s="164">
        <f t="shared" si="29"/>
        <v>0</v>
      </c>
      <c r="AO59" s="164">
        <f t="shared" si="30"/>
        <v>0</v>
      </c>
      <c r="AP59" s="610" t="str">
        <f t="shared" si="31"/>
        <v xml:space="preserve"> </v>
      </c>
      <c r="AQ59" s="613" t="str">
        <f t="shared" si="20"/>
        <v xml:space="preserve"> </v>
      </c>
      <c r="AR59" s="613" t="str">
        <f t="shared" si="32"/>
        <v xml:space="preserve"> </v>
      </c>
      <c r="AS59" s="613" t="str">
        <f t="shared" si="33"/>
        <v xml:space="preserve"> </v>
      </c>
      <c r="AT59" s="613" t="str">
        <f t="shared" si="34"/>
        <v xml:space="preserve"> </v>
      </c>
      <c r="AU59" s="613" t="str">
        <f t="shared" si="35"/>
        <v xml:space="preserve"> </v>
      </c>
      <c r="AV59" s="614" t="str">
        <f t="shared" si="36"/>
        <v xml:space="preserve"> </v>
      </c>
      <c r="AW59" s="196" t="str">
        <f t="shared" si="37"/>
        <v/>
      </c>
      <c r="AX59" s="165" t="str">
        <f t="shared" si="38"/>
        <v/>
      </c>
      <c r="AY59" s="193" t="str">
        <f t="shared" si="39"/>
        <v/>
      </c>
      <c r="AZ59" s="183" t="str">
        <f t="shared" si="40"/>
        <v/>
      </c>
      <c r="BA59" s="173" t="str">
        <f t="shared" si="41"/>
        <v/>
      </c>
      <c r="BB59" s="174" t="str">
        <f t="shared" si="42"/>
        <v/>
      </c>
      <c r="BC59" s="186" t="str">
        <f t="shared" si="48"/>
        <v/>
      </c>
      <c r="BD59" s="174" t="str">
        <f t="shared" si="43"/>
        <v/>
      </c>
      <c r="BE59" s="201" t="str">
        <f t="shared" si="44"/>
        <v/>
      </c>
      <c r="BF59" s="174" t="str">
        <f t="shared" si="45"/>
        <v/>
      </c>
      <c r="BG59" s="186" t="str">
        <f t="shared" si="46"/>
        <v/>
      </c>
      <c r="BH59" s="175" t="str">
        <f t="shared" si="47"/>
        <v/>
      </c>
      <c r="BI59" s="632"/>
      <c r="BJ59" s="57" t="s">
        <v>1287</v>
      </c>
      <c r="BK59" s="57" t="s">
        <v>1288</v>
      </c>
      <c r="BL59" s="66"/>
      <c r="BM59" s="57" t="s">
        <v>1289</v>
      </c>
      <c r="BN59" s="70" t="s">
        <v>1290</v>
      </c>
      <c r="BO59" s="57" t="s">
        <v>1291</v>
      </c>
      <c r="BP59" s="57" t="s">
        <v>1292</v>
      </c>
      <c r="BQ59" s="57" t="s">
        <v>1293</v>
      </c>
      <c r="BR59" s="66"/>
      <c r="BS59" s="66"/>
      <c r="BT59" s="354" t="s">
        <v>1294</v>
      </c>
      <c r="BU59" s="66"/>
      <c r="BV59" s="57" t="s">
        <v>1295</v>
      </c>
      <c r="BW59" s="57" t="s">
        <v>1296</v>
      </c>
      <c r="BX59" s="57" t="s">
        <v>1297</v>
      </c>
      <c r="BY59" s="57" t="s">
        <v>1298</v>
      </c>
      <c r="BZ59" s="66"/>
      <c r="CA59" s="57" t="s">
        <v>1299</v>
      </c>
      <c r="CB59" s="57" t="s">
        <v>1300</v>
      </c>
      <c r="CC59" s="57" t="s">
        <v>1301</v>
      </c>
      <c r="CD59" s="57" t="s">
        <v>1302</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2">
        <v>3</v>
      </c>
      <c r="D60" s="209"/>
      <c r="E60" s="19"/>
      <c r="F60" s="17"/>
      <c r="G60" s="138"/>
      <c r="H60" s="137"/>
      <c r="I60" s="143"/>
      <c r="J60" s="80"/>
      <c r="K60" s="147"/>
      <c r="L60" s="30"/>
      <c r="M60" s="396"/>
      <c r="N60" s="158" t="str">
        <f t="shared" si="21"/>
        <v/>
      </c>
      <c r="O60" s="27"/>
      <c r="P60" s="27"/>
      <c r="Q60" s="27"/>
      <c r="R60" s="27"/>
      <c r="S60" s="27"/>
      <c r="T60" s="30"/>
      <c r="U60" s="31"/>
      <c r="V60" s="32"/>
      <c r="W60" s="320"/>
      <c r="X60" s="318"/>
      <c r="Y60" s="160">
        <f t="shared" si="17"/>
        <v>0</v>
      </c>
      <c r="Z60" s="159">
        <f t="shared" si="22"/>
        <v>0</v>
      </c>
      <c r="AA60" s="328"/>
      <c r="AB60" s="400">
        <f t="shared" si="23"/>
        <v>0</v>
      </c>
      <c r="AC60" s="371"/>
      <c r="AD60" s="226" t="str">
        <f t="shared" si="24"/>
        <v/>
      </c>
      <c r="AE60" s="368">
        <f t="shared" si="25"/>
        <v>0</v>
      </c>
      <c r="AF60" s="340"/>
      <c r="AG60" s="341"/>
      <c r="AH60" s="339"/>
      <c r="AI60" s="161">
        <f t="shared" si="18"/>
        <v>0</v>
      </c>
      <c r="AJ60" s="162">
        <f t="shared" si="26"/>
        <v>0</v>
      </c>
      <c r="AK60" s="163">
        <f t="shared" si="19"/>
        <v>0</v>
      </c>
      <c r="AL60" s="164">
        <f t="shared" si="27"/>
        <v>0</v>
      </c>
      <c r="AM60" s="164">
        <f t="shared" si="28"/>
        <v>0</v>
      </c>
      <c r="AN60" s="164">
        <f t="shared" si="29"/>
        <v>0</v>
      </c>
      <c r="AO60" s="164">
        <f t="shared" si="30"/>
        <v>0</v>
      </c>
      <c r="AP60" s="610" t="str">
        <f t="shared" si="31"/>
        <v xml:space="preserve"> </v>
      </c>
      <c r="AQ60" s="613" t="str">
        <f t="shared" si="20"/>
        <v xml:space="preserve"> </v>
      </c>
      <c r="AR60" s="613" t="str">
        <f t="shared" si="32"/>
        <v xml:space="preserve"> </v>
      </c>
      <c r="AS60" s="613" t="str">
        <f t="shared" si="33"/>
        <v xml:space="preserve"> </v>
      </c>
      <c r="AT60" s="613" t="str">
        <f t="shared" si="34"/>
        <v xml:space="preserve"> </v>
      </c>
      <c r="AU60" s="613" t="str">
        <f t="shared" si="35"/>
        <v xml:space="preserve"> </v>
      </c>
      <c r="AV60" s="614" t="str">
        <f t="shared" si="36"/>
        <v xml:space="preserve"> </v>
      </c>
      <c r="AW60" s="196" t="str">
        <f t="shared" si="37"/>
        <v/>
      </c>
      <c r="AX60" s="165" t="str">
        <f t="shared" si="38"/>
        <v/>
      </c>
      <c r="AY60" s="193" t="str">
        <f t="shared" si="39"/>
        <v/>
      </c>
      <c r="AZ60" s="183" t="str">
        <f t="shared" si="40"/>
        <v/>
      </c>
      <c r="BA60" s="173" t="str">
        <f t="shared" si="41"/>
        <v/>
      </c>
      <c r="BB60" s="174" t="str">
        <f t="shared" si="42"/>
        <v/>
      </c>
      <c r="BC60" s="186" t="str">
        <f t="shared" si="48"/>
        <v/>
      </c>
      <c r="BD60" s="174" t="str">
        <f t="shared" si="43"/>
        <v/>
      </c>
      <c r="BE60" s="201" t="str">
        <f t="shared" si="44"/>
        <v/>
      </c>
      <c r="BF60" s="174" t="str">
        <f t="shared" si="45"/>
        <v/>
      </c>
      <c r="BG60" s="186" t="str">
        <f t="shared" si="46"/>
        <v/>
      </c>
      <c r="BH60" s="175" t="str">
        <f t="shared" si="47"/>
        <v/>
      </c>
      <c r="BI60" s="632"/>
      <c r="BJ60" s="57" t="s">
        <v>1303</v>
      </c>
      <c r="BK60" s="57" t="s">
        <v>1304</v>
      </c>
      <c r="BL60" s="66"/>
      <c r="BM60" s="57" t="s">
        <v>1305</v>
      </c>
      <c r="BN60" s="70" t="s">
        <v>1306</v>
      </c>
      <c r="BO60" s="57" t="s">
        <v>1307</v>
      </c>
      <c r="BP60" s="57" t="s">
        <v>1308</v>
      </c>
      <c r="BQ60" s="57" t="s">
        <v>1309</v>
      </c>
      <c r="BR60" s="66"/>
      <c r="BS60" s="66"/>
      <c r="BT60" s="354" t="s">
        <v>1310</v>
      </c>
      <c r="BU60" s="66"/>
      <c r="BV60" s="57" t="s">
        <v>1311</v>
      </c>
      <c r="BW60" s="57" t="s">
        <v>1312</v>
      </c>
      <c r="BX60" s="57" t="s">
        <v>832</v>
      </c>
      <c r="BY60" s="57" t="s">
        <v>1313</v>
      </c>
      <c r="BZ60" s="66"/>
      <c r="CA60" s="57" t="s">
        <v>1314</v>
      </c>
      <c r="CB60" s="57" t="s">
        <v>1315</v>
      </c>
      <c r="CC60" s="57" t="s">
        <v>1316</v>
      </c>
      <c r="CD60" s="57" t="s">
        <v>1317</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2">
        <v>3</v>
      </c>
      <c r="D61" s="205"/>
      <c r="E61" s="24"/>
      <c r="F61" s="17"/>
      <c r="G61" s="134"/>
      <c r="H61" s="139"/>
      <c r="I61" s="141"/>
      <c r="J61" s="25"/>
      <c r="K61" s="145"/>
      <c r="L61" s="28"/>
      <c r="M61" s="395"/>
      <c r="N61" s="158" t="str">
        <f t="shared" si="21"/>
        <v/>
      </c>
      <c r="O61" s="27"/>
      <c r="P61" s="27"/>
      <c r="Q61" s="27"/>
      <c r="R61" s="27"/>
      <c r="S61" s="27"/>
      <c r="T61" s="27"/>
      <c r="U61" s="28"/>
      <c r="V61" s="32"/>
      <c r="W61" s="318"/>
      <c r="X61" s="318"/>
      <c r="Y61" s="160">
        <f t="shared" si="17"/>
        <v>0</v>
      </c>
      <c r="Z61" s="159">
        <f t="shared" si="22"/>
        <v>0</v>
      </c>
      <c r="AA61" s="327"/>
      <c r="AB61" s="400">
        <f t="shared" si="23"/>
        <v>0</v>
      </c>
      <c r="AC61" s="371"/>
      <c r="AD61" s="226" t="str">
        <f t="shared" si="24"/>
        <v/>
      </c>
      <c r="AE61" s="368">
        <f t="shared" si="25"/>
        <v>0</v>
      </c>
      <c r="AF61" s="339"/>
      <c r="AG61" s="342"/>
      <c r="AH61" s="339"/>
      <c r="AI61" s="161">
        <f t="shared" si="18"/>
        <v>0</v>
      </c>
      <c r="AJ61" s="162">
        <f t="shared" si="26"/>
        <v>0</v>
      </c>
      <c r="AK61" s="163">
        <f t="shared" si="19"/>
        <v>0</v>
      </c>
      <c r="AL61" s="164">
        <f t="shared" si="27"/>
        <v>0</v>
      </c>
      <c r="AM61" s="164">
        <f t="shared" si="28"/>
        <v>0</v>
      </c>
      <c r="AN61" s="164">
        <f t="shared" si="29"/>
        <v>0</v>
      </c>
      <c r="AO61" s="164">
        <f t="shared" si="30"/>
        <v>0</v>
      </c>
      <c r="AP61" s="610" t="str">
        <f t="shared" si="31"/>
        <v xml:space="preserve"> </v>
      </c>
      <c r="AQ61" s="613" t="str">
        <f t="shared" si="20"/>
        <v xml:space="preserve"> </v>
      </c>
      <c r="AR61" s="613" t="str">
        <f t="shared" si="32"/>
        <v xml:space="preserve"> </v>
      </c>
      <c r="AS61" s="613" t="str">
        <f t="shared" si="33"/>
        <v xml:space="preserve"> </v>
      </c>
      <c r="AT61" s="613" t="str">
        <f t="shared" si="34"/>
        <v xml:space="preserve"> </v>
      </c>
      <c r="AU61" s="613" t="str">
        <f t="shared" si="35"/>
        <v xml:space="preserve"> </v>
      </c>
      <c r="AV61" s="614" t="str">
        <f t="shared" si="36"/>
        <v xml:space="preserve"> </v>
      </c>
      <c r="AW61" s="196" t="str">
        <f t="shared" si="37"/>
        <v/>
      </c>
      <c r="AX61" s="165" t="str">
        <f t="shared" si="38"/>
        <v/>
      </c>
      <c r="AY61" s="193" t="str">
        <f t="shared" si="39"/>
        <v/>
      </c>
      <c r="AZ61" s="183" t="str">
        <f t="shared" si="40"/>
        <v/>
      </c>
      <c r="BA61" s="173" t="str">
        <f t="shared" si="41"/>
        <v/>
      </c>
      <c r="BB61" s="174" t="str">
        <f t="shared" si="42"/>
        <v/>
      </c>
      <c r="BC61" s="186" t="str">
        <f t="shared" si="48"/>
        <v/>
      </c>
      <c r="BD61" s="174" t="str">
        <f t="shared" si="43"/>
        <v/>
      </c>
      <c r="BE61" s="201" t="str">
        <f t="shared" si="44"/>
        <v/>
      </c>
      <c r="BF61" s="174" t="str">
        <f t="shared" si="45"/>
        <v/>
      </c>
      <c r="BG61" s="186" t="str">
        <f t="shared" si="46"/>
        <v/>
      </c>
      <c r="BH61" s="175" t="str">
        <f t="shared" si="47"/>
        <v/>
      </c>
      <c r="BI61" s="632"/>
      <c r="BJ61" s="57" t="s">
        <v>1318</v>
      </c>
      <c r="BK61" s="57" t="s">
        <v>1319</v>
      </c>
      <c r="BL61" s="66"/>
      <c r="BM61" s="57" t="s">
        <v>1320</v>
      </c>
      <c r="BN61" s="70"/>
      <c r="BO61" s="57" t="s">
        <v>1321</v>
      </c>
      <c r="BP61" s="57" t="s">
        <v>1322</v>
      </c>
      <c r="BQ61" s="57" t="s">
        <v>1323</v>
      </c>
      <c r="BR61" s="66"/>
      <c r="BS61" s="66"/>
      <c r="BT61" s="357" t="s">
        <v>1324</v>
      </c>
      <c r="BU61" s="66"/>
      <c r="BV61" s="57" t="s">
        <v>1325</v>
      </c>
      <c r="BW61" s="57" t="s">
        <v>1326</v>
      </c>
      <c r="BX61" s="57" t="s">
        <v>1327</v>
      </c>
      <c r="BY61" s="57" t="s">
        <v>1328</v>
      </c>
      <c r="BZ61" s="66"/>
      <c r="CA61" s="57" t="s">
        <v>1329</v>
      </c>
      <c r="CB61" s="57" t="s">
        <v>1330</v>
      </c>
      <c r="CC61" s="57" t="s">
        <v>1331</v>
      </c>
      <c r="CD61" s="57" t="s">
        <v>1332</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2">
        <v>3</v>
      </c>
      <c r="D62" s="204"/>
      <c r="E62" s="35"/>
      <c r="F62" s="34"/>
      <c r="G62" s="131"/>
      <c r="H62" s="136"/>
      <c r="I62" s="140"/>
      <c r="J62" s="78"/>
      <c r="K62" s="144"/>
      <c r="L62" s="119"/>
      <c r="M62" s="395"/>
      <c r="N62" s="158" t="str">
        <f t="shared" si="21"/>
        <v/>
      </c>
      <c r="O62" s="321"/>
      <c r="P62" s="315"/>
      <c r="Q62" s="315"/>
      <c r="R62" s="315"/>
      <c r="S62" s="315"/>
      <c r="T62" s="315"/>
      <c r="U62" s="316"/>
      <c r="V62" s="167"/>
      <c r="W62" s="313"/>
      <c r="X62" s="313"/>
      <c r="Y62" s="160">
        <f t="shared" si="17"/>
        <v>0</v>
      </c>
      <c r="Z62" s="159">
        <f t="shared" si="22"/>
        <v>0</v>
      </c>
      <c r="AA62" s="326"/>
      <c r="AB62" s="400">
        <f t="shared" si="23"/>
        <v>0</v>
      </c>
      <c r="AC62" s="370"/>
      <c r="AD62" s="226" t="str">
        <f t="shared" si="24"/>
        <v/>
      </c>
      <c r="AE62" s="368">
        <f t="shared" si="25"/>
        <v>0</v>
      </c>
      <c r="AF62" s="331"/>
      <c r="AG62" s="332"/>
      <c r="AH62" s="331"/>
      <c r="AI62" s="161">
        <f t="shared" si="18"/>
        <v>0</v>
      </c>
      <c r="AJ62" s="162">
        <f t="shared" si="26"/>
        <v>0</v>
      </c>
      <c r="AK62" s="163">
        <f t="shared" si="19"/>
        <v>0</v>
      </c>
      <c r="AL62" s="164">
        <f t="shared" si="27"/>
        <v>0</v>
      </c>
      <c r="AM62" s="164">
        <f t="shared" si="28"/>
        <v>0</v>
      </c>
      <c r="AN62" s="164">
        <f t="shared" si="29"/>
        <v>0</v>
      </c>
      <c r="AO62" s="164">
        <f t="shared" si="30"/>
        <v>0</v>
      </c>
      <c r="AP62" s="610" t="str">
        <f t="shared" si="31"/>
        <v xml:space="preserve"> </v>
      </c>
      <c r="AQ62" s="613" t="str">
        <f t="shared" si="20"/>
        <v xml:space="preserve"> </v>
      </c>
      <c r="AR62" s="613" t="str">
        <f t="shared" si="32"/>
        <v xml:space="preserve"> </v>
      </c>
      <c r="AS62" s="613" t="str">
        <f t="shared" si="33"/>
        <v xml:space="preserve"> </v>
      </c>
      <c r="AT62" s="613" t="str">
        <f t="shared" si="34"/>
        <v xml:space="preserve"> </v>
      </c>
      <c r="AU62" s="613" t="str">
        <f t="shared" si="35"/>
        <v xml:space="preserve"> </v>
      </c>
      <c r="AV62" s="614" t="str">
        <f t="shared" si="36"/>
        <v xml:space="preserve"> </v>
      </c>
      <c r="AW62" s="196" t="str">
        <f t="shared" si="37"/>
        <v/>
      </c>
      <c r="AX62" s="165" t="str">
        <f t="shared" si="38"/>
        <v/>
      </c>
      <c r="AY62" s="193" t="str">
        <f t="shared" si="39"/>
        <v/>
      </c>
      <c r="AZ62" s="183" t="str">
        <f t="shared" si="40"/>
        <v/>
      </c>
      <c r="BA62" s="173" t="str">
        <f t="shared" si="41"/>
        <v/>
      </c>
      <c r="BB62" s="174" t="str">
        <f t="shared" si="42"/>
        <v/>
      </c>
      <c r="BC62" s="186" t="str">
        <f t="shared" si="48"/>
        <v/>
      </c>
      <c r="BD62" s="174" t="str">
        <f t="shared" si="43"/>
        <v/>
      </c>
      <c r="BE62" s="201" t="str">
        <f t="shared" si="44"/>
        <v/>
      </c>
      <c r="BF62" s="174" t="str">
        <f t="shared" si="45"/>
        <v/>
      </c>
      <c r="BG62" s="186" t="str">
        <f t="shared" si="46"/>
        <v/>
      </c>
      <c r="BH62" s="175" t="str">
        <f t="shared" si="47"/>
        <v/>
      </c>
      <c r="BI62" s="632"/>
      <c r="BJ62" s="57" t="s">
        <v>1333</v>
      </c>
      <c r="BK62" s="57" t="s">
        <v>1334</v>
      </c>
      <c r="BL62" s="58"/>
      <c r="BM62" s="57" t="s">
        <v>1335</v>
      </c>
      <c r="BN62" s="58"/>
      <c r="BO62" s="57" t="s">
        <v>1336</v>
      </c>
      <c r="BP62" s="57" t="s">
        <v>1337</v>
      </c>
      <c r="BQ62" s="57" t="s">
        <v>1338</v>
      </c>
      <c r="BR62" s="58"/>
      <c r="BS62" s="58"/>
      <c r="BT62" s="357" t="s">
        <v>1339</v>
      </c>
      <c r="BU62" s="58"/>
      <c r="BV62" s="57" t="s">
        <v>1340</v>
      </c>
      <c r="BW62" s="57" t="s">
        <v>1341</v>
      </c>
      <c r="BX62" s="57" t="s">
        <v>1342</v>
      </c>
      <c r="BY62" s="57" t="s">
        <v>1343</v>
      </c>
      <c r="BZ62" s="58"/>
      <c r="CA62" s="57" t="s">
        <v>1344</v>
      </c>
      <c r="CB62" s="57" t="s">
        <v>1284</v>
      </c>
      <c r="CC62" s="57" t="s">
        <v>1345</v>
      </c>
      <c r="CD62" s="57" t="s">
        <v>1346</v>
      </c>
    </row>
    <row r="63" spans="1:140" ht="18.75" x14ac:dyDescent="0.3">
      <c r="A63" s="219"/>
      <c r="B63" s="220"/>
      <c r="C63" s="212">
        <v>3</v>
      </c>
      <c r="D63" s="204"/>
      <c r="E63" s="33"/>
      <c r="F63" s="34"/>
      <c r="G63" s="131"/>
      <c r="H63" s="133"/>
      <c r="I63" s="140"/>
      <c r="J63" s="78"/>
      <c r="K63" s="144"/>
      <c r="L63" s="119"/>
      <c r="M63" s="394"/>
      <c r="N63" s="158" t="str">
        <f t="shared" si="21"/>
        <v/>
      </c>
      <c r="O63" s="315"/>
      <c r="P63" s="315"/>
      <c r="Q63" s="315"/>
      <c r="R63" s="315"/>
      <c r="S63" s="315"/>
      <c r="T63" s="316"/>
      <c r="U63" s="317"/>
      <c r="V63" s="167"/>
      <c r="W63" s="313"/>
      <c r="X63" s="313"/>
      <c r="Y63" s="160">
        <f t="shared" si="17"/>
        <v>0</v>
      </c>
      <c r="Z63" s="159">
        <f t="shared" si="22"/>
        <v>0</v>
      </c>
      <c r="AA63" s="326"/>
      <c r="AB63" s="400">
        <f t="shared" si="23"/>
        <v>0</v>
      </c>
      <c r="AC63" s="370"/>
      <c r="AD63" s="226" t="str">
        <f t="shared" si="24"/>
        <v/>
      </c>
      <c r="AE63" s="368">
        <f t="shared" si="25"/>
        <v>0</v>
      </c>
      <c r="AF63" s="331"/>
      <c r="AG63" s="333"/>
      <c r="AH63" s="334"/>
      <c r="AI63" s="161">
        <f t="shared" si="18"/>
        <v>0</v>
      </c>
      <c r="AJ63" s="162">
        <f t="shared" si="26"/>
        <v>0</v>
      </c>
      <c r="AK63" s="163">
        <f t="shared" si="19"/>
        <v>0</v>
      </c>
      <c r="AL63" s="164">
        <f t="shared" si="27"/>
        <v>0</v>
      </c>
      <c r="AM63" s="164">
        <f t="shared" si="28"/>
        <v>0</v>
      </c>
      <c r="AN63" s="164">
        <f t="shared" si="29"/>
        <v>0</v>
      </c>
      <c r="AO63" s="164">
        <f t="shared" si="30"/>
        <v>0</v>
      </c>
      <c r="AP63" s="610" t="str">
        <f t="shared" si="31"/>
        <v xml:space="preserve"> </v>
      </c>
      <c r="AQ63" s="613" t="str">
        <f t="shared" si="20"/>
        <v xml:space="preserve"> </v>
      </c>
      <c r="AR63" s="613" t="str">
        <f t="shared" si="32"/>
        <v xml:space="preserve"> </v>
      </c>
      <c r="AS63" s="613" t="str">
        <f t="shared" si="33"/>
        <v xml:space="preserve"> </v>
      </c>
      <c r="AT63" s="613" t="str">
        <f t="shared" si="34"/>
        <v xml:space="preserve"> </v>
      </c>
      <c r="AU63" s="613" t="str">
        <f t="shared" si="35"/>
        <v xml:space="preserve"> </v>
      </c>
      <c r="AV63" s="614" t="str">
        <f t="shared" si="36"/>
        <v xml:space="preserve"> </v>
      </c>
      <c r="AW63" s="196" t="str">
        <f t="shared" si="37"/>
        <v/>
      </c>
      <c r="AX63" s="165" t="str">
        <f t="shared" si="38"/>
        <v/>
      </c>
      <c r="AY63" s="193" t="str">
        <f t="shared" si="39"/>
        <v/>
      </c>
      <c r="AZ63" s="183" t="str">
        <f t="shared" si="40"/>
        <v/>
      </c>
      <c r="BA63" s="173" t="str">
        <f t="shared" si="41"/>
        <v/>
      </c>
      <c r="BB63" s="174" t="str">
        <f t="shared" si="42"/>
        <v/>
      </c>
      <c r="BC63" s="186" t="str">
        <f t="shared" si="48"/>
        <v/>
      </c>
      <c r="BD63" s="174" t="str">
        <f t="shared" si="43"/>
        <v/>
      </c>
      <c r="BE63" s="201" t="str">
        <f t="shared" si="44"/>
        <v/>
      </c>
      <c r="BF63" s="174" t="str">
        <f t="shared" si="45"/>
        <v/>
      </c>
      <c r="BG63" s="186" t="str">
        <f t="shared" si="46"/>
        <v/>
      </c>
      <c r="BH63" s="175" t="str">
        <f t="shared" si="47"/>
        <v/>
      </c>
      <c r="BI63" s="632"/>
      <c r="BJ63" s="57" t="s">
        <v>1347</v>
      </c>
      <c r="BK63" s="57" t="s">
        <v>1348</v>
      </c>
      <c r="BM63" s="57" t="s">
        <v>1349</v>
      </c>
      <c r="BO63" s="57" t="s">
        <v>1350</v>
      </c>
      <c r="BP63" s="57" t="s">
        <v>1351</v>
      </c>
      <c r="BQ63" s="57" t="s">
        <v>1352</v>
      </c>
      <c r="BT63" s="357" t="s">
        <v>1353</v>
      </c>
      <c r="BV63" s="57" t="s">
        <v>1354</v>
      </c>
      <c r="BW63" s="57" t="s">
        <v>1355</v>
      </c>
      <c r="BX63" s="57" t="s">
        <v>1356</v>
      </c>
      <c r="BY63" s="57" t="s">
        <v>1357</v>
      </c>
      <c r="CA63" s="57" t="s">
        <v>1358</v>
      </c>
      <c r="CB63" s="57" t="s">
        <v>1300</v>
      </c>
      <c r="CC63" s="57" t="s">
        <v>1359</v>
      </c>
      <c r="CD63" s="57" t="s">
        <v>1360</v>
      </c>
    </row>
    <row r="64" spans="1:140" ht="18.75" x14ac:dyDescent="0.3">
      <c r="A64" s="219"/>
      <c r="B64" s="220"/>
      <c r="C64" s="212">
        <v>3</v>
      </c>
      <c r="D64" s="204"/>
      <c r="E64" s="33"/>
      <c r="F64" s="34"/>
      <c r="G64" s="134"/>
      <c r="H64" s="135"/>
      <c r="I64" s="141"/>
      <c r="J64" s="25"/>
      <c r="K64" s="145"/>
      <c r="L64" s="28"/>
      <c r="M64" s="395"/>
      <c r="N64" s="158" t="str">
        <f t="shared" si="21"/>
        <v/>
      </c>
      <c r="O64" s="315"/>
      <c r="P64" s="315"/>
      <c r="Q64" s="315"/>
      <c r="R64" s="315"/>
      <c r="S64" s="315"/>
      <c r="T64" s="316"/>
      <c r="U64" s="317"/>
      <c r="V64" s="167"/>
      <c r="W64" s="313"/>
      <c r="X64" s="313"/>
      <c r="Y64" s="160">
        <f t="shared" si="17"/>
        <v>0</v>
      </c>
      <c r="Z64" s="159">
        <f t="shared" si="22"/>
        <v>0</v>
      </c>
      <c r="AA64" s="326"/>
      <c r="AB64" s="400">
        <f t="shared" si="23"/>
        <v>0</v>
      </c>
      <c r="AC64" s="370"/>
      <c r="AD64" s="226" t="str">
        <f t="shared" si="24"/>
        <v/>
      </c>
      <c r="AE64" s="368">
        <f t="shared" si="25"/>
        <v>0</v>
      </c>
      <c r="AF64" s="331"/>
      <c r="AG64" s="333"/>
      <c r="AH64" s="334"/>
      <c r="AI64" s="161">
        <f t="shared" si="18"/>
        <v>0</v>
      </c>
      <c r="AJ64" s="162">
        <f t="shared" si="26"/>
        <v>0</v>
      </c>
      <c r="AK64" s="163">
        <f t="shared" si="19"/>
        <v>0</v>
      </c>
      <c r="AL64" s="164">
        <f t="shared" si="27"/>
        <v>0</v>
      </c>
      <c r="AM64" s="164">
        <f t="shared" si="28"/>
        <v>0</v>
      </c>
      <c r="AN64" s="164">
        <f t="shared" si="29"/>
        <v>0</v>
      </c>
      <c r="AO64" s="164">
        <f t="shared" si="30"/>
        <v>0</v>
      </c>
      <c r="AP64" s="610" t="str">
        <f t="shared" si="31"/>
        <v xml:space="preserve"> </v>
      </c>
      <c r="AQ64" s="613" t="str">
        <f t="shared" si="20"/>
        <v xml:space="preserve"> </v>
      </c>
      <c r="AR64" s="613" t="str">
        <f t="shared" si="32"/>
        <v xml:space="preserve"> </v>
      </c>
      <c r="AS64" s="613" t="str">
        <f t="shared" si="33"/>
        <v xml:space="preserve"> </v>
      </c>
      <c r="AT64" s="613" t="str">
        <f t="shared" si="34"/>
        <v xml:space="preserve"> </v>
      </c>
      <c r="AU64" s="613" t="str">
        <f t="shared" si="35"/>
        <v xml:space="preserve"> </v>
      </c>
      <c r="AV64" s="614" t="str">
        <f t="shared" si="36"/>
        <v xml:space="preserve"> </v>
      </c>
      <c r="AW64" s="196" t="str">
        <f t="shared" si="37"/>
        <v/>
      </c>
      <c r="AX64" s="165" t="str">
        <f t="shared" si="38"/>
        <v/>
      </c>
      <c r="AY64" s="193" t="str">
        <f t="shared" si="39"/>
        <v/>
      </c>
      <c r="AZ64" s="183" t="str">
        <f t="shared" si="40"/>
        <v/>
      </c>
      <c r="BA64" s="173" t="str">
        <f t="shared" si="41"/>
        <v/>
      </c>
      <c r="BB64" s="174" t="str">
        <f t="shared" si="42"/>
        <v/>
      </c>
      <c r="BC64" s="186" t="str">
        <f t="shared" si="48"/>
        <v/>
      </c>
      <c r="BD64" s="174" t="str">
        <f t="shared" si="43"/>
        <v/>
      </c>
      <c r="BE64" s="201" t="str">
        <f t="shared" si="44"/>
        <v/>
      </c>
      <c r="BF64" s="174" t="str">
        <f t="shared" si="45"/>
        <v/>
      </c>
      <c r="BG64" s="186" t="str">
        <f t="shared" si="46"/>
        <v/>
      </c>
      <c r="BH64" s="175" t="str">
        <f t="shared" si="47"/>
        <v/>
      </c>
      <c r="BI64" s="632"/>
      <c r="BJ64" s="57" t="s">
        <v>1361</v>
      </c>
      <c r="BK64" s="57" t="s">
        <v>1362</v>
      </c>
      <c r="BM64" s="57" t="s">
        <v>1363</v>
      </c>
      <c r="BO64" s="57" t="s">
        <v>1364</v>
      </c>
      <c r="BP64" s="57" t="s">
        <v>1365</v>
      </c>
      <c r="BQ64" s="57" t="s">
        <v>1366</v>
      </c>
      <c r="BT64" s="354" t="s">
        <v>1367</v>
      </c>
      <c r="BV64" s="57" t="s">
        <v>1368</v>
      </c>
      <c r="BW64" s="57" t="s">
        <v>1369</v>
      </c>
      <c r="BX64" s="57" t="s">
        <v>1370</v>
      </c>
      <c r="BY64" s="57" t="s">
        <v>1371</v>
      </c>
      <c r="CA64" s="57" t="s">
        <v>1372</v>
      </c>
      <c r="CB64" s="57" t="s">
        <v>1373</v>
      </c>
      <c r="CC64" s="57" t="s">
        <v>1374</v>
      </c>
      <c r="CD64" s="57" t="s">
        <v>1375</v>
      </c>
    </row>
    <row r="65" spans="1:82" ht="18.75" x14ac:dyDescent="0.3">
      <c r="A65" s="219"/>
      <c r="B65" s="220"/>
      <c r="C65" s="212">
        <v>3</v>
      </c>
      <c r="D65" s="204"/>
      <c r="E65" s="33"/>
      <c r="F65" s="34"/>
      <c r="G65" s="134"/>
      <c r="H65" s="135"/>
      <c r="I65" s="141"/>
      <c r="J65" s="25"/>
      <c r="K65" s="145"/>
      <c r="L65" s="28"/>
      <c r="M65" s="395"/>
      <c r="N65" s="158" t="str">
        <f t="shared" si="21"/>
        <v/>
      </c>
      <c r="O65" s="315"/>
      <c r="P65" s="315"/>
      <c r="Q65" s="315"/>
      <c r="R65" s="315"/>
      <c r="S65" s="315"/>
      <c r="T65" s="316"/>
      <c r="U65" s="317"/>
      <c r="V65" s="167"/>
      <c r="W65" s="313"/>
      <c r="X65" s="313"/>
      <c r="Y65" s="160">
        <f t="shared" si="17"/>
        <v>0</v>
      </c>
      <c r="Z65" s="159">
        <f t="shared" si="22"/>
        <v>0</v>
      </c>
      <c r="AA65" s="326"/>
      <c r="AB65" s="400">
        <f t="shared" si="23"/>
        <v>0</v>
      </c>
      <c r="AC65" s="370"/>
      <c r="AD65" s="226" t="str">
        <f t="shared" si="24"/>
        <v/>
      </c>
      <c r="AE65" s="368">
        <f t="shared" si="25"/>
        <v>0</v>
      </c>
      <c r="AF65" s="331"/>
      <c r="AG65" s="333"/>
      <c r="AH65" s="334"/>
      <c r="AI65" s="161">
        <f t="shared" si="18"/>
        <v>0</v>
      </c>
      <c r="AJ65" s="162">
        <f t="shared" si="26"/>
        <v>0</v>
      </c>
      <c r="AK65" s="163">
        <f t="shared" si="19"/>
        <v>0</v>
      </c>
      <c r="AL65" s="164">
        <f t="shared" si="27"/>
        <v>0</v>
      </c>
      <c r="AM65" s="164">
        <f t="shared" si="28"/>
        <v>0</v>
      </c>
      <c r="AN65" s="164">
        <f t="shared" si="29"/>
        <v>0</v>
      </c>
      <c r="AO65" s="164">
        <f t="shared" si="30"/>
        <v>0</v>
      </c>
      <c r="AP65" s="610" t="str">
        <f t="shared" si="31"/>
        <v xml:space="preserve"> </v>
      </c>
      <c r="AQ65" s="613" t="str">
        <f t="shared" si="20"/>
        <v xml:space="preserve"> </v>
      </c>
      <c r="AR65" s="613" t="str">
        <f t="shared" si="32"/>
        <v xml:space="preserve"> </v>
      </c>
      <c r="AS65" s="613" t="str">
        <f t="shared" si="33"/>
        <v xml:space="preserve"> </v>
      </c>
      <c r="AT65" s="613" t="str">
        <f t="shared" si="34"/>
        <v xml:space="preserve"> </v>
      </c>
      <c r="AU65" s="613" t="str">
        <f t="shared" si="35"/>
        <v xml:space="preserve"> </v>
      </c>
      <c r="AV65" s="614" t="str">
        <f t="shared" si="36"/>
        <v xml:space="preserve"> </v>
      </c>
      <c r="AW65" s="196" t="str">
        <f t="shared" si="37"/>
        <v/>
      </c>
      <c r="AX65" s="165" t="str">
        <f t="shared" si="38"/>
        <v/>
      </c>
      <c r="AY65" s="193" t="str">
        <f t="shared" si="39"/>
        <v/>
      </c>
      <c r="AZ65" s="183" t="str">
        <f t="shared" si="40"/>
        <v/>
      </c>
      <c r="BA65" s="173" t="str">
        <f t="shared" si="41"/>
        <v/>
      </c>
      <c r="BB65" s="174" t="str">
        <f t="shared" si="42"/>
        <v/>
      </c>
      <c r="BC65" s="186" t="str">
        <f t="shared" si="48"/>
        <v/>
      </c>
      <c r="BD65" s="174" t="str">
        <f t="shared" si="43"/>
        <v/>
      </c>
      <c r="BE65" s="201" t="str">
        <f t="shared" si="44"/>
        <v/>
      </c>
      <c r="BF65" s="174" t="str">
        <f t="shared" si="45"/>
        <v/>
      </c>
      <c r="BG65" s="186" t="str">
        <f t="shared" si="46"/>
        <v/>
      </c>
      <c r="BH65" s="175" t="str">
        <f t="shared" si="47"/>
        <v/>
      </c>
      <c r="BI65" s="632"/>
      <c r="BJ65" s="57" t="s">
        <v>1376</v>
      </c>
      <c r="BK65" s="57" t="s">
        <v>1377</v>
      </c>
      <c r="BM65" s="57" t="s">
        <v>1378</v>
      </c>
      <c r="BO65" s="57" t="s">
        <v>1379</v>
      </c>
      <c r="BP65" s="57" t="s">
        <v>1380</v>
      </c>
      <c r="BQ65" s="57" t="s">
        <v>1381</v>
      </c>
      <c r="BT65" s="354" t="s">
        <v>1382</v>
      </c>
      <c r="BV65" s="57" t="s">
        <v>1383</v>
      </c>
      <c r="BW65" s="57" t="s">
        <v>1384</v>
      </c>
      <c r="BX65" s="57" t="s">
        <v>1385</v>
      </c>
      <c r="BY65" s="57" t="s">
        <v>1386</v>
      </c>
      <c r="CA65" s="57" t="s">
        <v>1387</v>
      </c>
      <c r="CB65" s="57" t="s">
        <v>1284</v>
      </c>
      <c r="CC65" s="57" t="s">
        <v>1388</v>
      </c>
      <c r="CD65" s="57" t="s">
        <v>1389</v>
      </c>
    </row>
    <row r="66" spans="1:82" ht="18.75" x14ac:dyDescent="0.3">
      <c r="A66" s="221"/>
      <c r="B66" s="222"/>
      <c r="C66" s="212">
        <v>3</v>
      </c>
      <c r="D66" s="205"/>
      <c r="E66" s="16"/>
      <c r="F66" s="17"/>
      <c r="G66" s="134"/>
      <c r="H66" s="135"/>
      <c r="I66" s="141"/>
      <c r="J66" s="25"/>
      <c r="K66" s="145"/>
      <c r="L66" s="28"/>
      <c r="M66" s="395"/>
      <c r="N66" s="158" t="str">
        <f t="shared" si="21"/>
        <v/>
      </c>
      <c r="O66" s="27"/>
      <c r="P66" s="27"/>
      <c r="Q66" s="27"/>
      <c r="R66" s="27"/>
      <c r="S66" s="27"/>
      <c r="T66" s="28"/>
      <c r="U66" s="29"/>
      <c r="V66" s="167"/>
      <c r="W66" s="313"/>
      <c r="X66" s="313"/>
      <c r="Y66" s="160">
        <f t="shared" si="17"/>
        <v>0</v>
      </c>
      <c r="Z66" s="159">
        <f t="shared" si="22"/>
        <v>0</v>
      </c>
      <c r="AA66" s="327"/>
      <c r="AB66" s="400">
        <f t="shared" si="23"/>
        <v>0</v>
      </c>
      <c r="AC66" s="371"/>
      <c r="AD66" s="226" t="str">
        <f t="shared" si="24"/>
        <v/>
      </c>
      <c r="AE66" s="368">
        <f t="shared" si="25"/>
        <v>0</v>
      </c>
      <c r="AF66" s="339"/>
      <c r="AG66" s="338"/>
      <c r="AH66" s="336"/>
      <c r="AI66" s="161">
        <f t="shared" si="18"/>
        <v>0</v>
      </c>
      <c r="AJ66" s="162">
        <f t="shared" si="26"/>
        <v>0</v>
      </c>
      <c r="AK66" s="163">
        <f t="shared" si="19"/>
        <v>0</v>
      </c>
      <c r="AL66" s="164">
        <f t="shared" si="27"/>
        <v>0</v>
      </c>
      <c r="AM66" s="164">
        <f t="shared" si="28"/>
        <v>0</v>
      </c>
      <c r="AN66" s="164">
        <f t="shared" si="29"/>
        <v>0</v>
      </c>
      <c r="AO66" s="164">
        <f t="shared" si="30"/>
        <v>0</v>
      </c>
      <c r="AP66" s="610" t="str">
        <f t="shared" si="31"/>
        <v xml:space="preserve"> </v>
      </c>
      <c r="AQ66" s="613" t="str">
        <f t="shared" si="20"/>
        <v xml:space="preserve"> </v>
      </c>
      <c r="AR66" s="613" t="str">
        <f t="shared" si="32"/>
        <v xml:space="preserve"> </v>
      </c>
      <c r="AS66" s="613" t="str">
        <f t="shared" si="33"/>
        <v xml:space="preserve"> </v>
      </c>
      <c r="AT66" s="613" t="str">
        <f t="shared" si="34"/>
        <v xml:space="preserve"> </v>
      </c>
      <c r="AU66" s="613" t="str">
        <f t="shared" si="35"/>
        <v xml:space="preserve"> </v>
      </c>
      <c r="AV66" s="614" t="str">
        <f t="shared" si="36"/>
        <v xml:space="preserve"> </v>
      </c>
      <c r="AW66" s="196" t="str">
        <f t="shared" si="37"/>
        <v/>
      </c>
      <c r="AX66" s="165" t="str">
        <f t="shared" si="38"/>
        <v/>
      </c>
      <c r="AY66" s="193" t="str">
        <f t="shared" si="39"/>
        <v/>
      </c>
      <c r="AZ66" s="183" t="str">
        <f t="shared" si="40"/>
        <v/>
      </c>
      <c r="BA66" s="173" t="str">
        <f t="shared" si="41"/>
        <v/>
      </c>
      <c r="BB66" s="174" t="str">
        <f t="shared" si="42"/>
        <v/>
      </c>
      <c r="BC66" s="186" t="str">
        <f t="shared" si="48"/>
        <v/>
      </c>
      <c r="BD66" s="174" t="str">
        <f t="shared" si="43"/>
        <v/>
      </c>
      <c r="BE66" s="201" t="str">
        <f t="shared" si="44"/>
        <v/>
      </c>
      <c r="BF66" s="174" t="str">
        <f t="shared" si="45"/>
        <v/>
      </c>
      <c r="BG66" s="186" t="str">
        <f t="shared" si="46"/>
        <v/>
      </c>
      <c r="BH66" s="175" t="str">
        <f t="shared" si="47"/>
        <v/>
      </c>
      <c r="BI66" s="632"/>
      <c r="BJ66" s="57" t="s">
        <v>1390</v>
      </c>
      <c r="BK66" s="57" t="s">
        <v>1391</v>
      </c>
      <c r="BM66" s="57" t="s">
        <v>1392</v>
      </c>
      <c r="BO66" s="57" t="s">
        <v>1393</v>
      </c>
      <c r="BP66" s="57" t="s">
        <v>1394</v>
      </c>
      <c r="BQ66" s="57" t="s">
        <v>1395</v>
      </c>
      <c r="BT66" s="354" t="s">
        <v>1396</v>
      </c>
      <c r="BV66" s="57" t="s">
        <v>1397</v>
      </c>
      <c r="BW66" s="57" t="s">
        <v>1398</v>
      </c>
      <c r="BX66" s="57" t="s">
        <v>1399</v>
      </c>
      <c r="BY66" s="57" t="s">
        <v>1400</v>
      </c>
      <c r="CA66" s="57" t="s">
        <v>1401</v>
      </c>
      <c r="CB66" s="57" t="s">
        <v>1300</v>
      </c>
      <c r="CC66" s="57" t="s">
        <v>1402</v>
      </c>
      <c r="CD66" s="57" t="s">
        <v>1403</v>
      </c>
    </row>
    <row r="67" spans="1:82" ht="18.75" x14ac:dyDescent="0.3">
      <c r="A67" s="221"/>
      <c r="B67" s="222"/>
      <c r="C67" s="212">
        <v>3</v>
      </c>
      <c r="D67" s="205"/>
      <c r="E67" s="16"/>
      <c r="F67" s="17"/>
      <c r="G67" s="134"/>
      <c r="H67" s="135"/>
      <c r="I67" s="141"/>
      <c r="J67" s="25"/>
      <c r="K67" s="145"/>
      <c r="L67" s="28"/>
      <c r="M67" s="395"/>
      <c r="N67" s="158" t="str">
        <f t="shared" si="21"/>
        <v/>
      </c>
      <c r="O67" s="27"/>
      <c r="P67" s="27"/>
      <c r="Q67" s="27"/>
      <c r="R67" s="27"/>
      <c r="S67" s="27"/>
      <c r="T67" s="28"/>
      <c r="U67" s="29"/>
      <c r="V67" s="32"/>
      <c r="W67" s="318"/>
      <c r="X67" s="319"/>
      <c r="Y67" s="160">
        <f t="shared" si="17"/>
        <v>0</v>
      </c>
      <c r="Z67" s="159">
        <f t="shared" si="22"/>
        <v>0</v>
      </c>
      <c r="AA67" s="327"/>
      <c r="AB67" s="400">
        <f t="shared" si="23"/>
        <v>0</v>
      </c>
      <c r="AC67" s="371"/>
      <c r="AD67" s="226" t="str">
        <f t="shared" si="24"/>
        <v/>
      </c>
      <c r="AE67" s="368">
        <f t="shared" si="25"/>
        <v>0</v>
      </c>
      <c r="AF67" s="339"/>
      <c r="AG67" s="338"/>
      <c r="AH67" s="336"/>
      <c r="AI67" s="161">
        <f t="shared" si="18"/>
        <v>0</v>
      </c>
      <c r="AJ67" s="162">
        <f t="shared" si="26"/>
        <v>0</v>
      </c>
      <c r="AK67" s="163">
        <f t="shared" si="19"/>
        <v>0</v>
      </c>
      <c r="AL67" s="164">
        <f t="shared" si="27"/>
        <v>0</v>
      </c>
      <c r="AM67" s="164">
        <f t="shared" si="28"/>
        <v>0</v>
      </c>
      <c r="AN67" s="164">
        <f t="shared" si="29"/>
        <v>0</v>
      </c>
      <c r="AO67" s="164">
        <f t="shared" si="30"/>
        <v>0</v>
      </c>
      <c r="AP67" s="610" t="str">
        <f t="shared" si="31"/>
        <v xml:space="preserve"> </v>
      </c>
      <c r="AQ67" s="613" t="str">
        <f t="shared" si="20"/>
        <v xml:space="preserve"> </v>
      </c>
      <c r="AR67" s="613" t="str">
        <f t="shared" si="32"/>
        <v xml:space="preserve"> </v>
      </c>
      <c r="AS67" s="613" t="str">
        <f t="shared" si="33"/>
        <v xml:space="preserve"> </v>
      </c>
      <c r="AT67" s="613" t="str">
        <f t="shared" si="34"/>
        <v xml:space="preserve"> </v>
      </c>
      <c r="AU67" s="613" t="str">
        <f t="shared" si="35"/>
        <v xml:space="preserve"> </v>
      </c>
      <c r="AV67" s="614" t="str">
        <f t="shared" si="36"/>
        <v xml:space="preserve"> </v>
      </c>
      <c r="AW67" s="196" t="str">
        <f t="shared" si="37"/>
        <v/>
      </c>
      <c r="AX67" s="165" t="str">
        <f t="shared" si="38"/>
        <v/>
      </c>
      <c r="AY67" s="193" t="str">
        <f t="shared" si="39"/>
        <v/>
      </c>
      <c r="AZ67" s="183" t="str">
        <f t="shared" si="40"/>
        <v/>
      </c>
      <c r="BA67" s="173" t="str">
        <f t="shared" si="41"/>
        <v/>
      </c>
      <c r="BB67" s="174" t="str">
        <f t="shared" si="42"/>
        <v/>
      </c>
      <c r="BC67" s="186" t="str">
        <f t="shared" si="48"/>
        <v/>
      </c>
      <c r="BD67" s="174" t="str">
        <f t="shared" si="43"/>
        <v/>
      </c>
      <c r="BE67" s="201" t="str">
        <f t="shared" si="44"/>
        <v/>
      </c>
      <c r="BF67" s="174" t="str">
        <f t="shared" si="45"/>
        <v/>
      </c>
      <c r="BG67" s="186" t="str">
        <f t="shared" si="46"/>
        <v/>
      </c>
      <c r="BH67" s="175" t="str">
        <f t="shared" si="47"/>
        <v/>
      </c>
      <c r="BI67" s="632"/>
      <c r="BJ67" s="57" t="s">
        <v>1404</v>
      </c>
      <c r="BK67" s="57" t="s">
        <v>1405</v>
      </c>
      <c r="BM67" s="57" t="s">
        <v>1406</v>
      </c>
      <c r="BO67" s="71" t="s">
        <v>1407</v>
      </c>
      <c r="BP67" s="57" t="s">
        <v>1408</v>
      </c>
      <c r="BQ67" s="57" t="s">
        <v>1409</v>
      </c>
      <c r="BT67" s="354" t="s">
        <v>1410</v>
      </c>
      <c r="BV67" s="57" t="s">
        <v>1411</v>
      </c>
      <c r="BW67" s="57" t="s">
        <v>1412</v>
      </c>
      <c r="BX67" s="57" t="s">
        <v>1413</v>
      </c>
      <c r="BY67" s="57" t="s">
        <v>1414</v>
      </c>
      <c r="CA67" s="57" t="s">
        <v>1415</v>
      </c>
      <c r="CB67" s="57" t="s">
        <v>1416</v>
      </c>
      <c r="CC67" s="57" t="s">
        <v>1417</v>
      </c>
      <c r="CD67" s="57" t="s">
        <v>1418</v>
      </c>
    </row>
    <row r="68" spans="1:82" ht="18.75" x14ac:dyDescent="0.3">
      <c r="A68" s="221"/>
      <c r="B68" s="222"/>
      <c r="C68" s="212">
        <v>3</v>
      </c>
      <c r="D68" s="205"/>
      <c r="E68" s="16"/>
      <c r="F68" s="17"/>
      <c r="G68" s="134"/>
      <c r="H68" s="135"/>
      <c r="I68" s="141"/>
      <c r="J68" s="25"/>
      <c r="K68" s="145"/>
      <c r="L68" s="28"/>
      <c r="M68" s="395"/>
      <c r="N68" s="158" t="str">
        <f t="shared" si="21"/>
        <v/>
      </c>
      <c r="O68" s="27"/>
      <c r="P68" s="27"/>
      <c r="Q68" s="27"/>
      <c r="R68" s="27"/>
      <c r="S68" s="27"/>
      <c r="T68" s="28"/>
      <c r="U68" s="29"/>
      <c r="V68" s="32"/>
      <c r="W68" s="318"/>
      <c r="X68" s="319"/>
      <c r="Y68" s="160">
        <f t="shared" si="17"/>
        <v>0</v>
      </c>
      <c r="Z68" s="159">
        <f t="shared" si="22"/>
        <v>0</v>
      </c>
      <c r="AA68" s="327"/>
      <c r="AB68" s="400">
        <f t="shared" si="23"/>
        <v>0</v>
      </c>
      <c r="AC68" s="371"/>
      <c r="AD68" s="226" t="str">
        <f t="shared" si="24"/>
        <v/>
      </c>
      <c r="AE68" s="368">
        <f t="shared" si="25"/>
        <v>0</v>
      </c>
      <c r="AF68" s="339"/>
      <c r="AG68" s="338"/>
      <c r="AH68" s="336"/>
      <c r="AI68" s="161">
        <f t="shared" si="18"/>
        <v>0</v>
      </c>
      <c r="AJ68" s="162">
        <f t="shared" si="26"/>
        <v>0</v>
      </c>
      <c r="AK68" s="163">
        <f t="shared" si="19"/>
        <v>0</v>
      </c>
      <c r="AL68" s="164">
        <f t="shared" si="27"/>
        <v>0</v>
      </c>
      <c r="AM68" s="164">
        <f t="shared" si="28"/>
        <v>0</v>
      </c>
      <c r="AN68" s="164">
        <f t="shared" si="29"/>
        <v>0</v>
      </c>
      <c r="AO68" s="164">
        <f t="shared" si="30"/>
        <v>0</v>
      </c>
      <c r="AP68" s="610" t="str">
        <f t="shared" si="31"/>
        <v xml:space="preserve"> </v>
      </c>
      <c r="AQ68" s="613" t="str">
        <f t="shared" si="20"/>
        <v xml:space="preserve"> </v>
      </c>
      <c r="AR68" s="613" t="str">
        <f t="shared" si="32"/>
        <v xml:space="preserve"> </v>
      </c>
      <c r="AS68" s="613" t="str">
        <f t="shared" si="33"/>
        <v xml:space="preserve"> </v>
      </c>
      <c r="AT68" s="613" t="str">
        <f t="shared" si="34"/>
        <v xml:space="preserve"> </v>
      </c>
      <c r="AU68" s="613" t="str">
        <f t="shared" si="35"/>
        <v xml:space="preserve"> </v>
      </c>
      <c r="AV68" s="614" t="str">
        <f t="shared" si="36"/>
        <v xml:space="preserve"> </v>
      </c>
      <c r="AW68" s="196" t="str">
        <f t="shared" si="37"/>
        <v/>
      </c>
      <c r="AX68" s="165" t="str">
        <f t="shared" si="38"/>
        <v/>
      </c>
      <c r="AY68" s="193" t="str">
        <f t="shared" si="39"/>
        <v/>
      </c>
      <c r="AZ68" s="183" t="str">
        <f t="shared" si="40"/>
        <v/>
      </c>
      <c r="BA68" s="173" t="str">
        <f t="shared" si="41"/>
        <v/>
      </c>
      <c r="BB68" s="174" t="str">
        <f t="shared" si="42"/>
        <v/>
      </c>
      <c r="BC68" s="186" t="str">
        <f t="shared" si="48"/>
        <v/>
      </c>
      <c r="BD68" s="174" t="str">
        <f t="shared" si="43"/>
        <v/>
      </c>
      <c r="BE68" s="201" t="str">
        <f t="shared" si="44"/>
        <v/>
      </c>
      <c r="BF68" s="174" t="str">
        <f t="shared" si="45"/>
        <v/>
      </c>
      <c r="BG68" s="186" t="str">
        <f t="shared" si="46"/>
        <v/>
      </c>
      <c r="BH68" s="175" t="str">
        <f t="shared" si="47"/>
        <v/>
      </c>
      <c r="BI68" s="632"/>
      <c r="BJ68" s="57" t="s">
        <v>1419</v>
      </c>
      <c r="BK68" s="57" t="s">
        <v>1420</v>
      </c>
      <c r="BM68" s="57" t="s">
        <v>1421</v>
      </c>
      <c r="BP68" s="57" t="s">
        <v>1422</v>
      </c>
      <c r="BQ68" s="57" t="s">
        <v>1423</v>
      </c>
      <c r="BT68" s="354" t="s">
        <v>1424</v>
      </c>
      <c r="BV68" s="57" t="s">
        <v>1425</v>
      </c>
      <c r="BW68" s="57" t="s">
        <v>1426</v>
      </c>
      <c r="BX68" s="57" t="s">
        <v>832</v>
      </c>
      <c r="BY68" s="57" t="s">
        <v>1427</v>
      </c>
      <c r="CA68" s="57" t="s">
        <v>1428</v>
      </c>
      <c r="CB68" s="57" t="s">
        <v>1429</v>
      </c>
      <c r="CC68" s="57" t="s">
        <v>1430</v>
      </c>
      <c r="CD68" s="57" t="s">
        <v>1431</v>
      </c>
    </row>
    <row r="69" spans="1:82" ht="18.75" x14ac:dyDescent="0.3">
      <c r="A69" s="221"/>
      <c r="B69" s="222"/>
      <c r="C69" s="212">
        <v>3</v>
      </c>
      <c r="D69" s="207"/>
      <c r="E69" s="18"/>
      <c r="F69" s="17"/>
      <c r="G69" s="134"/>
      <c r="H69" s="135"/>
      <c r="I69" s="141"/>
      <c r="J69" s="25"/>
      <c r="K69" s="145"/>
      <c r="L69" s="28"/>
      <c r="M69" s="395"/>
      <c r="N69" s="158" t="str">
        <f t="shared" si="21"/>
        <v/>
      </c>
      <c r="O69" s="27"/>
      <c r="P69" s="27"/>
      <c r="Q69" s="27"/>
      <c r="R69" s="27"/>
      <c r="S69" s="27"/>
      <c r="T69" s="28"/>
      <c r="U69" s="29"/>
      <c r="V69" s="32"/>
      <c r="W69" s="318"/>
      <c r="X69" s="319"/>
      <c r="Y69" s="160">
        <f t="shared" si="17"/>
        <v>0</v>
      </c>
      <c r="Z69" s="159">
        <f t="shared" si="22"/>
        <v>0</v>
      </c>
      <c r="AA69" s="327"/>
      <c r="AB69" s="400">
        <f t="shared" si="23"/>
        <v>0</v>
      </c>
      <c r="AC69" s="371"/>
      <c r="AD69" s="226" t="str">
        <f t="shared" si="24"/>
        <v/>
      </c>
      <c r="AE69" s="368">
        <f t="shared" si="25"/>
        <v>0</v>
      </c>
      <c r="AF69" s="339"/>
      <c r="AG69" s="338"/>
      <c r="AH69" s="336"/>
      <c r="AI69" s="161">
        <f t="shared" si="18"/>
        <v>0</v>
      </c>
      <c r="AJ69" s="162">
        <f t="shared" si="26"/>
        <v>0</v>
      </c>
      <c r="AK69" s="163">
        <f t="shared" si="19"/>
        <v>0</v>
      </c>
      <c r="AL69" s="164">
        <f t="shared" si="27"/>
        <v>0</v>
      </c>
      <c r="AM69" s="164">
        <f t="shared" si="28"/>
        <v>0</v>
      </c>
      <c r="AN69" s="164">
        <f t="shared" si="29"/>
        <v>0</v>
      </c>
      <c r="AO69" s="164">
        <f t="shared" si="30"/>
        <v>0</v>
      </c>
      <c r="AP69" s="610" t="str">
        <f t="shared" si="31"/>
        <v xml:space="preserve"> </v>
      </c>
      <c r="AQ69" s="613" t="str">
        <f t="shared" si="20"/>
        <v xml:space="preserve"> </v>
      </c>
      <c r="AR69" s="613" t="str">
        <f t="shared" si="32"/>
        <v xml:space="preserve"> </v>
      </c>
      <c r="AS69" s="613" t="str">
        <f t="shared" si="33"/>
        <v xml:space="preserve"> </v>
      </c>
      <c r="AT69" s="613" t="str">
        <f t="shared" si="34"/>
        <v xml:space="preserve"> </v>
      </c>
      <c r="AU69" s="613" t="str">
        <f t="shared" si="35"/>
        <v xml:space="preserve"> </v>
      </c>
      <c r="AV69" s="614" t="str">
        <f t="shared" si="36"/>
        <v xml:space="preserve"> </v>
      </c>
      <c r="AW69" s="196" t="str">
        <f t="shared" si="37"/>
        <v/>
      </c>
      <c r="AX69" s="165" t="str">
        <f t="shared" si="38"/>
        <v/>
      </c>
      <c r="AY69" s="193" t="str">
        <f t="shared" si="39"/>
        <v/>
      </c>
      <c r="AZ69" s="183" t="str">
        <f t="shared" si="40"/>
        <v/>
      </c>
      <c r="BA69" s="173" t="str">
        <f t="shared" si="41"/>
        <v/>
      </c>
      <c r="BB69" s="174" t="str">
        <f t="shared" si="42"/>
        <v/>
      </c>
      <c r="BC69" s="186" t="str">
        <f t="shared" si="48"/>
        <v/>
      </c>
      <c r="BD69" s="174" t="str">
        <f t="shared" si="43"/>
        <v/>
      </c>
      <c r="BE69" s="201" t="str">
        <f t="shared" si="44"/>
        <v/>
      </c>
      <c r="BF69" s="174" t="str">
        <f t="shared" si="45"/>
        <v/>
      </c>
      <c r="BG69" s="186" t="str">
        <f t="shared" si="46"/>
        <v/>
      </c>
      <c r="BH69" s="175" t="str">
        <f t="shared" si="47"/>
        <v/>
      </c>
      <c r="BI69" s="632"/>
      <c r="BJ69" s="57" t="s">
        <v>1432</v>
      </c>
      <c r="BK69" s="57" t="s">
        <v>1433</v>
      </c>
      <c r="BM69" s="57" t="s">
        <v>1434</v>
      </c>
      <c r="BP69" s="57" t="s">
        <v>1435</v>
      </c>
      <c r="BQ69" s="57" t="s">
        <v>1436</v>
      </c>
      <c r="BT69" s="354" t="s">
        <v>1437</v>
      </c>
      <c r="BV69" s="57" t="s">
        <v>1438</v>
      </c>
      <c r="BW69" s="57" t="s">
        <v>1439</v>
      </c>
      <c r="BX69" s="57" t="s">
        <v>1440</v>
      </c>
      <c r="BY69" s="57" t="s">
        <v>1441</v>
      </c>
      <c r="CA69" s="57" t="s">
        <v>1442</v>
      </c>
      <c r="CB69" s="57" t="s">
        <v>1443</v>
      </c>
      <c r="CC69" s="57" t="s">
        <v>1444</v>
      </c>
      <c r="CD69" s="57" t="s">
        <v>1445</v>
      </c>
    </row>
    <row r="70" spans="1:82" ht="18.75" x14ac:dyDescent="0.3">
      <c r="A70" s="221"/>
      <c r="B70" s="222"/>
      <c r="C70" s="212">
        <v>3</v>
      </c>
      <c r="D70" s="208"/>
      <c r="E70" s="16"/>
      <c r="F70" s="17"/>
      <c r="G70" s="134"/>
      <c r="H70" s="135"/>
      <c r="I70" s="141"/>
      <c r="J70" s="25"/>
      <c r="K70" s="145"/>
      <c r="L70" s="28"/>
      <c r="M70" s="395"/>
      <c r="N70" s="158" t="str">
        <f t="shared" si="21"/>
        <v/>
      </c>
      <c r="O70" s="27"/>
      <c r="P70" s="27"/>
      <c r="Q70" s="27"/>
      <c r="R70" s="27"/>
      <c r="S70" s="27"/>
      <c r="T70" s="28"/>
      <c r="U70" s="29"/>
      <c r="V70" s="32"/>
      <c r="W70" s="318"/>
      <c r="X70" s="319"/>
      <c r="Y70" s="160">
        <f t="shared" si="17"/>
        <v>0</v>
      </c>
      <c r="Z70" s="159">
        <f t="shared" si="22"/>
        <v>0</v>
      </c>
      <c r="AA70" s="327"/>
      <c r="AB70" s="400">
        <f t="shared" si="23"/>
        <v>0</v>
      </c>
      <c r="AC70" s="371"/>
      <c r="AD70" s="226" t="str">
        <f t="shared" si="24"/>
        <v/>
      </c>
      <c r="AE70" s="368">
        <f t="shared" si="25"/>
        <v>0</v>
      </c>
      <c r="AF70" s="339"/>
      <c r="AG70" s="338"/>
      <c r="AH70" s="336"/>
      <c r="AI70" s="161">
        <f t="shared" si="18"/>
        <v>0</v>
      </c>
      <c r="AJ70" s="162">
        <f t="shared" si="26"/>
        <v>0</v>
      </c>
      <c r="AK70" s="163">
        <f t="shared" si="19"/>
        <v>0</v>
      </c>
      <c r="AL70" s="164">
        <f t="shared" si="27"/>
        <v>0</v>
      </c>
      <c r="AM70" s="164">
        <f t="shared" si="28"/>
        <v>0</v>
      </c>
      <c r="AN70" s="164">
        <f t="shared" si="29"/>
        <v>0</v>
      </c>
      <c r="AO70" s="164">
        <f t="shared" si="30"/>
        <v>0</v>
      </c>
      <c r="AP70" s="610" t="str">
        <f t="shared" si="31"/>
        <v xml:space="preserve"> </v>
      </c>
      <c r="AQ70" s="613" t="str">
        <f t="shared" si="20"/>
        <v xml:space="preserve"> </v>
      </c>
      <c r="AR70" s="613" t="str">
        <f t="shared" si="32"/>
        <v xml:space="preserve"> </v>
      </c>
      <c r="AS70" s="613" t="str">
        <f t="shared" si="33"/>
        <v xml:space="preserve"> </v>
      </c>
      <c r="AT70" s="613" t="str">
        <f t="shared" si="34"/>
        <v xml:space="preserve"> </v>
      </c>
      <c r="AU70" s="613" t="str">
        <f t="shared" si="35"/>
        <v xml:space="preserve"> </v>
      </c>
      <c r="AV70" s="614" t="str">
        <f t="shared" si="36"/>
        <v xml:space="preserve"> </v>
      </c>
      <c r="AW70" s="196" t="str">
        <f t="shared" si="37"/>
        <v/>
      </c>
      <c r="AX70" s="165" t="str">
        <f t="shared" si="38"/>
        <v/>
      </c>
      <c r="AY70" s="193" t="str">
        <f t="shared" si="39"/>
        <v/>
      </c>
      <c r="AZ70" s="183" t="str">
        <f t="shared" si="40"/>
        <v/>
      </c>
      <c r="BA70" s="173" t="str">
        <f t="shared" si="41"/>
        <v/>
      </c>
      <c r="BB70" s="174" t="str">
        <f t="shared" si="42"/>
        <v/>
      </c>
      <c r="BC70" s="186" t="str">
        <f t="shared" si="48"/>
        <v/>
      </c>
      <c r="BD70" s="174" t="str">
        <f t="shared" si="43"/>
        <v/>
      </c>
      <c r="BE70" s="201" t="str">
        <f t="shared" si="44"/>
        <v/>
      </c>
      <c r="BF70" s="174" t="str">
        <f t="shared" si="45"/>
        <v/>
      </c>
      <c r="BG70" s="186" t="str">
        <f t="shared" si="46"/>
        <v/>
      </c>
      <c r="BH70" s="175" t="str">
        <f t="shared" si="47"/>
        <v/>
      </c>
      <c r="BI70" s="632"/>
      <c r="BJ70" s="57" t="s">
        <v>1446</v>
      </c>
      <c r="BK70" s="57" t="s">
        <v>1447</v>
      </c>
      <c r="BM70" s="57" t="s">
        <v>1448</v>
      </c>
      <c r="BP70" s="57" t="s">
        <v>1449</v>
      </c>
      <c r="BQ70" s="57" t="s">
        <v>1450</v>
      </c>
      <c r="BT70" s="354" t="s">
        <v>1451</v>
      </c>
      <c r="BV70" s="57" t="s">
        <v>1452</v>
      </c>
      <c r="BW70" s="57" t="s">
        <v>1453</v>
      </c>
      <c r="BX70" s="57" t="s">
        <v>1454</v>
      </c>
      <c r="BY70" s="57" t="s">
        <v>1455</v>
      </c>
      <c r="CA70" s="57" t="s">
        <v>1456</v>
      </c>
      <c r="CB70" s="57" t="s">
        <v>1457</v>
      </c>
      <c r="CC70" s="57" t="s">
        <v>1458</v>
      </c>
      <c r="CD70" s="57" t="s">
        <v>1459</v>
      </c>
    </row>
    <row r="71" spans="1:82" ht="18.75" x14ac:dyDescent="0.3">
      <c r="A71" s="221"/>
      <c r="B71" s="222"/>
      <c r="C71" s="212">
        <v>3</v>
      </c>
      <c r="D71" s="205"/>
      <c r="E71" s="16"/>
      <c r="F71" s="17"/>
      <c r="G71" s="134"/>
      <c r="H71" s="137"/>
      <c r="I71" s="143"/>
      <c r="J71" s="80"/>
      <c r="K71" s="147"/>
      <c r="L71" s="30"/>
      <c r="M71" s="395"/>
      <c r="N71" s="158" t="str">
        <f t="shared" si="21"/>
        <v/>
      </c>
      <c r="O71" s="27"/>
      <c r="P71" s="27"/>
      <c r="Q71" s="27"/>
      <c r="R71" s="27"/>
      <c r="S71" s="27"/>
      <c r="T71" s="28"/>
      <c r="U71" s="29"/>
      <c r="V71" s="32"/>
      <c r="W71" s="318"/>
      <c r="X71" s="319"/>
      <c r="Y71" s="160">
        <f t="shared" si="17"/>
        <v>0</v>
      </c>
      <c r="Z71" s="159">
        <f t="shared" si="22"/>
        <v>0</v>
      </c>
      <c r="AA71" s="327"/>
      <c r="AB71" s="400">
        <f t="shared" si="23"/>
        <v>0</v>
      </c>
      <c r="AC71" s="371"/>
      <c r="AD71" s="226" t="str">
        <f t="shared" si="24"/>
        <v/>
      </c>
      <c r="AE71" s="368">
        <f t="shared" si="25"/>
        <v>0</v>
      </c>
      <c r="AF71" s="339"/>
      <c r="AG71" s="338"/>
      <c r="AH71" s="336"/>
      <c r="AI71" s="161">
        <f t="shared" si="18"/>
        <v>0</v>
      </c>
      <c r="AJ71" s="162">
        <f t="shared" si="26"/>
        <v>0</v>
      </c>
      <c r="AK71" s="163">
        <f t="shared" si="19"/>
        <v>0</v>
      </c>
      <c r="AL71" s="164">
        <f t="shared" si="27"/>
        <v>0</v>
      </c>
      <c r="AM71" s="164">
        <f t="shared" si="28"/>
        <v>0</v>
      </c>
      <c r="AN71" s="164">
        <f t="shared" si="29"/>
        <v>0</v>
      </c>
      <c r="AO71" s="164">
        <f t="shared" si="30"/>
        <v>0</v>
      </c>
      <c r="AP71" s="610" t="str">
        <f t="shared" si="31"/>
        <v xml:space="preserve"> </v>
      </c>
      <c r="AQ71" s="613" t="str">
        <f t="shared" si="20"/>
        <v xml:space="preserve"> </v>
      </c>
      <c r="AR71" s="613" t="str">
        <f t="shared" si="32"/>
        <v xml:space="preserve"> </v>
      </c>
      <c r="AS71" s="613" t="str">
        <f t="shared" si="33"/>
        <v xml:space="preserve"> </v>
      </c>
      <c r="AT71" s="613" t="str">
        <f t="shared" si="34"/>
        <v xml:space="preserve"> </v>
      </c>
      <c r="AU71" s="613" t="str">
        <f t="shared" si="35"/>
        <v xml:space="preserve"> </v>
      </c>
      <c r="AV71" s="614" t="str">
        <f t="shared" si="36"/>
        <v xml:space="preserve"> </v>
      </c>
      <c r="AW71" s="196" t="str">
        <f t="shared" si="37"/>
        <v/>
      </c>
      <c r="AX71" s="165" t="str">
        <f t="shared" si="38"/>
        <v/>
      </c>
      <c r="AY71" s="193" t="str">
        <f t="shared" si="39"/>
        <v/>
      </c>
      <c r="AZ71" s="183" t="str">
        <f t="shared" si="40"/>
        <v/>
      </c>
      <c r="BA71" s="173" t="str">
        <f t="shared" si="41"/>
        <v/>
      </c>
      <c r="BB71" s="174" t="str">
        <f t="shared" si="42"/>
        <v/>
      </c>
      <c r="BC71" s="186" t="str">
        <f t="shared" si="48"/>
        <v/>
      </c>
      <c r="BD71" s="174" t="str">
        <f t="shared" si="43"/>
        <v/>
      </c>
      <c r="BE71" s="201" t="str">
        <f t="shared" si="44"/>
        <v/>
      </c>
      <c r="BF71" s="174" t="str">
        <f t="shared" si="45"/>
        <v/>
      </c>
      <c r="BG71" s="186" t="str">
        <f t="shared" si="46"/>
        <v/>
      </c>
      <c r="BH71" s="175" t="str">
        <f t="shared" si="47"/>
        <v/>
      </c>
      <c r="BI71" s="632"/>
      <c r="BJ71" s="57" t="s">
        <v>1460</v>
      </c>
      <c r="BK71" s="57" t="s">
        <v>1461</v>
      </c>
      <c r="BM71" s="57" t="s">
        <v>1462</v>
      </c>
      <c r="BP71" s="57" t="s">
        <v>1463</v>
      </c>
      <c r="BQ71" s="57" t="s">
        <v>1464</v>
      </c>
      <c r="BT71" s="354" t="s">
        <v>1465</v>
      </c>
      <c r="BV71" s="57" t="s">
        <v>1466</v>
      </c>
      <c r="BW71" s="57" t="s">
        <v>1467</v>
      </c>
      <c r="BX71" s="57" t="s">
        <v>1468</v>
      </c>
      <c r="BY71" s="57" t="s">
        <v>1469</v>
      </c>
      <c r="CA71" s="57" t="s">
        <v>1470</v>
      </c>
      <c r="CB71" s="57" t="s">
        <v>1471</v>
      </c>
      <c r="CC71" s="57" t="s">
        <v>1472</v>
      </c>
      <c r="CD71" s="57" t="s">
        <v>1473</v>
      </c>
    </row>
    <row r="72" spans="1:82" ht="18.75" x14ac:dyDescent="0.3">
      <c r="A72" s="221"/>
      <c r="B72" s="222"/>
      <c r="C72" s="212">
        <v>3</v>
      </c>
      <c r="D72" s="205"/>
      <c r="E72" s="16"/>
      <c r="F72" s="17"/>
      <c r="G72" s="134"/>
      <c r="H72" s="135"/>
      <c r="I72" s="141"/>
      <c r="J72" s="25"/>
      <c r="K72" s="145"/>
      <c r="L72" s="28"/>
      <c r="M72" s="395"/>
      <c r="N72" s="158" t="str">
        <f t="shared" si="21"/>
        <v/>
      </c>
      <c r="O72" s="27"/>
      <c r="P72" s="27"/>
      <c r="Q72" s="27"/>
      <c r="R72" s="27"/>
      <c r="S72" s="27"/>
      <c r="T72" s="28"/>
      <c r="U72" s="29"/>
      <c r="V72" s="32"/>
      <c r="W72" s="318"/>
      <c r="X72" s="319"/>
      <c r="Y72" s="160">
        <f t="shared" si="17"/>
        <v>0</v>
      </c>
      <c r="Z72" s="159">
        <f t="shared" si="22"/>
        <v>0</v>
      </c>
      <c r="AA72" s="327"/>
      <c r="AB72" s="400">
        <f t="shared" si="23"/>
        <v>0</v>
      </c>
      <c r="AC72" s="371"/>
      <c r="AD72" s="226" t="str">
        <f t="shared" si="24"/>
        <v/>
      </c>
      <c r="AE72" s="368">
        <f t="shared" si="25"/>
        <v>0</v>
      </c>
      <c r="AF72" s="339"/>
      <c r="AG72" s="338"/>
      <c r="AH72" s="336"/>
      <c r="AI72" s="161">
        <f t="shared" si="18"/>
        <v>0</v>
      </c>
      <c r="AJ72" s="162">
        <f t="shared" si="26"/>
        <v>0</v>
      </c>
      <c r="AK72" s="163">
        <f t="shared" si="19"/>
        <v>0</v>
      </c>
      <c r="AL72" s="164">
        <f t="shared" si="27"/>
        <v>0</v>
      </c>
      <c r="AM72" s="164">
        <f t="shared" si="28"/>
        <v>0</v>
      </c>
      <c r="AN72" s="164">
        <f t="shared" si="29"/>
        <v>0</v>
      </c>
      <c r="AO72" s="164">
        <f t="shared" si="30"/>
        <v>0</v>
      </c>
      <c r="AP72" s="610" t="str">
        <f t="shared" si="31"/>
        <v xml:space="preserve"> </v>
      </c>
      <c r="AQ72" s="613" t="str">
        <f t="shared" si="20"/>
        <v xml:space="preserve"> </v>
      </c>
      <c r="AR72" s="613" t="str">
        <f t="shared" si="32"/>
        <v xml:space="preserve"> </v>
      </c>
      <c r="AS72" s="613" t="str">
        <f t="shared" si="33"/>
        <v xml:space="preserve"> </v>
      </c>
      <c r="AT72" s="613" t="str">
        <f t="shared" si="34"/>
        <v xml:space="preserve"> </v>
      </c>
      <c r="AU72" s="613" t="str">
        <f t="shared" si="35"/>
        <v xml:space="preserve"> </v>
      </c>
      <c r="AV72" s="614" t="str">
        <f t="shared" si="36"/>
        <v xml:space="preserve"> </v>
      </c>
      <c r="AW72" s="196" t="str">
        <f t="shared" si="37"/>
        <v/>
      </c>
      <c r="AX72" s="165" t="str">
        <f t="shared" si="38"/>
        <v/>
      </c>
      <c r="AY72" s="193" t="str">
        <f t="shared" si="39"/>
        <v/>
      </c>
      <c r="AZ72" s="183" t="str">
        <f t="shared" si="40"/>
        <v/>
      </c>
      <c r="BA72" s="173" t="str">
        <f t="shared" si="41"/>
        <v/>
      </c>
      <c r="BB72" s="174" t="str">
        <f t="shared" si="42"/>
        <v/>
      </c>
      <c r="BC72" s="186" t="str">
        <f t="shared" si="48"/>
        <v/>
      </c>
      <c r="BD72" s="174" t="str">
        <f t="shared" si="43"/>
        <v/>
      </c>
      <c r="BE72" s="201" t="str">
        <f t="shared" si="44"/>
        <v/>
      </c>
      <c r="BF72" s="174" t="str">
        <f t="shared" si="45"/>
        <v/>
      </c>
      <c r="BG72" s="186" t="str">
        <f t="shared" si="46"/>
        <v/>
      </c>
      <c r="BH72" s="175" t="str">
        <f t="shared" si="47"/>
        <v/>
      </c>
      <c r="BI72" s="632"/>
      <c r="BJ72" s="57" t="s">
        <v>1474</v>
      </c>
      <c r="BK72" s="57" t="s">
        <v>1475</v>
      </c>
      <c r="BM72" s="57" t="s">
        <v>1476</v>
      </c>
      <c r="BP72" s="57" t="s">
        <v>1477</v>
      </c>
      <c r="BQ72" s="57" t="s">
        <v>1478</v>
      </c>
      <c r="BT72" s="354" t="s">
        <v>1479</v>
      </c>
      <c r="BV72" s="57" t="s">
        <v>1480</v>
      </c>
      <c r="BW72" s="57" t="s">
        <v>1481</v>
      </c>
      <c r="BX72" s="57" t="s">
        <v>1482</v>
      </c>
      <c r="BY72" s="57" t="s">
        <v>1483</v>
      </c>
      <c r="CA72" s="57" t="s">
        <v>1484</v>
      </c>
      <c r="CB72" s="57" t="s">
        <v>1485</v>
      </c>
      <c r="CC72" s="57" t="s">
        <v>1486</v>
      </c>
      <c r="CD72" s="57" t="s">
        <v>1487</v>
      </c>
    </row>
    <row r="73" spans="1:82" ht="18.75" x14ac:dyDescent="0.3">
      <c r="A73" s="221"/>
      <c r="B73" s="222"/>
      <c r="C73" s="212">
        <v>3</v>
      </c>
      <c r="D73" s="207"/>
      <c r="E73" s="18"/>
      <c r="F73" s="17"/>
      <c r="G73" s="134"/>
      <c r="H73" s="135"/>
      <c r="I73" s="141"/>
      <c r="J73" s="25"/>
      <c r="K73" s="145"/>
      <c r="L73" s="28"/>
      <c r="M73" s="395"/>
      <c r="N73" s="158" t="str">
        <f t="shared" si="21"/>
        <v/>
      </c>
      <c r="O73" s="27"/>
      <c r="P73" s="27"/>
      <c r="Q73" s="27"/>
      <c r="R73" s="27"/>
      <c r="S73" s="27"/>
      <c r="T73" s="28"/>
      <c r="U73" s="29"/>
      <c r="V73" s="32"/>
      <c r="W73" s="318"/>
      <c r="X73" s="319"/>
      <c r="Y73" s="160">
        <f t="shared" si="17"/>
        <v>0</v>
      </c>
      <c r="Z73" s="159">
        <f t="shared" si="22"/>
        <v>0</v>
      </c>
      <c r="AA73" s="327"/>
      <c r="AB73" s="400">
        <f t="shared" si="23"/>
        <v>0</v>
      </c>
      <c r="AC73" s="371"/>
      <c r="AD73" s="226" t="str">
        <f t="shared" si="24"/>
        <v/>
      </c>
      <c r="AE73" s="368">
        <f t="shared" si="25"/>
        <v>0</v>
      </c>
      <c r="AF73" s="339"/>
      <c r="AG73" s="338"/>
      <c r="AH73" s="336"/>
      <c r="AI73" s="161">
        <f t="shared" si="18"/>
        <v>0</v>
      </c>
      <c r="AJ73" s="162">
        <f t="shared" si="26"/>
        <v>0</v>
      </c>
      <c r="AK73" s="163">
        <f t="shared" si="19"/>
        <v>0</v>
      </c>
      <c r="AL73" s="164">
        <f t="shared" si="27"/>
        <v>0</v>
      </c>
      <c r="AM73" s="164">
        <f t="shared" si="28"/>
        <v>0</v>
      </c>
      <c r="AN73" s="164">
        <f t="shared" si="29"/>
        <v>0</v>
      </c>
      <c r="AO73" s="164">
        <f t="shared" si="30"/>
        <v>0</v>
      </c>
      <c r="AP73" s="610" t="str">
        <f t="shared" si="31"/>
        <v xml:space="preserve"> </v>
      </c>
      <c r="AQ73" s="613" t="str">
        <f t="shared" si="20"/>
        <v xml:space="preserve"> </v>
      </c>
      <c r="AR73" s="613" t="str">
        <f t="shared" si="32"/>
        <v xml:space="preserve"> </v>
      </c>
      <c r="AS73" s="613" t="str">
        <f t="shared" si="33"/>
        <v xml:space="preserve"> </v>
      </c>
      <c r="AT73" s="613" t="str">
        <f t="shared" si="34"/>
        <v xml:space="preserve"> </v>
      </c>
      <c r="AU73" s="613" t="str">
        <f t="shared" si="35"/>
        <v xml:space="preserve"> </v>
      </c>
      <c r="AV73" s="614" t="str">
        <f t="shared" si="36"/>
        <v xml:space="preserve"> </v>
      </c>
      <c r="AW73" s="196" t="str">
        <f t="shared" si="37"/>
        <v/>
      </c>
      <c r="AX73" s="165" t="str">
        <f t="shared" si="38"/>
        <v/>
      </c>
      <c r="AY73" s="193" t="str">
        <f t="shared" si="39"/>
        <v/>
      </c>
      <c r="AZ73" s="183" t="str">
        <f t="shared" si="40"/>
        <v/>
      </c>
      <c r="BA73" s="173" t="str">
        <f t="shared" si="41"/>
        <v/>
      </c>
      <c r="BB73" s="174" t="str">
        <f t="shared" si="42"/>
        <v/>
      </c>
      <c r="BC73" s="186" t="str">
        <f t="shared" si="48"/>
        <v/>
      </c>
      <c r="BD73" s="174" t="str">
        <f t="shared" si="43"/>
        <v/>
      </c>
      <c r="BE73" s="201" t="str">
        <f t="shared" si="44"/>
        <v/>
      </c>
      <c r="BF73" s="174" t="str">
        <f t="shared" si="45"/>
        <v/>
      </c>
      <c r="BG73" s="186" t="str">
        <f t="shared" si="46"/>
        <v/>
      </c>
      <c r="BH73" s="175" t="str">
        <f t="shared" si="47"/>
        <v/>
      </c>
      <c r="BI73" s="632"/>
      <c r="BJ73" s="57" t="s">
        <v>1488</v>
      </c>
      <c r="BK73" s="57" t="s">
        <v>1489</v>
      </c>
      <c r="BM73" s="57" t="s">
        <v>1490</v>
      </c>
      <c r="BP73" s="57" t="s">
        <v>1491</v>
      </c>
      <c r="BQ73" s="57" t="s">
        <v>1492</v>
      </c>
      <c r="BT73" s="354" t="s">
        <v>1493</v>
      </c>
      <c r="BV73" s="57" t="s">
        <v>1494</v>
      </c>
      <c r="BW73" s="57" t="s">
        <v>1495</v>
      </c>
      <c r="BX73" s="57" t="s">
        <v>1454</v>
      </c>
      <c r="BY73" s="57" t="s">
        <v>1496</v>
      </c>
      <c r="CA73" s="57" t="s">
        <v>1497</v>
      </c>
      <c r="CB73" s="57" t="s">
        <v>1498</v>
      </c>
      <c r="CC73" s="57" t="s">
        <v>1499</v>
      </c>
      <c r="CD73" s="57" t="s">
        <v>1500</v>
      </c>
    </row>
    <row r="74" spans="1:82" ht="18.75" x14ac:dyDescent="0.3">
      <c r="A74" s="221"/>
      <c r="B74" s="222"/>
      <c r="C74" s="212">
        <v>3</v>
      </c>
      <c r="D74" s="205"/>
      <c r="E74" s="16"/>
      <c r="F74" s="17"/>
      <c r="G74" s="134"/>
      <c r="H74" s="135"/>
      <c r="I74" s="141"/>
      <c r="J74" s="25"/>
      <c r="K74" s="145"/>
      <c r="L74" s="28"/>
      <c r="M74" s="395"/>
      <c r="N74" s="158" t="str">
        <f t="shared" si="21"/>
        <v/>
      </c>
      <c r="O74" s="27"/>
      <c r="P74" s="27"/>
      <c r="Q74" s="27"/>
      <c r="R74" s="27"/>
      <c r="S74" s="27"/>
      <c r="T74" s="28"/>
      <c r="U74" s="29"/>
      <c r="V74" s="32"/>
      <c r="W74" s="318"/>
      <c r="X74" s="319"/>
      <c r="Y74" s="160">
        <f t="shared" si="17"/>
        <v>0</v>
      </c>
      <c r="Z74" s="159">
        <f t="shared" si="22"/>
        <v>0</v>
      </c>
      <c r="AA74" s="327"/>
      <c r="AB74" s="400">
        <f t="shared" si="23"/>
        <v>0</v>
      </c>
      <c r="AC74" s="371"/>
      <c r="AD74" s="226" t="str">
        <f t="shared" si="24"/>
        <v/>
      </c>
      <c r="AE74" s="368">
        <f t="shared" si="25"/>
        <v>0</v>
      </c>
      <c r="AF74" s="339"/>
      <c r="AG74" s="338"/>
      <c r="AH74" s="336"/>
      <c r="AI74" s="161">
        <f t="shared" si="18"/>
        <v>0</v>
      </c>
      <c r="AJ74" s="162">
        <f t="shared" si="26"/>
        <v>0</v>
      </c>
      <c r="AK74" s="163">
        <f t="shared" si="19"/>
        <v>0</v>
      </c>
      <c r="AL74" s="164">
        <f t="shared" si="27"/>
        <v>0</v>
      </c>
      <c r="AM74" s="164">
        <f t="shared" si="28"/>
        <v>0</v>
      </c>
      <c r="AN74" s="164">
        <f t="shared" si="29"/>
        <v>0</v>
      </c>
      <c r="AO74" s="164">
        <f t="shared" si="30"/>
        <v>0</v>
      </c>
      <c r="AP74" s="610" t="str">
        <f t="shared" si="31"/>
        <v xml:space="preserve"> </v>
      </c>
      <c r="AQ74" s="613" t="str">
        <f t="shared" si="20"/>
        <v xml:space="preserve"> </v>
      </c>
      <c r="AR74" s="613" t="str">
        <f t="shared" si="32"/>
        <v xml:space="preserve"> </v>
      </c>
      <c r="AS74" s="613" t="str">
        <f t="shared" si="33"/>
        <v xml:space="preserve"> </v>
      </c>
      <c r="AT74" s="613" t="str">
        <f t="shared" si="34"/>
        <v xml:space="preserve"> </v>
      </c>
      <c r="AU74" s="613" t="str">
        <f t="shared" si="35"/>
        <v xml:space="preserve"> </v>
      </c>
      <c r="AV74" s="614" t="str">
        <f t="shared" si="36"/>
        <v xml:space="preserve"> </v>
      </c>
      <c r="AW74" s="196" t="str">
        <f t="shared" si="37"/>
        <v/>
      </c>
      <c r="AX74" s="165" t="str">
        <f t="shared" si="38"/>
        <v/>
      </c>
      <c r="AY74" s="193" t="str">
        <f t="shared" si="39"/>
        <v/>
      </c>
      <c r="AZ74" s="183" t="str">
        <f t="shared" si="40"/>
        <v/>
      </c>
      <c r="BA74" s="173" t="str">
        <f t="shared" si="41"/>
        <v/>
      </c>
      <c r="BB74" s="174" t="str">
        <f t="shared" si="42"/>
        <v/>
      </c>
      <c r="BC74" s="186" t="str">
        <f t="shared" si="48"/>
        <v/>
      </c>
      <c r="BD74" s="174" t="str">
        <f t="shared" si="43"/>
        <v/>
      </c>
      <c r="BE74" s="201" t="str">
        <f t="shared" si="44"/>
        <v/>
      </c>
      <c r="BF74" s="174" t="str">
        <f t="shared" si="45"/>
        <v/>
      </c>
      <c r="BG74" s="186" t="str">
        <f t="shared" si="46"/>
        <v/>
      </c>
      <c r="BH74" s="175" t="str">
        <f t="shared" si="47"/>
        <v/>
      </c>
      <c r="BI74" s="632"/>
      <c r="BJ74" s="57" t="s">
        <v>1501</v>
      </c>
      <c r="BK74" s="57" t="s">
        <v>1502</v>
      </c>
      <c r="BM74" s="57" t="s">
        <v>1503</v>
      </c>
      <c r="BP74" s="57" t="s">
        <v>1504</v>
      </c>
      <c r="BQ74" s="57" t="s">
        <v>1505</v>
      </c>
      <c r="BT74" s="354" t="s">
        <v>1506</v>
      </c>
      <c r="BV74" s="57" t="s">
        <v>1507</v>
      </c>
      <c r="BW74" s="57" t="s">
        <v>1508</v>
      </c>
      <c r="BX74" s="57" t="s">
        <v>1468</v>
      </c>
      <c r="BY74" s="57" t="s">
        <v>1509</v>
      </c>
      <c r="CA74" s="57" t="s">
        <v>1510</v>
      </c>
      <c r="CC74" s="57" t="s">
        <v>1511</v>
      </c>
      <c r="CD74" s="57" t="s">
        <v>1512</v>
      </c>
    </row>
    <row r="75" spans="1:82" ht="18.75" x14ac:dyDescent="0.3">
      <c r="A75" s="221"/>
      <c r="B75" s="222"/>
      <c r="C75" s="212">
        <v>3</v>
      </c>
      <c r="D75" s="205"/>
      <c r="E75" s="16"/>
      <c r="F75" s="17"/>
      <c r="G75" s="134"/>
      <c r="H75" s="135"/>
      <c r="I75" s="141"/>
      <c r="J75" s="25"/>
      <c r="K75" s="145"/>
      <c r="L75" s="28"/>
      <c r="M75" s="395"/>
      <c r="N75" s="158" t="str">
        <f t="shared" si="21"/>
        <v/>
      </c>
      <c r="O75" s="27"/>
      <c r="P75" s="27"/>
      <c r="Q75" s="27"/>
      <c r="R75" s="27"/>
      <c r="S75" s="27"/>
      <c r="T75" s="28"/>
      <c r="U75" s="29"/>
      <c r="V75" s="32"/>
      <c r="W75" s="318"/>
      <c r="X75" s="319"/>
      <c r="Y75" s="160">
        <f t="shared" si="17"/>
        <v>0</v>
      </c>
      <c r="Z75" s="159">
        <f t="shared" si="22"/>
        <v>0</v>
      </c>
      <c r="AA75" s="327"/>
      <c r="AB75" s="400">
        <f t="shared" si="23"/>
        <v>0</v>
      </c>
      <c r="AC75" s="371"/>
      <c r="AD75" s="226" t="str">
        <f t="shared" si="24"/>
        <v/>
      </c>
      <c r="AE75" s="368">
        <f t="shared" si="25"/>
        <v>0</v>
      </c>
      <c r="AF75" s="339"/>
      <c r="AG75" s="338"/>
      <c r="AH75" s="336"/>
      <c r="AI75" s="161">
        <f t="shared" si="18"/>
        <v>0</v>
      </c>
      <c r="AJ75" s="162">
        <f t="shared" si="26"/>
        <v>0</v>
      </c>
      <c r="AK75" s="163">
        <f t="shared" si="19"/>
        <v>0</v>
      </c>
      <c r="AL75" s="164">
        <f t="shared" si="27"/>
        <v>0</v>
      </c>
      <c r="AM75" s="164">
        <f t="shared" si="28"/>
        <v>0</v>
      </c>
      <c r="AN75" s="164">
        <f t="shared" si="29"/>
        <v>0</v>
      </c>
      <c r="AO75" s="164">
        <f t="shared" si="30"/>
        <v>0</v>
      </c>
      <c r="AP75" s="610" t="str">
        <f t="shared" si="31"/>
        <v xml:space="preserve"> </v>
      </c>
      <c r="AQ75" s="613" t="str">
        <f t="shared" si="20"/>
        <v xml:space="preserve"> </v>
      </c>
      <c r="AR75" s="613" t="str">
        <f t="shared" si="32"/>
        <v xml:space="preserve"> </v>
      </c>
      <c r="AS75" s="613" t="str">
        <f t="shared" si="33"/>
        <v xml:space="preserve"> </v>
      </c>
      <c r="AT75" s="613" t="str">
        <f t="shared" si="34"/>
        <v xml:space="preserve"> </v>
      </c>
      <c r="AU75" s="613" t="str">
        <f t="shared" si="35"/>
        <v xml:space="preserve"> </v>
      </c>
      <c r="AV75" s="614" t="str">
        <f t="shared" si="36"/>
        <v xml:space="preserve"> </v>
      </c>
      <c r="AW75" s="196" t="str">
        <f t="shared" si="37"/>
        <v/>
      </c>
      <c r="AX75" s="165" t="str">
        <f t="shared" si="38"/>
        <v/>
      </c>
      <c r="AY75" s="193" t="str">
        <f t="shared" si="39"/>
        <v/>
      </c>
      <c r="AZ75" s="183" t="str">
        <f t="shared" si="40"/>
        <v/>
      </c>
      <c r="BA75" s="173" t="str">
        <f t="shared" si="41"/>
        <v/>
      </c>
      <c r="BB75" s="174" t="str">
        <f t="shared" si="42"/>
        <v/>
      </c>
      <c r="BC75" s="186" t="str">
        <f t="shared" si="48"/>
        <v/>
      </c>
      <c r="BD75" s="174" t="str">
        <f t="shared" si="43"/>
        <v/>
      </c>
      <c r="BE75" s="201" t="str">
        <f t="shared" si="44"/>
        <v/>
      </c>
      <c r="BF75" s="174" t="str">
        <f t="shared" si="45"/>
        <v/>
      </c>
      <c r="BG75" s="186" t="str">
        <f t="shared" si="46"/>
        <v/>
      </c>
      <c r="BH75" s="175" t="str">
        <f t="shared" si="47"/>
        <v/>
      </c>
      <c r="BI75" s="632"/>
      <c r="BJ75" s="57"/>
      <c r="BK75" s="57" t="s">
        <v>1513</v>
      </c>
      <c r="BM75" s="57" t="s">
        <v>1514</v>
      </c>
      <c r="BP75" s="57" t="s">
        <v>1515</v>
      </c>
      <c r="BQ75" s="57" t="s">
        <v>1516</v>
      </c>
      <c r="BT75" s="354" t="s">
        <v>1517</v>
      </c>
      <c r="BV75" s="57" t="s">
        <v>1518</v>
      </c>
      <c r="BW75" s="57" t="s">
        <v>1519</v>
      </c>
      <c r="BX75" s="57" t="s">
        <v>1520</v>
      </c>
      <c r="BY75" s="57" t="s">
        <v>1521</v>
      </c>
      <c r="CA75" s="57" t="s">
        <v>1522</v>
      </c>
      <c r="CC75" s="57" t="s">
        <v>1523</v>
      </c>
      <c r="CD75" s="57" t="s">
        <v>1524</v>
      </c>
    </row>
    <row r="76" spans="1:82" ht="18.75" x14ac:dyDescent="0.3">
      <c r="A76" s="221"/>
      <c r="B76" s="222"/>
      <c r="C76" s="212">
        <v>3</v>
      </c>
      <c r="D76" s="205"/>
      <c r="E76" s="16"/>
      <c r="F76" s="17"/>
      <c r="G76" s="134"/>
      <c r="H76" s="135"/>
      <c r="I76" s="141"/>
      <c r="J76" s="25"/>
      <c r="K76" s="145"/>
      <c r="L76" s="28"/>
      <c r="M76" s="395"/>
      <c r="N76" s="158" t="str">
        <f t="shared" si="21"/>
        <v/>
      </c>
      <c r="O76" s="27"/>
      <c r="P76" s="27"/>
      <c r="Q76" s="27"/>
      <c r="R76" s="27"/>
      <c r="S76" s="27"/>
      <c r="T76" s="28"/>
      <c r="U76" s="29"/>
      <c r="V76" s="32"/>
      <c r="W76" s="318"/>
      <c r="X76" s="319"/>
      <c r="Y76" s="160">
        <f t="shared" ref="Y76:Y139" si="49">V76+W76+X76</f>
        <v>0</v>
      </c>
      <c r="Z76" s="159">
        <f t="shared" si="22"/>
        <v>0</v>
      </c>
      <c r="AA76" s="327"/>
      <c r="AB76" s="400">
        <f t="shared" si="23"/>
        <v>0</v>
      </c>
      <c r="AC76" s="371"/>
      <c r="AD76" s="226" t="str">
        <f t="shared" ref="AD76:AD139" si="50">IF(F76="x",(0-((V76*10)+(W76*20))),"")</f>
        <v/>
      </c>
      <c r="AE76" s="368">
        <f t="shared" si="25"/>
        <v>0</v>
      </c>
      <c r="AF76" s="339"/>
      <c r="AG76" s="338"/>
      <c r="AH76" s="336"/>
      <c r="AI76" s="161">
        <f t="shared" si="18"/>
        <v>0</v>
      </c>
      <c r="AJ76" s="162">
        <f t="shared" ref="AJ76:AJ139" si="51">(X76*20)+Z76+AA76+AF76</f>
        <v>0</v>
      </c>
      <c r="AK76" s="163">
        <f t="shared" si="19"/>
        <v>0</v>
      </c>
      <c r="AL76" s="164">
        <f t="shared" si="27"/>
        <v>0</v>
      </c>
      <c r="AM76" s="164">
        <f t="shared" si="28"/>
        <v>0</v>
      </c>
      <c r="AN76" s="164">
        <f t="shared" si="29"/>
        <v>0</v>
      </c>
      <c r="AO76" s="164">
        <f t="shared" si="30"/>
        <v>0</v>
      </c>
      <c r="AP76" s="610" t="str">
        <f t="shared" si="31"/>
        <v xml:space="preserve"> </v>
      </c>
      <c r="AQ76" s="613" t="str">
        <f t="shared" si="20"/>
        <v xml:space="preserve"> </v>
      </c>
      <c r="AR76" s="613" t="str">
        <f t="shared" si="32"/>
        <v xml:space="preserve"> </v>
      </c>
      <c r="AS76" s="613" t="str">
        <f t="shared" si="33"/>
        <v xml:space="preserve"> </v>
      </c>
      <c r="AT76" s="613" t="str">
        <f t="shared" si="34"/>
        <v xml:space="preserve"> </v>
      </c>
      <c r="AU76" s="613" t="str">
        <f t="shared" si="35"/>
        <v xml:space="preserve"> </v>
      </c>
      <c r="AV76" s="614" t="str">
        <f t="shared" si="36"/>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1525</v>
      </c>
      <c r="BK76" s="57" t="s">
        <v>1526</v>
      </c>
      <c r="BM76" s="57" t="s">
        <v>1527</v>
      </c>
      <c r="BP76" s="57" t="s">
        <v>1528</v>
      </c>
      <c r="BQ76" s="57" t="s">
        <v>1529</v>
      </c>
      <c r="BT76" s="354" t="s">
        <v>1530</v>
      </c>
      <c r="BV76" s="57" t="s">
        <v>1531</v>
      </c>
      <c r="BW76" s="57" t="s">
        <v>1532</v>
      </c>
      <c r="BX76" s="57" t="s">
        <v>1454</v>
      </c>
      <c r="BY76" s="57" t="s">
        <v>1533</v>
      </c>
      <c r="CA76" s="57" t="s">
        <v>1534</v>
      </c>
      <c r="CC76" s="57" t="s">
        <v>1535</v>
      </c>
      <c r="CD76" s="57" t="s">
        <v>1536</v>
      </c>
    </row>
    <row r="77" spans="1:82" ht="18.75" x14ac:dyDescent="0.3">
      <c r="A77" s="221"/>
      <c r="B77" s="222"/>
      <c r="C77" s="212">
        <v>3</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23"/>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31"/>
        <v xml:space="preserve"> </v>
      </c>
      <c r="AQ77" s="613" t="str">
        <f t="shared" ref="AQ77:AQ140" si="72">IF(AND(AH77&gt;4.99,AH77&lt;50),AH77," ")</f>
        <v xml:space="preserve"> </v>
      </c>
      <c r="AR77" s="613" t="str">
        <f t="shared" si="32"/>
        <v xml:space="preserve"> </v>
      </c>
      <c r="AS77" s="613" t="str">
        <f t="shared" si="33"/>
        <v xml:space="preserve"> </v>
      </c>
      <c r="AT77" s="613" t="str">
        <f t="shared" si="34"/>
        <v xml:space="preserve"> </v>
      </c>
      <c r="AU77" s="613" t="str">
        <f t="shared" si="35"/>
        <v xml:space="preserve"> </v>
      </c>
      <c r="AV77" s="614" t="str">
        <f t="shared" si="36"/>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1537</v>
      </c>
      <c r="BK77" s="57" t="s">
        <v>1538</v>
      </c>
      <c r="BM77" s="57" t="s">
        <v>1539</v>
      </c>
      <c r="BP77" s="57" t="s">
        <v>1540</v>
      </c>
      <c r="BQ77" s="57" t="s">
        <v>1541</v>
      </c>
      <c r="BT77" s="354" t="s">
        <v>1542</v>
      </c>
      <c r="BV77" s="57" t="s">
        <v>1543</v>
      </c>
      <c r="BW77" s="57" t="s">
        <v>1544</v>
      </c>
      <c r="BX77" s="57" t="s">
        <v>1468</v>
      </c>
      <c r="BY77" s="57" t="s">
        <v>1545</v>
      </c>
      <c r="CA77" s="57" t="s">
        <v>1546</v>
      </c>
      <c r="CC77" s="57" t="s">
        <v>1547</v>
      </c>
      <c r="CD77" s="57" t="s">
        <v>1548</v>
      </c>
    </row>
    <row r="78" spans="1:82" ht="18.75" x14ac:dyDescent="0.3">
      <c r="A78" s="221"/>
      <c r="B78" s="222"/>
      <c r="C78" s="212">
        <v>3</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1549</v>
      </c>
      <c r="BK78" s="57" t="s">
        <v>1550</v>
      </c>
      <c r="BM78" s="57" t="s">
        <v>1551</v>
      </c>
      <c r="BP78" s="57" t="s">
        <v>1552</v>
      </c>
      <c r="BQ78" s="57" t="s">
        <v>1553</v>
      </c>
      <c r="BT78" s="354" t="s">
        <v>1554</v>
      </c>
      <c r="BV78" s="57" t="s">
        <v>1555</v>
      </c>
      <c r="BW78" s="57" t="s">
        <v>1556</v>
      </c>
      <c r="BX78" s="57" t="s">
        <v>1557</v>
      </c>
      <c r="BY78" s="57" t="s">
        <v>1558</v>
      </c>
      <c r="CA78" s="57" t="s">
        <v>1559</v>
      </c>
      <c r="CC78" s="57" t="s">
        <v>1560</v>
      </c>
      <c r="CD78" s="57" t="s">
        <v>1561</v>
      </c>
    </row>
    <row r="79" spans="1:82" ht="18.75" x14ac:dyDescent="0.3">
      <c r="A79" s="221"/>
      <c r="B79" s="222"/>
      <c r="C79" s="212">
        <v>3</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1562</v>
      </c>
      <c r="BK79" s="57" t="s">
        <v>1563</v>
      </c>
      <c r="BM79" s="57" t="s">
        <v>1564</v>
      </c>
      <c r="BP79" s="57" t="s">
        <v>1565</v>
      </c>
      <c r="BQ79" s="57" t="s">
        <v>1566</v>
      </c>
      <c r="BT79" s="354" t="s">
        <v>1567</v>
      </c>
      <c r="BV79" s="57" t="s">
        <v>1568</v>
      </c>
      <c r="BW79" s="57" t="s">
        <v>1569</v>
      </c>
      <c r="BX79" s="57" t="s">
        <v>832</v>
      </c>
      <c r="BY79" s="57" t="s">
        <v>1570</v>
      </c>
      <c r="CA79" s="57" t="s">
        <v>1571</v>
      </c>
      <c r="CC79" s="57" t="s">
        <v>1572</v>
      </c>
      <c r="CD79" s="57" t="s">
        <v>1573</v>
      </c>
    </row>
    <row r="80" spans="1:82" ht="18.75" x14ac:dyDescent="0.3">
      <c r="A80" s="221"/>
      <c r="B80" s="222"/>
      <c r="C80" s="212">
        <v>3</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1574</v>
      </c>
      <c r="BK80" s="57" t="s">
        <v>1575</v>
      </c>
      <c r="BM80" s="57" t="s">
        <v>1576</v>
      </c>
      <c r="BP80" s="57" t="s">
        <v>1577</v>
      </c>
      <c r="BQ80" s="57" t="s">
        <v>1578</v>
      </c>
      <c r="BT80" s="354" t="s">
        <v>1579</v>
      </c>
      <c r="BV80" s="57" t="s">
        <v>1580</v>
      </c>
      <c r="BW80" s="57" t="s">
        <v>1544</v>
      </c>
      <c r="BX80" s="57" t="s">
        <v>1440</v>
      </c>
      <c r="BY80" s="57" t="s">
        <v>1581</v>
      </c>
      <c r="CA80" s="57" t="s">
        <v>1582</v>
      </c>
      <c r="CC80" s="57" t="s">
        <v>1583</v>
      </c>
      <c r="CD80" s="57" t="s">
        <v>1584</v>
      </c>
    </row>
    <row r="81" spans="1:82" ht="18.75" x14ac:dyDescent="0.3">
      <c r="A81" s="221"/>
      <c r="B81" s="222"/>
      <c r="C81" s="212">
        <v>3</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1585</v>
      </c>
      <c r="BK81" s="57" t="s">
        <v>1586</v>
      </c>
      <c r="BM81" s="57" t="s">
        <v>1587</v>
      </c>
      <c r="BP81" s="57" t="s">
        <v>1588</v>
      </c>
      <c r="BQ81" s="57" t="s">
        <v>1589</v>
      </c>
      <c r="BT81" s="354" t="s">
        <v>1590</v>
      </c>
      <c r="BV81" s="57" t="s">
        <v>1591</v>
      </c>
      <c r="BW81" s="57" t="s">
        <v>1592</v>
      </c>
      <c r="BX81" s="57" t="s">
        <v>1454</v>
      </c>
      <c r="BY81" s="57" t="s">
        <v>1386</v>
      </c>
      <c r="CA81" s="57" t="s">
        <v>1593</v>
      </c>
      <c r="CC81" s="57" t="s">
        <v>1594</v>
      </c>
      <c r="CD81" s="57" t="s">
        <v>1595</v>
      </c>
    </row>
    <row r="82" spans="1:82" ht="18.75" x14ac:dyDescent="0.3">
      <c r="A82" s="221"/>
      <c r="B82" s="222"/>
      <c r="C82" s="212">
        <v>3</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1596</v>
      </c>
      <c r="BK82" s="57" t="s">
        <v>1597</v>
      </c>
      <c r="BM82" s="57" t="s">
        <v>1598</v>
      </c>
      <c r="BP82" s="57" t="s">
        <v>1599</v>
      </c>
      <c r="BQ82" s="57" t="s">
        <v>1600</v>
      </c>
      <c r="BT82" s="354" t="s">
        <v>1601</v>
      </c>
      <c r="BV82" s="57" t="s">
        <v>1602</v>
      </c>
      <c r="BW82" s="57" t="s">
        <v>1603</v>
      </c>
      <c r="BX82" s="57" t="s">
        <v>1468</v>
      </c>
      <c r="BY82" s="57" t="s">
        <v>1604</v>
      </c>
      <c r="CA82" s="57" t="s">
        <v>1605</v>
      </c>
      <c r="CC82" s="57" t="s">
        <v>1606</v>
      </c>
      <c r="CD82" s="57" t="s">
        <v>1607</v>
      </c>
    </row>
    <row r="83" spans="1:82" ht="18.75" x14ac:dyDescent="0.3">
      <c r="A83" s="221"/>
      <c r="B83" s="222"/>
      <c r="C83" s="212">
        <v>3</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1608</v>
      </c>
      <c r="BK83" s="57" t="s">
        <v>1609</v>
      </c>
      <c r="BM83" s="57" t="s">
        <v>1610</v>
      </c>
      <c r="BP83" s="57" t="s">
        <v>1611</v>
      </c>
      <c r="BQ83" s="57" t="s">
        <v>1612</v>
      </c>
      <c r="BT83" s="354" t="s">
        <v>1613</v>
      </c>
      <c r="BV83" s="57" t="s">
        <v>1614</v>
      </c>
      <c r="BW83" s="57" t="s">
        <v>1615</v>
      </c>
      <c r="BX83" s="57" t="s">
        <v>1482</v>
      </c>
      <c r="BY83" s="57" t="s">
        <v>1616</v>
      </c>
      <c r="CA83" s="57" t="s">
        <v>1617</v>
      </c>
      <c r="CC83" s="57" t="s">
        <v>1618</v>
      </c>
      <c r="CD83" s="57" t="s">
        <v>1619</v>
      </c>
    </row>
    <row r="84" spans="1:82" ht="18.75" x14ac:dyDescent="0.3">
      <c r="A84" s="221"/>
      <c r="B84" s="222"/>
      <c r="C84" s="212">
        <v>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1620</v>
      </c>
      <c r="BK84" s="57" t="s">
        <v>1621</v>
      </c>
      <c r="BM84" s="57" t="s">
        <v>1622</v>
      </c>
      <c r="BP84" s="57" t="s">
        <v>1623</v>
      </c>
      <c r="BQ84" s="57" t="s">
        <v>1624</v>
      </c>
      <c r="BT84" s="354" t="s">
        <v>1625</v>
      </c>
      <c r="BV84" s="57" t="s">
        <v>1626</v>
      </c>
      <c r="BW84" s="57" t="s">
        <v>1627</v>
      </c>
      <c r="BX84" s="57" t="s">
        <v>1454</v>
      </c>
      <c r="BY84" s="57" t="s">
        <v>1628</v>
      </c>
      <c r="CA84" s="57" t="s">
        <v>1629</v>
      </c>
      <c r="CC84" s="57" t="s">
        <v>1630</v>
      </c>
      <c r="CD84" s="57" t="s">
        <v>1631</v>
      </c>
    </row>
    <row r="85" spans="1:82" ht="18.75" x14ac:dyDescent="0.3">
      <c r="A85" s="221"/>
      <c r="B85" s="222"/>
      <c r="C85" s="212">
        <v>3</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1632</v>
      </c>
      <c r="BK85" s="57" t="s">
        <v>1633</v>
      </c>
      <c r="BM85" s="57" t="s">
        <v>1634</v>
      </c>
      <c r="BP85" s="57" t="s">
        <v>1635</v>
      </c>
      <c r="BQ85" s="57" t="s">
        <v>1636</v>
      </c>
      <c r="BT85" s="354" t="s">
        <v>1637</v>
      </c>
      <c r="BV85" s="57" t="s">
        <v>1638</v>
      </c>
      <c r="BW85" s="57" t="s">
        <v>1639</v>
      </c>
      <c r="BX85" s="57" t="s">
        <v>1468</v>
      </c>
      <c r="BY85" s="57" t="s">
        <v>1640</v>
      </c>
      <c r="CA85" s="57" t="s">
        <v>1641</v>
      </c>
      <c r="CC85" s="57" t="s">
        <v>1642</v>
      </c>
      <c r="CD85" s="57" t="s">
        <v>1643</v>
      </c>
    </row>
    <row r="86" spans="1:82" ht="18.75" x14ac:dyDescent="0.3">
      <c r="A86" s="221"/>
      <c r="B86" s="222"/>
      <c r="C86" s="212">
        <v>3</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1644</v>
      </c>
      <c r="BK86" s="57" t="s">
        <v>1645</v>
      </c>
      <c r="BM86" s="57" t="s">
        <v>1646</v>
      </c>
      <c r="BP86" s="57" t="s">
        <v>1647</v>
      </c>
      <c r="BQ86" s="57" t="s">
        <v>1648</v>
      </c>
      <c r="BT86" s="354" t="s">
        <v>1649</v>
      </c>
      <c r="BV86" s="57" t="s">
        <v>1650</v>
      </c>
      <c r="BW86" s="57" t="s">
        <v>1651</v>
      </c>
      <c r="BX86" s="57" t="s">
        <v>1652</v>
      </c>
      <c r="BY86" s="57" t="s">
        <v>1653</v>
      </c>
      <c r="CA86" s="57" t="s">
        <v>1605</v>
      </c>
      <c r="CC86" s="57" t="s">
        <v>1654</v>
      </c>
      <c r="CD86" s="57" t="s">
        <v>1655</v>
      </c>
    </row>
    <row r="87" spans="1:82" ht="18.75" x14ac:dyDescent="0.3">
      <c r="A87" s="221"/>
      <c r="B87" s="222"/>
      <c r="C87" s="212">
        <v>3</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1656</v>
      </c>
      <c r="BK87" s="57" t="s">
        <v>1657</v>
      </c>
      <c r="BM87" s="57" t="s">
        <v>1658</v>
      </c>
      <c r="BP87" s="57" t="s">
        <v>1659</v>
      </c>
      <c r="BQ87" s="57" t="s">
        <v>1660</v>
      </c>
      <c r="BT87" s="358" t="s">
        <v>1661</v>
      </c>
      <c r="BV87" s="57" t="s">
        <v>1662</v>
      </c>
      <c r="BW87" s="57" t="s">
        <v>1639</v>
      </c>
      <c r="BX87" s="57" t="s">
        <v>832</v>
      </c>
      <c r="BY87" s="57" t="s">
        <v>1509</v>
      </c>
      <c r="CA87" s="57" t="s">
        <v>1663</v>
      </c>
      <c r="CC87" s="57" t="s">
        <v>1664</v>
      </c>
      <c r="CD87" s="57" t="s">
        <v>1665</v>
      </c>
    </row>
    <row r="88" spans="1:82" ht="18.75" x14ac:dyDescent="0.3">
      <c r="A88" s="221"/>
      <c r="B88" s="222"/>
      <c r="C88" s="212">
        <v>3</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1666</v>
      </c>
      <c r="BK88" s="57" t="s">
        <v>1667</v>
      </c>
      <c r="BM88" s="57" t="s">
        <v>1668</v>
      </c>
      <c r="BP88" s="57" t="s">
        <v>1669</v>
      </c>
      <c r="BQ88" s="57" t="s">
        <v>1670</v>
      </c>
      <c r="BT88" s="358" t="s">
        <v>1671</v>
      </c>
      <c r="BV88" s="57" t="s">
        <v>1672</v>
      </c>
      <c r="BW88" s="57" t="s">
        <v>1673</v>
      </c>
      <c r="BX88" s="57" t="s">
        <v>1454</v>
      </c>
      <c r="BY88" s="57" t="s">
        <v>1496</v>
      </c>
      <c r="CA88" s="57" t="s">
        <v>1674</v>
      </c>
      <c r="CC88" s="57" t="s">
        <v>1675</v>
      </c>
      <c r="CD88" s="57" t="s">
        <v>1676</v>
      </c>
    </row>
    <row r="89" spans="1:82" ht="18.75" x14ac:dyDescent="0.3">
      <c r="A89" s="221"/>
      <c r="B89" s="222"/>
      <c r="C89" s="212">
        <v>3</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1677</v>
      </c>
      <c r="BK89" s="57" t="s">
        <v>1678</v>
      </c>
      <c r="BM89" s="57" t="s">
        <v>1679</v>
      </c>
      <c r="BP89" s="57" t="s">
        <v>1680</v>
      </c>
      <c r="BQ89" s="57" t="s">
        <v>1681</v>
      </c>
      <c r="BT89" s="358" t="s">
        <v>1682</v>
      </c>
      <c r="BV89" s="57" t="s">
        <v>1683</v>
      </c>
      <c r="BW89" s="57" t="s">
        <v>1684</v>
      </c>
      <c r="BX89" s="57" t="s">
        <v>1468</v>
      </c>
      <c r="BY89" s="57" t="s">
        <v>1685</v>
      </c>
      <c r="CA89" s="57" t="s">
        <v>1686</v>
      </c>
      <c r="CC89" s="57" t="s">
        <v>1687</v>
      </c>
      <c r="CD89" s="57" t="s">
        <v>1688</v>
      </c>
    </row>
    <row r="90" spans="1:82" ht="18.75" x14ac:dyDescent="0.3">
      <c r="A90" s="221"/>
      <c r="B90" s="222"/>
      <c r="C90" s="212">
        <v>3</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1689</v>
      </c>
      <c r="BK90" s="57" t="s">
        <v>1690</v>
      </c>
      <c r="BM90" s="57" t="s">
        <v>1691</v>
      </c>
      <c r="BP90" s="57" t="s">
        <v>1692</v>
      </c>
      <c r="BQ90" s="57" t="s">
        <v>1693</v>
      </c>
      <c r="BT90" s="358" t="s">
        <v>1694</v>
      </c>
      <c r="BV90" s="57" t="s">
        <v>1695</v>
      </c>
      <c r="BW90" s="57" t="s">
        <v>1696</v>
      </c>
      <c r="BX90" s="57" t="s">
        <v>1697</v>
      </c>
      <c r="BY90" s="57" t="s">
        <v>1698</v>
      </c>
      <c r="CA90" s="57" t="s">
        <v>1699</v>
      </c>
      <c r="CC90" s="57" t="s">
        <v>1700</v>
      </c>
      <c r="CD90" s="57" t="s">
        <v>1701</v>
      </c>
    </row>
    <row r="91" spans="1:82" ht="18.75" x14ac:dyDescent="0.3">
      <c r="A91" s="221"/>
      <c r="B91" s="222"/>
      <c r="C91" s="212">
        <v>3</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1702</v>
      </c>
      <c r="BK91" s="57" t="s">
        <v>1703</v>
      </c>
      <c r="BM91" s="57" t="s">
        <v>1704</v>
      </c>
      <c r="BP91" s="57" t="s">
        <v>1705</v>
      </c>
      <c r="BQ91" s="57" t="s">
        <v>1706</v>
      </c>
      <c r="BT91" s="358" t="s">
        <v>1707</v>
      </c>
      <c r="BV91" s="57" t="s">
        <v>1708</v>
      </c>
      <c r="BW91" s="57" t="s">
        <v>1709</v>
      </c>
      <c r="BX91" s="57" t="s">
        <v>832</v>
      </c>
      <c r="BY91" s="57" t="s">
        <v>1685</v>
      </c>
      <c r="CA91" s="57" t="s">
        <v>1710</v>
      </c>
      <c r="CC91" s="57" t="s">
        <v>1711</v>
      </c>
      <c r="CD91" s="57" t="s">
        <v>1712</v>
      </c>
    </row>
    <row r="92" spans="1:82" ht="18.75" x14ac:dyDescent="0.3">
      <c r="A92" s="221"/>
      <c r="B92" s="222"/>
      <c r="C92" s="212">
        <v>3</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1713</v>
      </c>
      <c r="BK92" s="57" t="s">
        <v>1714</v>
      </c>
      <c r="BM92" s="57" t="s">
        <v>1715</v>
      </c>
      <c r="BP92" s="57" t="s">
        <v>1716</v>
      </c>
      <c r="BQ92" s="57" t="s">
        <v>1717</v>
      </c>
      <c r="BT92" s="358" t="s">
        <v>1718</v>
      </c>
      <c r="BV92" s="57" t="s">
        <v>1719</v>
      </c>
      <c r="BW92" s="57" t="s">
        <v>1720</v>
      </c>
      <c r="BX92" s="57" t="s">
        <v>1721</v>
      </c>
      <c r="BY92" s="57" t="s">
        <v>1722</v>
      </c>
      <c r="CA92" s="57" t="s">
        <v>1723</v>
      </c>
      <c r="CC92" s="57" t="s">
        <v>1724</v>
      </c>
      <c r="CD92" s="57" t="s">
        <v>1725</v>
      </c>
    </row>
    <row r="93" spans="1:82" ht="18.75" x14ac:dyDescent="0.3">
      <c r="A93" s="221"/>
      <c r="B93" s="222"/>
      <c r="C93" s="212">
        <v>3</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1726</v>
      </c>
      <c r="BK93" s="57" t="s">
        <v>1727</v>
      </c>
      <c r="BM93" s="57" t="s">
        <v>1728</v>
      </c>
      <c r="BP93" s="57" t="s">
        <v>1729</v>
      </c>
      <c r="BQ93" s="57" t="s">
        <v>1730</v>
      </c>
      <c r="BT93" s="358" t="s">
        <v>1731</v>
      </c>
      <c r="BV93" s="57" t="s">
        <v>1732</v>
      </c>
      <c r="BW93" s="57" t="s">
        <v>1696</v>
      </c>
      <c r="BX93" s="57" t="s">
        <v>1733</v>
      </c>
      <c r="BY93" s="57" t="s">
        <v>1734</v>
      </c>
      <c r="CA93" s="57" t="s">
        <v>1735</v>
      </c>
      <c r="CC93" s="57" t="s">
        <v>1736</v>
      </c>
      <c r="CD93" s="57" t="s">
        <v>1737</v>
      </c>
    </row>
    <row r="94" spans="1:82" ht="18.75" x14ac:dyDescent="0.3">
      <c r="A94" s="221"/>
      <c r="B94" s="222"/>
      <c r="C94" s="212">
        <v>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1738</v>
      </c>
      <c r="BK94" s="57" t="s">
        <v>1739</v>
      </c>
      <c r="BM94" s="57" t="s">
        <v>1740</v>
      </c>
      <c r="BP94" s="57" t="s">
        <v>1741</v>
      </c>
      <c r="BQ94" s="57" t="s">
        <v>1742</v>
      </c>
      <c r="BT94" s="354" t="s">
        <v>1743</v>
      </c>
      <c r="BV94" s="57" t="s">
        <v>1744</v>
      </c>
      <c r="BW94" s="57" t="s">
        <v>1745</v>
      </c>
      <c r="BX94" s="57" t="s">
        <v>1746</v>
      </c>
      <c r="BY94" s="57" t="s">
        <v>1747</v>
      </c>
      <c r="CA94" s="57" t="s">
        <v>1748</v>
      </c>
      <c r="CC94" s="57" t="s">
        <v>1749</v>
      </c>
      <c r="CD94" s="57" t="s">
        <v>1750</v>
      </c>
    </row>
    <row r="95" spans="1:82" ht="18.75" x14ac:dyDescent="0.3">
      <c r="A95" s="221"/>
      <c r="B95" s="222"/>
      <c r="C95" s="212">
        <v>3</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1751</v>
      </c>
      <c r="BK95" s="57" t="s">
        <v>1752</v>
      </c>
      <c r="BM95" s="57" t="s">
        <v>1753</v>
      </c>
      <c r="BP95" s="57" t="s">
        <v>1754</v>
      </c>
      <c r="BQ95" s="57" t="s">
        <v>1578</v>
      </c>
      <c r="BT95" s="57"/>
      <c r="BV95" s="57" t="s">
        <v>1755</v>
      </c>
      <c r="BW95" s="57" t="s">
        <v>1756</v>
      </c>
      <c r="BX95" s="57" t="s">
        <v>1757</v>
      </c>
      <c r="BY95" s="57" t="s">
        <v>1758</v>
      </c>
      <c r="CA95" s="57" t="s">
        <v>1759</v>
      </c>
      <c r="CC95" s="57" t="s">
        <v>1760</v>
      </c>
      <c r="CD95" s="57" t="s">
        <v>1761</v>
      </c>
    </row>
    <row r="96" spans="1:82" ht="18.75" x14ac:dyDescent="0.3">
      <c r="A96" s="221"/>
      <c r="B96" s="222"/>
      <c r="C96" s="212">
        <v>3</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1762</v>
      </c>
      <c r="BK96" s="57" t="s">
        <v>1763</v>
      </c>
      <c r="BM96" s="57" t="s">
        <v>1764</v>
      </c>
      <c r="BP96" s="57" t="s">
        <v>1765</v>
      </c>
      <c r="BQ96" s="57" t="s">
        <v>1766</v>
      </c>
      <c r="BT96" s="57"/>
      <c r="BV96" s="57" t="s">
        <v>1767</v>
      </c>
      <c r="BW96" s="57" t="s">
        <v>1768</v>
      </c>
      <c r="BX96" s="57" t="s">
        <v>1769</v>
      </c>
      <c r="BY96" s="57" t="s">
        <v>1770</v>
      </c>
      <c r="CA96" s="57" t="s">
        <v>1771</v>
      </c>
      <c r="CC96" s="57" t="s">
        <v>1772</v>
      </c>
      <c r="CD96" s="57" t="s">
        <v>1773</v>
      </c>
    </row>
    <row r="97" spans="1:82" ht="18.75" x14ac:dyDescent="0.3">
      <c r="A97" s="221"/>
      <c r="B97" s="222"/>
      <c r="C97" s="212">
        <v>3</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1774</v>
      </c>
      <c r="BK97" s="57" t="s">
        <v>1775</v>
      </c>
      <c r="BM97" s="57" t="s">
        <v>1776</v>
      </c>
      <c r="BP97" s="57" t="s">
        <v>1777</v>
      </c>
      <c r="BQ97" s="57" t="s">
        <v>1778</v>
      </c>
      <c r="BT97" s="57"/>
      <c r="BV97" s="57" t="s">
        <v>1779</v>
      </c>
      <c r="BW97" s="57" t="s">
        <v>1780</v>
      </c>
      <c r="BX97" s="57" t="s">
        <v>1781</v>
      </c>
      <c r="BY97" s="57" t="s">
        <v>1386</v>
      </c>
      <c r="CA97" s="57" t="s">
        <v>1782</v>
      </c>
      <c r="CC97" s="57" t="s">
        <v>1783</v>
      </c>
      <c r="CD97" s="57" t="s">
        <v>1784</v>
      </c>
    </row>
    <row r="98" spans="1:82" ht="18.75" x14ac:dyDescent="0.3">
      <c r="A98" s="221"/>
      <c r="B98" s="222"/>
      <c r="C98" s="212">
        <v>3</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1785</v>
      </c>
      <c r="BK98" s="57" t="s">
        <v>1786</v>
      </c>
      <c r="BM98" s="57" t="s">
        <v>1787</v>
      </c>
      <c r="BP98" s="57" t="s">
        <v>1788</v>
      </c>
      <c r="BQ98" s="57" t="s">
        <v>1789</v>
      </c>
      <c r="BT98" s="57"/>
      <c r="BV98" s="57" t="s">
        <v>1790</v>
      </c>
      <c r="BW98" s="57" t="s">
        <v>1791</v>
      </c>
      <c r="BX98" s="57" t="s">
        <v>832</v>
      </c>
      <c r="BY98" s="57" t="s">
        <v>1792</v>
      </c>
      <c r="CA98" s="57" t="s">
        <v>1793</v>
      </c>
      <c r="CC98" s="57" t="s">
        <v>1794</v>
      </c>
      <c r="CD98" s="57" t="s">
        <v>1795</v>
      </c>
    </row>
    <row r="99" spans="1:82" ht="18.75" x14ac:dyDescent="0.3">
      <c r="A99" s="221"/>
      <c r="B99" s="222"/>
      <c r="C99" s="212">
        <v>3</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1796</v>
      </c>
      <c r="BK99" s="57" t="s">
        <v>1797</v>
      </c>
      <c r="BM99" s="57" t="s">
        <v>1798</v>
      </c>
      <c r="BP99" s="57" t="s">
        <v>1799</v>
      </c>
      <c r="BQ99" s="57" t="s">
        <v>1800</v>
      </c>
      <c r="BT99" s="57"/>
      <c r="BV99" s="57" t="s">
        <v>1801</v>
      </c>
      <c r="BW99" s="57" t="s">
        <v>1802</v>
      </c>
      <c r="BX99" s="57" t="s">
        <v>1803</v>
      </c>
      <c r="BY99" s="57" t="s">
        <v>1414</v>
      </c>
      <c r="CA99" s="57" t="s">
        <v>1641</v>
      </c>
      <c r="CC99" s="57" t="s">
        <v>1804</v>
      </c>
      <c r="CD99" s="57" t="s">
        <v>1805</v>
      </c>
    </row>
    <row r="100" spans="1:82" ht="18.75" x14ac:dyDescent="0.3">
      <c r="A100" s="221"/>
      <c r="B100" s="222"/>
      <c r="C100" s="212">
        <v>3</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1806</v>
      </c>
      <c r="BK100" s="57" t="s">
        <v>1807</v>
      </c>
      <c r="BM100" s="57" t="s">
        <v>1808</v>
      </c>
      <c r="BP100" s="57" t="s">
        <v>1809</v>
      </c>
      <c r="BQ100" s="57" t="s">
        <v>1810</v>
      </c>
      <c r="BT100" s="57"/>
      <c r="BV100" s="57" t="s">
        <v>1811</v>
      </c>
      <c r="BW100" s="57" t="s">
        <v>1812</v>
      </c>
      <c r="BX100" s="57" t="s">
        <v>1813</v>
      </c>
      <c r="BY100" s="57" t="s">
        <v>1441</v>
      </c>
      <c r="CA100" s="57" t="s">
        <v>1605</v>
      </c>
      <c r="CC100" s="57" t="s">
        <v>1814</v>
      </c>
      <c r="CD100" s="57" t="s">
        <v>1815</v>
      </c>
    </row>
    <row r="101" spans="1:82" ht="18.75" x14ac:dyDescent="0.3">
      <c r="A101" s="221"/>
      <c r="B101" s="222"/>
      <c r="C101" s="212">
        <v>3</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1816</v>
      </c>
      <c r="BK101" s="57" t="s">
        <v>1817</v>
      </c>
      <c r="BM101" s="57" t="s">
        <v>1818</v>
      </c>
      <c r="BP101" s="57" t="s">
        <v>1819</v>
      </c>
      <c r="BQ101" s="57" t="s">
        <v>1820</v>
      </c>
      <c r="BT101" s="57"/>
      <c r="BV101" s="57" t="s">
        <v>1821</v>
      </c>
      <c r="BW101" s="57" t="s">
        <v>1822</v>
      </c>
      <c r="BX101" s="57" t="s">
        <v>1823</v>
      </c>
      <c r="BY101" s="57" t="s">
        <v>1824</v>
      </c>
      <c r="CA101" s="57" t="s">
        <v>1663</v>
      </c>
      <c r="CC101" s="57" t="s">
        <v>1825</v>
      </c>
      <c r="CD101" s="57" t="s">
        <v>1826</v>
      </c>
    </row>
    <row r="102" spans="1:82" ht="18.75" x14ac:dyDescent="0.3">
      <c r="A102" s="221"/>
      <c r="B102" s="222"/>
      <c r="C102" s="212">
        <v>3</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1827</v>
      </c>
      <c r="BK102" s="57" t="s">
        <v>1828</v>
      </c>
      <c r="BM102" s="57" t="s">
        <v>1829</v>
      </c>
      <c r="BP102" s="57" t="s">
        <v>1830</v>
      </c>
      <c r="BQ102" s="57" t="s">
        <v>1831</v>
      </c>
      <c r="BT102" s="57"/>
      <c r="BV102" s="57" t="s">
        <v>1832</v>
      </c>
      <c r="BW102" s="57" t="s">
        <v>1833</v>
      </c>
      <c r="BX102" s="57" t="s">
        <v>1834</v>
      </c>
      <c r="BY102" s="57" t="s">
        <v>1483</v>
      </c>
      <c r="CA102" s="57" t="s">
        <v>1835</v>
      </c>
      <c r="CC102" s="57" t="s">
        <v>1836</v>
      </c>
      <c r="CD102" s="57" t="s">
        <v>1837</v>
      </c>
    </row>
    <row r="103" spans="1:82" ht="18.75" x14ac:dyDescent="0.3">
      <c r="A103" s="221"/>
      <c r="B103" s="222"/>
      <c r="C103" s="212">
        <v>3</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1838</v>
      </c>
      <c r="BK103" s="57" t="s">
        <v>1839</v>
      </c>
      <c r="BM103" s="57" t="s">
        <v>1818</v>
      </c>
      <c r="BP103" s="57" t="s">
        <v>1840</v>
      </c>
      <c r="BQ103" s="57" t="s">
        <v>1841</v>
      </c>
      <c r="BT103" s="57"/>
      <c r="BV103" s="57" t="s">
        <v>1842</v>
      </c>
      <c r="BW103" s="57" t="s">
        <v>1843</v>
      </c>
      <c r="BX103" s="57" t="s">
        <v>1844</v>
      </c>
      <c r="BY103" s="57" t="s">
        <v>1496</v>
      </c>
      <c r="CA103" s="57" t="s">
        <v>1845</v>
      </c>
      <c r="CC103" s="57" t="s">
        <v>1846</v>
      </c>
      <c r="CD103" s="57" t="s">
        <v>1847</v>
      </c>
    </row>
    <row r="104" spans="1:82" ht="18.75" x14ac:dyDescent="0.3">
      <c r="A104" s="221"/>
      <c r="B104" s="222"/>
      <c r="C104" s="212">
        <v>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1848</v>
      </c>
      <c r="BK104" s="57" t="s">
        <v>1849</v>
      </c>
      <c r="BM104" s="57" t="s">
        <v>1818</v>
      </c>
      <c r="BP104" s="57" t="s">
        <v>1850</v>
      </c>
      <c r="BQ104" s="57" t="s">
        <v>1851</v>
      </c>
      <c r="BT104" s="57"/>
      <c r="BV104" s="57" t="s">
        <v>1852</v>
      </c>
      <c r="BW104" s="57" t="s">
        <v>1853</v>
      </c>
      <c r="BX104" s="57" t="s">
        <v>1854</v>
      </c>
      <c r="BY104" s="57" t="s">
        <v>1509</v>
      </c>
      <c r="CA104" s="57" t="s">
        <v>1641</v>
      </c>
      <c r="CC104" s="57" t="s">
        <v>1855</v>
      </c>
      <c r="CD104" s="37" t="s">
        <v>1856</v>
      </c>
    </row>
    <row r="105" spans="1:82" ht="18.75" x14ac:dyDescent="0.3">
      <c r="A105" s="221"/>
      <c r="B105" s="222"/>
      <c r="C105" s="212">
        <v>3</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1857</v>
      </c>
      <c r="BM105" s="57" t="s">
        <v>1829</v>
      </c>
      <c r="BP105" s="57" t="s">
        <v>1858</v>
      </c>
      <c r="BQ105" s="57" t="s">
        <v>1859</v>
      </c>
      <c r="BT105" s="57"/>
      <c r="BV105" s="57" t="s">
        <v>1860</v>
      </c>
      <c r="BW105" s="57" t="s">
        <v>1861</v>
      </c>
      <c r="BX105" s="57" t="s">
        <v>1862</v>
      </c>
      <c r="BY105" s="57" t="s">
        <v>1863</v>
      </c>
      <c r="CA105" s="57" t="s">
        <v>1605</v>
      </c>
      <c r="CC105" s="57" t="s">
        <v>1864</v>
      </c>
    </row>
    <row r="106" spans="1:82" ht="18.75" x14ac:dyDescent="0.3">
      <c r="A106" s="221"/>
      <c r="B106" s="222"/>
      <c r="C106" s="212">
        <v>3</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1865</v>
      </c>
      <c r="BK106" s="57" t="s">
        <v>1866</v>
      </c>
      <c r="BM106" s="59" t="s">
        <v>1867</v>
      </c>
      <c r="BP106" s="57" t="s">
        <v>1868</v>
      </c>
      <c r="BQ106" s="57" t="s">
        <v>1869</v>
      </c>
      <c r="BT106" s="57"/>
      <c r="BV106" s="57" t="s">
        <v>1870</v>
      </c>
      <c r="BW106" s="57" t="s">
        <v>1871</v>
      </c>
      <c r="BX106" s="57" t="s">
        <v>1872</v>
      </c>
      <c r="BY106" s="57" t="s">
        <v>1873</v>
      </c>
      <c r="CA106" s="57" t="s">
        <v>1663</v>
      </c>
      <c r="CC106" s="57" t="s">
        <v>1874</v>
      </c>
    </row>
    <row r="107" spans="1:82" ht="18.75" x14ac:dyDescent="0.3">
      <c r="A107" s="221"/>
      <c r="B107" s="222"/>
      <c r="C107" s="212">
        <v>3</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1875</v>
      </c>
      <c r="BK107" s="57" t="s">
        <v>1876</v>
      </c>
      <c r="BP107" s="57" t="s">
        <v>1877</v>
      </c>
      <c r="BQ107" s="57" t="s">
        <v>1878</v>
      </c>
      <c r="BT107" s="57"/>
      <c r="BV107" s="57" t="s">
        <v>1879</v>
      </c>
      <c r="BW107" s="57" t="s">
        <v>1880</v>
      </c>
      <c r="BX107" s="57" t="s">
        <v>1881</v>
      </c>
      <c r="BY107" s="57" t="s">
        <v>1882</v>
      </c>
      <c r="CA107" s="57" t="s">
        <v>1883</v>
      </c>
      <c r="CC107" s="57" t="s">
        <v>1884</v>
      </c>
    </row>
    <row r="108" spans="1:82" ht="18.75" x14ac:dyDescent="0.3">
      <c r="A108" s="221"/>
      <c r="B108" s="222"/>
      <c r="C108" s="212">
        <v>3</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1885</v>
      </c>
      <c r="BK108" s="57" t="s">
        <v>1886</v>
      </c>
      <c r="BP108" s="57" t="s">
        <v>1887</v>
      </c>
      <c r="BQ108" s="57" t="s">
        <v>1888</v>
      </c>
      <c r="BT108" s="57"/>
      <c r="BV108" s="57" t="s">
        <v>1889</v>
      </c>
      <c r="BW108" s="57" t="s">
        <v>1890</v>
      </c>
      <c r="BX108" s="57" t="s">
        <v>1891</v>
      </c>
      <c r="BY108" s="57" t="s">
        <v>1892</v>
      </c>
      <c r="CA108" s="57" t="s">
        <v>1893</v>
      </c>
      <c r="CC108" s="57" t="s">
        <v>1894</v>
      </c>
    </row>
    <row r="109" spans="1:82" ht="18.75" x14ac:dyDescent="0.3">
      <c r="A109" s="221"/>
      <c r="B109" s="222"/>
      <c r="C109" s="212">
        <v>3</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1895</v>
      </c>
      <c r="BP109" s="57" t="s">
        <v>1896</v>
      </c>
      <c r="BQ109" s="57" t="s">
        <v>1897</v>
      </c>
      <c r="BT109" s="57"/>
      <c r="BV109" s="57" t="s">
        <v>1898</v>
      </c>
      <c r="BW109" s="57" t="s">
        <v>1899</v>
      </c>
      <c r="BX109" s="57" t="s">
        <v>1900</v>
      </c>
      <c r="BY109" s="57" t="s">
        <v>1386</v>
      </c>
      <c r="CA109" s="57" t="s">
        <v>1901</v>
      </c>
      <c r="CC109" s="57" t="s">
        <v>1902</v>
      </c>
    </row>
    <row r="110" spans="1:82" ht="18.75" x14ac:dyDescent="0.3">
      <c r="A110" s="221"/>
      <c r="B110" s="222"/>
      <c r="C110" s="212">
        <v>3</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1903</v>
      </c>
      <c r="BK110" s="57" t="s">
        <v>1904</v>
      </c>
      <c r="BP110" s="57" t="s">
        <v>1905</v>
      </c>
      <c r="BQ110" s="57" t="s">
        <v>1831</v>
      </c>
      <c r="BT110" s="57"/>
      <c r="BV110" s="57" t="s">
        <v>1906</v>
      </c>
      <c r="BW110" s="57" t="s">
        <v>1907</v>
      </c>
      <c r="BX110" s="57" t="s">
        <v>1881</v>
      </c>
      <c r="BY110" s="57" t="s">
        <v>1908</v>
      </c>
      <c r="CA110" s="57" t="s">
        <v>1909</v>
      </c>
      <c r="CC110" s="57" t="s">
        <v>1910</v>
      </c>
    </row>
    <row r="111" spans="1:82" ht="18.75" x14ac:dyDescent="0.3">
      <c r="A111" s="221"/>
      <c r="B111" s="222"/>
      <c r="C111" s="212">
        <v>3</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1911</v>
      </c>
      <c r="BK111" s="57" t="s">
        <v>1912</v>
      </c>
      <c r="BP111" s="57" t="s">
        <v>1913</v>
      </c>
      <c r="BQ111" s="57" t="s">
        <v>1914</v>
      </c>
      <c r="BT111" s="57"/>
      <c r="BV111" s="57" t="s">
        <v>1915</v>
      </c>
      <c r="BW111" s="57" t="s">
        <v>1916</v>
      </c>
      <c r="BX111" s="57" t="s">
        <v>1891</v>
      </c>
      <c r="BY111" s="57" t="s">
        <v>1414</v>
      </c>
      <c r="CA111" s="57" t="s">
        <v>1917</v>
      </c>
      <c r="CC111" s="57" t="s">
        <v>1918</v>
      </c>
    </row>
    <row r="112" spans="1:82" ht="18.75" x14ac:dyDescent="0.3">
      <c r="A112" s="219"/>
      <c r="B112" s="220"/>
      <c r="C112" s="212">
        <v>3</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1919</v>
      </c>
      <c r="BK112" s="57" t="s">
        <v>1920</v>
      </c>
      <c r="BP112" s="57" t="s">
        <v>1921</v>
      </c>
      <c r="BQ112" s="57" t="s">
        <v>1922</v>
      </c>
      <c r="BT112" s="57"/>
      <c r="BV112" s="57" t="s">
        <v>1923</v>
      </c>
      <c r="BW112" s="57" t="s">
        <v>1924</v>
      </c>
      <c r="BX112" s="57" t="s">
        <v>1925</v>
      </c>
      <c r="BY112" s="57" t="s">
        <v>1441</v>
      </c>
      <c r="CA112" s="57" t="s">
        <v>1926</v>
      </c>
      <c r="CC112" s="57" t="s">
        <v>1927</v>
      </c>
    </row>
    <row r="113" spans="1:81" ht="18.75" x14ac:dyDescent="0.3">
      <c r="A113" s="219"/>
      <c r="B113" s="220"/>
      <c r="C113" s="212">
        <v>3</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1928</v>
      </c>
      <c r="BK113" s="57" t="s">
        <v>1929</v>
      </c>
      <c r="BP113" s="57" t="s">
        <v>1930</v>
      </c>
      <c r="BQ113" s="57" t="s">
        <v>1931</v>
      </c>
      <c r="BT113" s="57"/>
      <c r="BV113" s="57" t="s">
        <v>1932</v>
      </c>
      <c r="BW113" s="57" t="s">
        <v>1933</v>
      </c>
      <c r="BX113" s="57" t="s">
        <v>1862</v>
      </c>
      <c r="BY113" s="57" t="s">
        <v>1934</v>
      </c>
      <c r="CA113" s="57" t="s">
        <v>1935</v>
      </c>
      <c r="CC113" s="57" t="s">
        <v>1936</v>
      </c>
    </row>
    <row r="114" spans="1:81" ht="18.75" x14ac:dyDescent="0.3">
      <c r="A114" s="219"/>
      <c r="B114" s="220"/>
      <c r="C114" s="212">
        <v>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1937</v>
      </c>
      <c r="BK114" s="57" t="s">
        <v>1938</v>
      </c>
      <c r="BP114" s="57" t="s">
        <v>1939</v>
      </c>
      <c r="BQ114" s="57" t="s">
        <v>1940</v>
      </c>
      <c r="BT114" s="57"/>
      <c r="BV114" s="57" t="s">
        <v>1941</v>
      </c>
      <c r="BW114" s="57"/>
      <c r="BX114" s="57" t="s">
        <v>1942</v>
      </c>
      <c r="BY114" s="57" t="s">
        <v>1483</v>
      </c>
      <c r="CA114" s="57" t="s">
        <v>1943</v>
      </c>
      <c r="CC114" s="57" t="s">
        <v>1944</v>
      </c>
    </row>
    <row r="115" spans="1:81" ht="18.75" x14ac:dyDescent="0.3">
      <c r="A115" s="219"/>
      <c r="B115" s="220"/>
      <c r="C115" s="212">
        <v>3</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1945</v>
      </c>
      <c r="BK115" s="57" t="s">
        <v>1946</v>
      </c>
      <c r="BP115" s="57" t="s">
        <v>1947</v>
      </c>
      <c r="BQ115" s="57" t="s">
        <v>1948</v>
      </c>
      <c r="BT115" s="57"/>
      <c r="BV115" s="57" t="s">
        <v>1949</v>
      </c>
      <c r="BW115" s="57"/>
      <c r="BX115" s="57" t="s">
        <v>1881</v>
      </c>
      <c r="BY115" s="57" t="s">
        <v>1950</v>
      </c>
      <c r="CA115" s="57" t="s">
        <v>1951</v>
      </c>
      <c r="CC115" s="57" t="s">
        <v>1952</v>
      </c>
    </row>
    <row r="116" spans="1:81" ht="18.75" x14ac:dyDescent="0.3">
      <c r="A116" s="221"/>
      <c r="B116" s="222"/>
      <c r="C116" s="212">
        <v>3</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1953</v>
      </c>
      <c r="BK116" s="57" t="s">
        <v>1954</v>
      </c>
      <c r="BP116" s="57" t="s">
        <v>1955</v>
      </c>
      <c r="BQ116" s="57" t="s">
        <v>1956</v>
      </c>
      <c r="BT116" s="57"/>
      <c r="BV116" s="57" t="s">
        <v>1957</v>
      </c>
      <c r="BW116" s="57"/>
      <c r="BX116" s="57" t="s">
        <v>1891</v>
      </c>
      <c r="BY116" s="57" t="s">
        <v>1509</v>
      </c>
      <c r="CA116" s="57" t="s">
        <v>1641</v>
      </c>
      <c r="CC116" s="57" t="s">
        <v>1958</v>
      </c>
    </row>
    <row r="117" spans="1:81" ht="18.75" x14ac:dyDescent="0.3">
      <c r="A117" s="221"/>
      <c r="B117" s="222"/>
      <c r="C117" s="212">
        <v>3</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1959</v>
      </c>
      <c r="BK117" s="57" t="s">
        <v>1960</v>
      </c>
      <c r="BP117" s="57" t="s">
        <v>1961</v>
      </c>
      <c r="BQ117" s="57" t="s">
        <v>1962</v>
      </c>
      <c r="BT117" s="57"/>
      <c r="BV117" s="57" t="s">
        <v>1963</v>
      </c>
      <c r="BW117" s="57"/>
      <c r="BX117" s="57" t="s">
        <v>1964</v>
      </c>
      <c r="BY117" s="57" t="s">
        <v>1965</v>
      </c>
      <c r="CA117" s="57" t="s">
        <v>1966</v>
      </c>
      <c r="CC117" s="57" t="s">
        <v>1967</v>
      </c>
    </row>
    <row r="118" spans="1:81" ht="18.75" x14ac:dyDescent="0.3">
      <c r="A118" s="221"/>
      <c r="B118" s="222"/>
      <c r="C118" s="212">
        <v>3</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1968</v>
      </c>
      <c r="BK118" s="57" t="s">
        <v>1969</v>
      </c>
      <c r="BP118" s="57" t="s">
        <v>1970</v>
      </c>
      <c r="BQ118" s="57" t="s">
        <v>1971</v>
      </c>
      <c r="BT118" s="57"/>
      <c r="BV118" s="57" t="s">
        <v>1972</v>
      </c>
      <c r="BW118" s="57"/>
      <c r="BX118" s="57" t="s">
        <v>1973</v>
      </c>
      <c r="BY118" s="57" t="s">
        <v>1974</v>
      </c>
      <c r="CA118" s="57" t="s">
        <v>1975</v>
      </c>
      <c r="CC118" s="57" t="s">
        <v>1976</v>
      </c>
    </row>
    <row r="119" spans="1:81" ht="18.75" x14ac:dyDescent="0.3">
      <c r="A119" s="221"/>
      <c r="B119" s="222"/>
      <c r="C119" s="212">
        <v>3</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1977</v>
      </c>
      <c r="BK119" s="57" t="s">
        <v>1978</v>
      </c>
      <c r="BP119" s="57" t="s">
        <v>1979</v>
      </c>
      <c r="BQ119" s="57" t="s">
        <v>1980</v>
      </c>
      <c r="BT119" s="57"/>
      <c r="BV119" s="57" t="s">
        <v>1981</v>
      </c>
      <c r="BW119" s="57"/>
      <c r="BX119" s="57" t="s">
        <v>1862</v>
      </c>
      <c r="BY119" s="57" t="s">
        <v>1982</v>
      </c>
      <c r="CA119" s="57" t="s">
        <v>1983</v>
      </c>
      <c r="CC119" s="57" t="s">
        <v>1984</v>
      </c>
    </row>
    <row r="120" spans="1:81" ht="18.75" x14ac:dyDescent="0.3">
      <c r="A120" s="221"/>
      <c r="B120" s="222"/>
      <c r="C120" s="212">
        <v>3</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1985</v>
      </c>
      <c r="BK120" s="57" t="s">
        <v>1986</v>
      </c>
      <c r="BP120" s="57" t="s">
        <v>1987</v>
      </c>
      <c r="BQ120" s="57" t="s">
        <v>1988</v>
      </c>
      <c r="BT120" s="57"/>
      <c r="BV120" s="57" t="s">
        <v>1989</v>
      </c>
      <c r="BW120" s="57"/>
      <c r="BX120" s="57" t="s">
        <v>1990</v>
      </c>
      <c r="BY120" s="57" t="s">
        <v>1991</v>
      </c>
      <c r="CA120" s="57" t="s">
        <v>1992</v>
      </c>
      <c r="CC120" s="57" t="s">
        <v>1993</v>
      </c>
    </row>
    <row r="121" spans="1:81" ht="18.75" x14ac:dyDescent="0.3">
      <c r="A121" s="221"/>
      <c r="B121" s="222"/>
      <c r="C121" s="212">
        <v>3</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1994</v>
      </c>
      <c r="BK121" s="57" t="s">
        <v>1995</v>
      </c>
      <c r="BP121" s="57" t="s">
        <v>1996</v>
      </c>
      <c r="BQ121" s="57" t="s">
        <v>1997</v>
      </c>
      <c r="BT121" s="57"/>
      <c r="BV121" s="57" t="s">
        <v>1998</v>
      </c>
      <c r="BW121" s="57"/>
      <c r="BX121" s="57" t="s">
        <v>1881</v>
      </c>
      <c r="BY121" s="57" t="s">
        <v>1999</v>
      </c>
      <c r="CA121" s="57" t="s">
        <v>2000</v>
      </c>
      <c r="CC121" s="57" t="s">
        <v>2001</v>
      </c>
    </row>
    <row r="122" spans="1:81" ht="18.75" x14ac:dyDescent="0.3">
      <c r="A122" s="221"/>
      <c r="B122" s="222"/>
      <c r="C122" s="212">
        <v>3</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2002</v>
      </c>
      <c r="BK122" s="57" t="s">
        <v>2003</v>
      </c>
      <c r="BP122" s="57" t="s">
        <v>2004</v>
      </c>
      <c r="BQ122" s="57" t="s">
        <v>2005</v>
      </c>
      <c r="BT122" s="57"/>
      <c r="BV122" s="57" t="s">
        <v>2006</v>
      </c>
      <c r="BW122" s="57"/>
      <c r="BX122" s="57" t="s">
        <v>1891</v>
      </c>
      <c r="BY122" s="57" t="s">
        <v>2007</v>
      </c>
      <c r="CA122" s="57" t="s">
        <v>2008</v>
      </c>
      <c r="CC122" s="57" t="s">
        <v>2009</v>
      </c>
    </row>
    <row r="123" spans="1:81" ht="18.75" x14ac:dyDescent="0.3">
      <c r="A123" s="221"/>
      <c r="B123" s="222"/>
      <c r="C123" s="212">
        <v>3</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2010</v>
      </c>
      <c r="BK123" s="57" t="s">
        <v>2011</v>
      </c>
      <c r="BP123" s="57" t="s">
        <v>2012</v>
      </c>
      <c r="BQ123" s="57" t="s">
        <v>2013</v>
      </c>
      <c r="BT123" s="57"/>
      <c r="BV123" s="57" t="s">
        <v>2014</v>
      </c>
      <c r="BW123" s="57"/>
      <c r="BX123" s="57" t="s">
        <v>2015</v>
      </c>
      <c r="BY123" s="57" t="s">
        <v>2016</v>
      </c>
      <c r="CA123" s="57" t="s">
        <v>2017</v>
      </c>
      <c r="CC123" s="57" t="s">
        <v>2018</v>
      </c>
    </row>
    <row r="124" spans="1:81" ht="18.75" x14ac:dyDescent="0.3">
      <c r="A124" s="221"/>
      <c r="B124" s="222"/>
      <c r="C124" s="212">
        <v>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2019</v>
      </c>
      <c r="BK124" s="57" t="s">
        <v>2020</v>
      </c>
      <c r="BP124" s="57" t="s">
        <v>2021</v>
      </c>
      <c r="BQ124" s="57" t="s">
        <v>2022</v>
      </c>
      <c r="BT124" s="57"/>
      <c r="BV124" s="57" t="s">
        <v>2023</v>
      </c>
      <c r="BW124" s="57"/>
      <c r="BX124" s="57" t="s">
        <v>2024</v>
      </c>
      <c r="BY124" s="57" t="s">
        <v>2025</v>
      </c>
      <c r="CA124" s="57" t="s">
        <v>2026</v>
      </c>
      <c r="CC124" s="57" t="s">
        <v>2027</v>
      </c>
    </row>
    <row r="125" spans="1:81" ht="18.75" x14ac:dyDescent="0.3">
      <c r="A125" s="221"/>
      <c r="B125" s="222"/>
      <c r="C125" s="212">
        <v>3</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2028</v>
      </c>
      <c r="BK125" s="57" t="s">
        <v>2029</v>
      </c>
      <c r="BP125" s="57" t="s">
        <v>2030</v>
      </c>
      <c r="BQ125" s="57" t="s">
        <v>2031</v>
      </c>
      <c r="BT125" s="57"/>
      <c r="BV125" s="57" t="s">
        <v>2032</v>
      </c>
      <c r="BW125" s="57"/>
      <c r="BX125" s="57" t="s">
        <v>832</v>
      </c>
      <c r="BY125" s="57" t="s">
        <v>2033</v>
      </c>
      <c r="CA125" s="57" t="s">
        <v>2034</v>
      </c>
      <c r="CC125" s="57" t="s">
        <v>2001</v>
      </c>
    </row>
    <row r="126" spans="1:81" ht="18.75" x14ac:dyDescent="0.3">
      <c r="A126" s="221"/>
      <c r="B126" s="222"/>
      <c r="C126" s="212">
        <v>3</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2035</v>
      </c>
      <c r="BK126" s="57" t="s">
        <v>2036</v>
      </c>
      <c r="BP126" s="57" t="s">
        <v>2037</v>
      </c>
      <c r="BQ126" s="57" t="s">
        <v>2038</v>
      </c>
      <c r="BT126" s="57"/>
      <c r="BV126" s="57" t="s">
        <v>2039</v>
      </c>
      <c r="BW126" s="57"/>
      <c r="BX126" s="57" t="s">
        <v>2040</v>
      </c>
      <c r="BY126" s="57" t="s">
        <v>2041</v>
      </c>
      <c r="CA126" s="57" t="s">
        <v>2042</v>
      </c>
      <c r="CC126" s="57" t="s">
        <v>2043</v>
      </c>
    </row>
    <row r="127" spans="1:81" ht="18.75" x14ac:dyDescent="0.3">
      <c r="A127" s="221"/>
      <c r="B127" s="222"/>
      <c r="C127" s="212">
        <v>3</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2044</v>
      </c>
      <c r="BK127" s="57" t="s">
        <v>2045</v>
      </c>
      <c r="BP127" s="57" t="s">
        <v>2046</v>
      </c>
      <c r="BQ127" s="57" t="s">
        <v>2047</v>
      </c>
      <c r="BT127" s="57"/>
      <c r="BV127" s="57" t="s">
        <v>2048</v>
      </c>
      <c r="BW127" s="57"/>
      <c r="BX127" s="57" t="s">
        <v>2049</v>
      </c>
      <c r="BY127" s="57" t="s">
        <v>2050</v>
      </c>
      <c r="CA127" s="57" t="s">
        <v>2051</v>
      </c>
      <c r="CC127" s="57" t="s">
        <v>2052</v>
      </c>
    </row>
    <row r="128" spans="1:81" ht="18.75" x14ac:dyDescent="0.3">
      <c r="A128" s="221"/>
      <c r="B128" s="222"/>
      <c r="C128" s="212">
        <v>3</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2053</v>
      </c>
      <c r="BK128" s="57" t="s">
        <v>2054</v>
      </c>
      <c r="BP128" s="57" t="s">
        <v>2055</v>
      </c>
      <c r="BQ128" s="57" t="s">
        <v>2056</v>
      </c>
      <c r="BT128" s="57"/>
      <c r="BV128" s="57" t="s">
        <v>2057</v>
      </c>
      <c r="BW128" s="57"/>
      <c r="BX128" s="57" t="s">
        <v>2058</v>
      </c>
      <c r="BY128" s="57" t="s">
        <v>2059</v>
      </c>
      <c r="CA128" s="57" t="s">
        <v>2060</v>
      </c>
      <c r="CC128" s="57" t="s">
        <v>2061</v>
      </c>
    </row>
    <row r="129" spans="1:81" ht="18.75" x14ac:dyDescent="0.3">
      <c r="A129" s="221"/>
      <c r="B129" s="222"/>
      <c r="C129" s="212">
        <v>3</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2062</v>
      </c>
      <c r="BK129" s="57" t="s">
        <v>2063</v>
      </c>
      <c r="BP129" s="57" t="s">
        <v>2064</v>
      </c>
      <c r="BQ129" s="57" t="s">
        <v>2065</v>
      </c>
      <c r="BT129" s="57"/>
      <c r="BV129" s="57" t="s">
        <v>2066</v>
      </c>
      <c r="BW129" s="57"/>
      <c r="BX129" s="57" t="s">
        <v>2067</v>
      </c>
      <c r="BY129" s="57" t="s">
        <v>2068</v>
      </c>
      <c r="CA129" s="57" t="s">
        <v>2069</v>
      </c>
      <c r="CC129" s="57" t="s">
        <v>2070</v>
      </c>
    </row>
    <row r="130" spans="1:81" ht="18.75" x14ac:dyDescent="0.3">
      <c r="A130" s="221"/>
      <c r="B130" s="222"/>
      <c r="C130" s="212">
        <v>3</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2071</v>
      </c>
      <c r="BK130" s="57" t="s">
        <v>2072</v>
      </c>
      <c r="BP130" s="57" t="s">
        <v>2073</v>
      </c>
      <c r="BQ130" s="57" t="s">
        <v>2074</v>
      </c>
      <c r="BT130" s="57"/>
      <c r="BV130" s="57" t="s">
        <v>2075</v>
      </c>
      <c r="BW130" s="57"/>
      <c r="BX130" s="57" t="s">
        <v>2076</v>
      </c>
      <c r="BY130" s="57" t="s">
        <v>2077</v>
      </c>
      <c r="CA130" s="57" t="s">
        <v>2078</v>
      </c>
      <c r="CC130" s="57" t="s">
        <v>2079</v>
      </c>
    </row>
    <row r="131" spans="1:81" ht="18.75" x14ac:dyDescent="0.3">
      <c r="A131" s="221"/>
      <c r="B131" s="222"/>
      <c r="C131" s="212">
        <v>3</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2080</v>
      </c>
      <c r="BK131" s="57" t="s">
        <v>2081</v>
      </c>
      <c r="BP131" s="57" t="s">
        <v>2082</v>
      </c>
      <c r="BQ131" s="57" t="s">
        <v>2083</v>
      </c>
      <c r="BT131" s="57"/>
      <c r="BV131" s="57" t="s">
        <v>2084</v>
      </c>
      <c r="BW131" s="57"/>
      <c r="BX131" s="57" t="s">
        <v>1399</v>
      </c>
      <c r="BY131" s="57" t="s">
        <v>2085</v>
      </c>
      <c r="CA131" s="57" t="s">
        <v>2086</v>
      </c>
      <c r="CC131" s="57" t="s">
        <v>2087</v>
      </c>
    </row>
    <row r="132" spans="1:81" ht="18.75" x14ac:dyDescent="0.3">
      <c r="A132" s="221"/>
      <c r="B132" s="222"/>
      <c r="C132" s="212">
        <v>3</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2088</v>
      </c>
      <c r="BK132" s="57" t="s">
        <v>2089</v>
      </c>
      <c r="BP132" s="57" t="s">
        <v>2090</v>
      </c>
      <c r="BQ132" s="57" t="s">
        <v>1831</v>
      </c>
      <c r="BT132" s="57"/>
      <c r="BV132" s="57" t="s">
        <v>2091</v>
      </c>
      <c r="BW132" s="57"/>
      <c r="BX132" s="57" t="s">
        <v>2092</v>
      </c>
      <c r="BY132" s="57" t="s">
        <v>2093</v>
      </c>
      <c r="CA132" s="57" t="s">
        <v>2094</v>
      </c>
      <c r="CC132" s="57" t="s">
        <v>2061</v>
      </c>
    </row>
    <row r="133" spans="1:81" ht="18.75" x14ac:dyDescent="0.3">
      <c r="A133" s="221"/>
      <c r="B133" s="222"/>
      <c r="C133" s="212">
        <v>3</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2095</v>
      </c>
      <c r="BK133" s="57" t="s">
        <v>2096</v>
      </c>
      <c r="BP133" s="57" t="s">
        <v>2097</v>
      </c>
      <c r="BQ133" s="57" t="s">
        <v>2098</v>
      </c>
      <c r="BT133" s="57"/>
      <c r="BV133" s="57" t="s">
        <v>2099</v>
      </c>
      <c r="BW133" s="57"/>
      <c r="BX133" s="57" t="s">
        <v>832</v>
      </c>
      <c r="BY133" s="57" t="s">
        <v>2100</v>
      </c>
      <c r="CA133" s="57" t="s">
        <v>2101</v>
      </c>
      <c r="CC133" s="57" t="s">
        <v>2102</v>
      </c>
    </row>
    <row r="134" spans="1:81" ht="18.75" x14ac:dyDescent="0.3">
      <c r="A134" s="221"/>
      <c r="B134" s="222"/>
      <c r="C134" s="212">
        <v>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2103</v>
      </c>
      <c r="BK134" s="57" t="s">
        <v>2104</v>
      </c>
      <c r="BP134" s="57" t="s">
        <v>2105</v>
      </c>
      <c r="BQ134" s="57" t="s">
        <v>2106</v>
      </c>
      <c r="BT134" s="57"/>
      <c r="BV134" s="57" t="s">
        <v>2107</v>
      </c>
      <c r="BW134" s="57"/>
      <c r="BX134" s="57" t="s">
        <v>2108</v>
      </c>
      <c r="BY134" s="57" t="s">
        <v>2109</v>
      </c>
      <c r="CA134" s="57" t="s">
        <v>2110</v>
      </c>
      <c r="CC134" s="57" t="s">
        <v>2111</v>
      </c>
    </row>
    <row r="135" spans="1:81" ht="18.75" x14ac:dyDescent="0.3">
      <c r="A135" s="221"/>
      <c r="B135" s="222"/>
      <c r="C135" s="212">
        <v>3</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2112</v>
      </c>
      <c r="BK135" s="57" t="s">
        <v>2113</v>
      </c>
      <c r="BP135" s="57" t="s">
        <v>2114</v>
      </c>
      <c r="BQ135" s="57" t="s">
        <v>2115</v>
      </c>
      <c r="BT135" s="57"/>
      <c r="BV135" s="57" t="s">
        <v>2116</v>
      </c>
      <c r="BW135" s="57"/>
      <c r="BX135" s="57" t="s">
        <v>2117</v>
      </c>
      <c r="BY135" s="57" t="s">
        <v>2118</v>
      </c>
      <c r="CA135" s="57" t="s">
        <v>2119</v>
      </c>
      <c r="CC135" s="57" t="s">
        <v>2120</v>
      </c>
    </row>
    <row r="136" spans="1:81" ht="18.75" x14ac:dyDescent="0.3">
      <c r="A136" s="221"/>
      <c r="B136" s="222"/>
      <c r="C136" s="212">
        <v>3</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2121</v>
      </c>
      <c r="BK136" s="57" t="s">
        <v>2122</v>
      </c>
      <c r="BP136" s="57" t="s">
        <v>2123</v>
      </c>
      <c r="BQ136" s="57" t="s">
        <v>1831</v>
      </c>
      <c r="BV136" s="57" t="s">
        <v>2124</v>
      </c>
      <c r="BW136" s="57"/>
      <c r="BX136" s="57" t="s">
        <v>2125</v>
      </c>
      <c r="BY136" s="57" t="s">
        <v>2126</v>
      </c>
      <c r="CA136" s="57" t="s">
        <v>2127</v>
      </c>
      <c r="CC136" s="57" t="s">
        <v>2128</v>
      </c>
    </row>
    <row r="137" spans="1:81" ht="18.75" x14ac:dyDescent="0.3">
      <c r="A137" s="221"/>
      <c r="B137" s="222"/>
      <c r="C137" s="212">
        <v>3</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2129</v>
      </c>
      <c r="BK137" s="57" t="s">
        <v>2130</v>
      </c>
      <c r="BP137" s="57" t="s">
        <v>2131</v>
      </c>
      <c r="BQ137" s="57" t="s">
        <v>2132</v>
      </c>
      <c r="BV137" s="57" t="s">
        <v>2133</v>
      </c>
      <c r="BW137" s="57"/>
      <c r="BX137" s="57" t="s">
        <v>2134</v>
      </c>
      <c r="BY137" s="57" t="s">
        <v>2135</v>
      </c>
      <c r="CA137" s="57" t="s">
        <v>2136</v>
      </c>
      <c r="CC137" s="57" t="s">
        <v>2137</v>
      </c>
    </row>
    <row r="138" spans="1:81" ht="18.75" x14ac:dyDescent="0.3">
      <c r="A138" s="221"/>
      <c r="B138" s="222"/>
      <c r="C138" s="212">
        <v>3</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2138</v>
      </c>
      <c r="BK138" s="57" t="s">
        <v>2139</v>
      </c>
      <c r="BP138" s="57" t="s">
        <v>2140</v>
      </c>
      <c r="BQ138" s="57" t="s">
        <v>2141</v>
      </c>
      <c r="BV138" s="57" t="s">
        <v>2142</v>
      </c>
      <c r="BW138" s="57"/>
      <c r="BX138" s="57" t="s">
        <v>2143</v>
      </c>
      <c r="BY138" s="57" t="s">
        <v>2144</v>
      </c>
      <c r="CA138" s="57" t="s">
        <v>2145</v>
      </c>
      <c r="CC138" s="57" t="s">
        <v>2146</v>
      </c>
    </row>
    <row r="139" spans="1:81" ht="18.75" x14ac:dyDescent="0.3">
      <c r="A139" s="221"/>
      <c r="B139" s="222"/>
      <c r="C139" s="212">
        <v>3</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2147</v>
      </c>
      <c r="BP139" s="57" t="s">
        <v>2148</v>
      </c>
      <c r="BQ139" s="57" t="s">
        <v>2149</v>
      </c>
      <c r="BV139" s="57" t="s">
        <v>2150</v>
      </c>
      <c r="BW139" s="57"/>
      <c r="BX139" s="57" t="s">
        <v>2151</v>
      </c>
      <c r="BY139" s="57" t="s">
        <v>2152</v>
      </c>
      <c r="CA139" s="57" t="s">
        <v>2153</v>
      </c>
      <c r="CC139" s="57" t="s">
        <v>2154</v>
      </c>
    </row>
    <row r="140" spans="1:81" ht="18.75" x14ac:dyDescent="0.3">
      <c r="A140" s="221"/>
      <c r="B140" s="222"/>
      <c r="C140" s="212">
        <v>3</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2155</v>
      </c>
      <c r="BP140" s="57" t="s">
        <v>2156</v>
      </c>
      <c r="BQ140" s="57" t="s">
        <v>2141</v>
      </c>
      <c r="BV140" s="57" t="s">
        <v>2157</v>
      </c>
      <c r="BW140" s="57"/>
      <c r="BX140" s="57" t="s">
        <v>2158</v>
      </c>
      <c r="BY140" s="57" t="s">
        <v>2159</v>
      </c>
      <c r="CA140" s="57" t="s">
        <v>2160</v>
      </c>
      <c r="CC140" s="57" t="s">
        <v>2161</v>
      </c>
    </row>
    <row r="141" spans="1:81" ht="18.75" x14ac:dyDescent="0.3">
      <c r="A141" s="221"/>
      <c r="B141" s="222"/>
      <c r="C141" s="212">
        <v>3</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2162</v>
      </c>
      <c r="BP141" s="57" t="s">
        <v>2163</v>
      </c>
      <c r="BQ141" s="57" t="s">
        <v>2164</v>
      </c>
      <c r="BV141" s="57" t="s">
        <v>2165</v>
      </c>
      <c r="BW141" s="57"/>
      <c r="BX141" s="57" t="s">
        <v>2166</v>
      </c>
      <c r="BY141" s="57" t="s">
        <v>2167</v>
      </c>
      <c r="CA141" s="57" t="s">
        <v>2168</v>
      </c>
      <c r="CC141" s="57" t="s">
        <v>2169</v>
      </c>
    </row>
    <row r="142" spans="1:81" ht="18.75" x14ac:dyDescent="0.3">
      <c r="A142" s="221"/>
      <c r="B142" s="222"/>
      <c r="C142" s="212">
        <v>3</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2170</v>
      </c>
      <c r="BP142" s="57" t="s">
        <v>2171</v>
      </c>
      <c r="BQ142" s="57" t="s">
        <v>2141</v>
      </c>
      <c r="BV142" s="57" t="s">
        <v>2172</v>
      </c>
      <c r="BW142" s="57"/>
      <c r="BX142" s="57" t="s">
        <v>2173</v>
      </c>
      <c r="BY142" s="57" t="s">
        <v>2174</v>
      </c>
      <c r="CA142" s="57" t="s">
        <v>2175</v>
      </c>
      <c r="CC142" s="57" t="s">
        <v>2176</v>
      </c>
    </row>
    <row r="143" spans="1:81" ht="18.75" x14ac:dyDescent="0.3">
      <c r="A143" s="221"/>
      <c r="B143" s="222"/>
      <c r="C143" s="212">
        <v>3</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2177</v>
      </c>
      <c r="BP143" s="57" t="s">
        <v>2178</v>
      </c>
      <c r="BQ143" s="57" t="s">
        <v>2179</v>
      </c>
      <c r="BV143" s="57" t="s">
        <v>2180</v>
      </c>
      <c r="BW143" s="57"/>
      <c r="BX143" s="57" t="s">
        <v>2181</v>
      </c>
      <c r="BY143" s="57" t="s">
        <v>2182</v>
      </c>
      <c r="CA143" s="57" t="s">
        <v>2183</v>
      </c>
      <c r="CC143" s="57" t="s">
        <v>2184</v>
      </c>
    </row>
    <row r="144" spans="1:81" ht="18.75" x14ac:dyDescent="0.3">
      <c r="A144" s="221"/>
      <c r="B144" s="222"/>
      <c r="C144" s="212">
        <v>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2185</v>
      </c>
      <c r="BP144" s="57" t="s">
        <v>2186</v>
      </c>
      <c r="BQ144" s="57" t="s">
        <v>2141</v>
      </c>
      <c r="BV144" s="57" t="s">
        <v>2187</v>
      </c>
      <c r="BW144" s="57"/>
      <c r="BX144" s="57" t="s">
        <v>2151</v>
      </c>
      <c r="BY144" s="57" t="s">
        <v>2188</v>
      </c>
      <c r="CA144" s="57" t="s">
        <v>2189</v>
      </c>
      <c r="CC144" s="57" t="s">
        <v>2190</v>
      </c>
    </row>
    <row r="145" spans="1:81" ht="18.75" x14ac:dyDescent="0.3">
      <c r="A145" s="221"/>
      <c r="B145" s="222"/>
      <c r="C145" s="212">
        <v>3</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2191</v>
      </c>
      <c r="BP145" s="57" t="s">
        <v>2192</v>
      </c>
      <c r="BQ145" s="57" t="s">
        <v>2193</v>
      </c>
      <c r="BV145" s="57" t="s">
        <v>2194</v>
      </c>
      <c r="BW145" s="57"/>
      <c r="BX145" s="57" t="s">
        <v>2195</v>
      </c>
      <c r="BY145" s="57" t="s">
        <v>2196</v>
      </c>
      <c r="CA145" s="57" t="s">
        <v>2197</v>
      </c>
      <c r="CC145" s="57" t="s">
        <v>2198</v>
      </c>
    </row>
    <row r="146" spans="1:81" ht="18.75" x14ac:dyDescent="0.3">
      <c r="A146" s="221"/>
      <c r="B146" s="222"/>
      <c r="C146" s="212">
        <v>3</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2199</v>
      </c>
      <c r="BP146" s="57" t="s">
        <v>2200</v>
      </c>
      <c r="BQ146" s="57" t="s">
        <v>2141</v>
      </c>
      <c r="BV146" s="57" t="s">
        <v>2201</v>
      </c>
      <c r="BW146" s="57"/>
      <c r="BX146" s="57" t="s">
        <v>832</v>
      </c>
      <c r="BY146" s="57" t="s">
        <v>2202</v>
      </c>
      <c r="CA146" s="57" t="s">
        <v>2203</v>
      </c>
      <c r="CC146" s="57" t="s">
        <v>2204</v>
      </c>
    </row>
    <row r="147" spans="1:81" ht="18.75" x14ac:dyDescent="0.3">
      <c r="A147" s="221"/>
      <c r="B147" s="222"/>
      <c r="C147" s="212">
        <v>3</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2205</v>
      </c>
      <c r="BP147" s="57" t="s">
        <v>2206</v>
      </c>
      <c r="BQ147" s="57" t="s">
        <v>2207</v>
      </c>
      <c r="BV147" s="57" t="s">
        <v>2208</v>
      </c>
      <c r="BW147" s="57"/>
      <c r="BX147" s="57" t="s">
        <v>2173</v>
      </c>
      <c r="BY147" s="57" t="s">
        <v>2209</v>
      </c>
      <c r="CA147" s="57" t="s">
        <v>2210</v>
      </c>
      <c r="CC147" s="57" t="s">
        <v>2211</v>
      </c>
    </row>
    <row r="148" spans="1:81" ht="18.75" x14ac:dyDescent="0.3">
      <c r="A148" s="221"/>
      <c r="B148" s="222"/>
      <c r="C148" s="212">
        <v>3</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2212</v>
      </c>
      <c r="BP148" s="57" t="s">
        <v>2213</v>
      </c>
      <c r="BQ148" s="57" t="s">
        <v>2214</v>
      </c>
      <c r="BV148" s="57" t="s">
        <v>2215</v>
      </c>
      <c r="BW148" s="57"/>
      <c r="BX148" s="57" t="s">
        <v>2151</v>
      </c>
      <c r="BY148" s="57" t="s">
        <v>2216</v>
      </c>
      <c r="CA148" s="57" t="s">
        <v>2217</v>
      </c>
      <c r="CC148" s="57" t="s">
        <v>2218</v>
      </c>
    </row>
    <row r="149" spans="1:81" ht="18.75" x14ac:dyDescent="0.3">
      <c r="A149" s="221"/>
      <c r="B149" s="222"/>
      <c r="C149" s="212">
        <v>3</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2219</v>
      </c>
      <c r="BP149" s="57" t="s">
        <v>2220</v>
      </c>
      <c r="BQ149" s="57" t="s">
        <v>2141</v>
      </c>
      <c r="BV149" s="57" t="s">
        <v>2221</v>
      </c>
      <c r="BW149" s="57"/>
      <c r="BX149" s="57" t="s">
        <v>1854</v>
      </c>
      <c r="BY149" s="57" t="s">
        <v>2222</v>
      </c>
      <c r="CA149" s="57" t="s">
        <v>2223</v>
      </c>
      <c r="CC149" s="57" t="s">
        <v>2224</v>
      </c>
    </row>
    <row r="150" spans="1:81" ht="18.75" x14ac:dyDescent="0.3">
      <c r="A150" s="221"/>
      <c r="B150" s="222"/>
      <c r="C150" s="212">
        <v>3</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2225</v>
      </c>
      <c r="BP150" s="57" t="s">
        <v>2226</v>
      </c>
      <c r="BQ150" s="57" t="s">
        <v>2227</v>
      </c>
      <c r="BV150" s="57" t="s">
        <v>2228</v>
      </c>
      <c r="BW150" s="57"/>
      <c r="BX150" s="57" t="s">
        <v>2229</v>
      </c>
      <c r="BY150" s="57" t="s">
        <v>2230</v>
      </c>
      <c r="CA150" s="57" t="s">
        <v>2231</v>
      </c>
      <c r="CC150" s="57" t="s">
        <v>2232</v>
      </c>
    </row>
    <row r="151" spans="1:81" ht="18.75" x14ac:dyDescent="0.3">
      <c r="A151" s="221"/>
      <c r="B151" s="222"/>
      <c r="C151" s="212">
        <v>3</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2233</v>
      </c>
      <c r="BP151" s="57" t="s">
        <v>2234</v>
      </c>
      <c r="BQ151" s="57" t="s">
        <v>2141</v>
      </c>
      <c r="BV151" s="57" t="s">
        <v>2235</v>
      </c>
      <c r="BW151" s="57"/>
      <c r="BX151" s="57" t="s">
        <v>2040</v>
      </c>
      <c r="BY151" s="57" t="s">
        <v>2236</v>
      </c>
      <c r="CA151" s="57" t="s">
        <v>2237</v>
      </c>
      <c r="CC151" s="57" t="s">
        <v>2238</v>
      </c>
    </row>
    <row r="152" spans="1:81" ht="18.75" x14ac:dyDescent="0.3">
      <c r="A152" s="221"/>
      <c r="B152" s="222"/>
      <c r="C152" s="212">
        <v>3</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2239</v>
      </c>
      <c r="BP152" s="57" t="s">
        <v>2240</v>
      </c>
      <c r="BQ152" s="57" t="s">
        <v>2241</v>
      </c>
      <c r="BV152" s="57" t="s">
        <v>2242</v>
      </c>
      <c r="BW152" s="57"/>
      <c r="BX152" s="57" t="s">
        <v>2173</v>
      </c>
      <c r="BY152" s="57" t="s">
        <v>2243</v>
      </c>
      <c r="CA152" s="57" t="s">
        <v>2244</v>
      </c>
      <c r="CC152" s="57" t="s">
        <v>2245</v>
      </c>
    </row>
    <row r="153" spans="1:81" ht="18.75" x14ac:dyDescent="0.3">
      <c r="A153" s="221"/>
      <c r="B153" s="222"/>
      <c r="C153" s="212">
        <v>3</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2246</v>
      </c>
      <c r="BP153" s="57" t="s">
        <v>2247</v>
      </c>
      <c r="BQ153" s="57" t="s">
        <v>2248</v>
      </c>
      <c r="BV153" s="57" t="s">
        <v>2249</v>
      </c>
      <c r="BW153" s="57"/>
      <c r="BX153" s="57" t="s">
        <v>2250</v>
      </c>
      <c r="BY153" s="57" t="s">
        <v>2251</v>
      </c>
      <c r="CA153" s="57" t="s">
        <v>2252</v>
      </c>
      <c r="CC153" s="57" t="s">
        <v>2253</v>
      </c>
    </row>
    <row r="154" spans="1:81" ht="18.75" x14ac:dyDescent="0.3">
      <c r="A154" s="221"/>
      <c r="B154" s="222"/>
      <c r="C154" s="212">
        <v>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2254</v>
      </c>
      <c r="BP154" s="57" t="s">
        <v>2255</v>
      </c>
      <c r="BQ154" s="57" t="s">
        <v>2141</v>
      </c>
      <c r="BV154" s="57" t="s">
        <v>2256</v>
      </c>
      <c r="BW154" s="57"/>
      <c r="BX154" s="57" t="s">
        <v>2181</v>
      </c>
      <c r="BY154" s="57" t="s">
        <v>2257</v>
      </c>
      <c r="CA154" s="57" t="s">
        <v>2258</v>
      </c>
      <c r="CC154" s="57" t="s">
        <v>2259</v>
      </c>
    </row>
    <row r="155" spans="1:81" ht="18.75" x14ac:dyDescent="0.3">
      <c r="A155" s="221"/>
      <c r="B155" s="222"/>
      <c r="C155" s="212">
        <v>3</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2260</v>
      </c>
      <c r="BP155" s="57" t="s">
        <v>2261</v>
      </c>
      <c r="BQ155" s="57" t="s">
        <v>2262</v>
      </c>
      <c r="BV155" s="57" t="s">
        <v>2263</v>
      </c>
      <c r="BW155" s="57"/>
      <c r="BX155" s="57" t="s">
        <v>2264</v>
      </c>
      <c r="BY155" s="57" t="s">
        <v>2265</v>
      </c>
      <c r="CA155" s="57" t="s">
        <v>2266</v>
      </c>
      <c r="CC155" s="57" t="s">
        <v>2267</v>
      </c>
    </row>
    <row r="156" spans="1:81" ht="18.75" x14ac:dyDescent="0.3">
      <c r="A156" s="221"/>
      <c r="B156" s="222"/>
      <c r="C156" s="212">
        <v>3</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2268</v>
      </c>
      <c r="BP156" s="57" t="s">
        <v>2269</v>
      </c>
      <c r="BQ156" s="57" t="s">
        <v>2141</v>
      </c>
      <c r="BV156" s="57" t="s">
        <v>2270</v>
      </c>
      <c r="BW156" s="57"/>
      <c r="BX156" s="57" t="s">
        <v>2040</v>
      </c>
      <c r="BY156" s="57" t="s">
        <v>2271</v>
      </c>
      <c r="CA156" s="57" t="s">
        <v>2272</v>
      </c>
      <c r="CC156" s="57" t="s">
        <v>2273</v>
      </c>
    </row>
    <row r="157" spans="1:81" ht="18.75" x14ac:dyDescent="0.3">
      <c r="A157" s="221"/>
      <c r="B157" s="222"/>
      <c r="C157" s="212">
        <v>3</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2274</v>
      </c>
      <c r="BP157" s="57" t="s">
        <v>2275</v>
      </c>
      <c r="BQ157" s="57" t="s">
        <v>2207</v>
      </c>
      <c r="BV157" s="57" t="s">
        <v>2276</v>
      </c>
      <c r="BW157" s="57"/>
      <c r="BX157" s="57" t="s">
        <v>2173</v>
      </c>
      <c r="BY157" s="57" t="s">
        <v>2277</v>
      </c>
      <c r="CA157" s="57" t="s">
        <v>2278</v>
      </c>
      <c r="CC157" s="57" t="s">
        <v>2253</v>
      </c>
    </row>
    <row r="158" spans="1:81" ht="18.75" x14ac:dyDescent="0.3">
      <c r="A158" s="221"/>
      <c r="B158" s="222"/>
      <c r="C158" s="212">
        <v>3</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2279</v>
      </c>
      <c r="BP158" s="57" t="s">
        <v>2280</v>
      </c>
      <c r="BQ158" s="57" t="s">
        <v>2281</v>
      </c>
      <c r="BV158" s="57" t="s">
        <v>2282</v>
      </c>
      <c r="BW158" s="57"/>
      <c r="BX158" s="57" t="s">
        <v>2181</v>
      </c>
      <c r="BY158" s="57" t="s">
        <v>2283</v>
      </c>
      <c r="CA158" s="57" t="s">
        <v>2284</v>
      </c>
      <c r="CC158" s="57" t="s">
        <v>2267</v>
      </c>
    </row>
    <row r="159" spans="1:81" ht="18.75" x14ac:dyDescent="0.3">
      <c r="A159" s="221"/>
      <c r="B159" s="222"/>
      <c r="C159" s="212">
        <v>3</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2285</v>
      </c>
      <c r="BP159" s="57" t="s">
        <v>2286</v>
      </c>
      <c r="BQ159" s="57" t="s">
        <v>2141</v>
      </c>
      <c r="BV159" s="57" t="s">
        <v>2287</v>
      </c>
      <c r="BW159" s="57"/>
      <c r="BX159" s="57" t="s">
        <v>1925</v>
      </c>
      <c r="BY159" s="57" t="s">
        <v>2288</v>
      </c>
      <c r="CA159" s="57" t="s">
        <v>2289</v>
      </c>
      <c r="CC159" s="57" t="s">
        <v>2290</v>
      </c>
    </row>
    <row r="160" spans="1:81" ht="18.75" x14ac:dyDescent="0.3">
      <c r="A160" s="221"/>
      <c r="B160" s="222"/>
      <c r="C160" s="212">
        <v>3</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2291</v>
      </c>
      <c r="BP160" s="57" t="s">
        <v>2292</v>
      </c>
      <c r="BQ160" s="57" t="s">
        <v>2293</v>
      </c>
      <c r="BV160" s="57" t="s">
        <v>2294</v>
      </c>
      <c r="BW160" s="57"/>
      <c r="BX160" s="57" t="s">
        <v>2295</v>
      </c>
      <c r="BY160" s="57" t="s">
        <v>2296</v>
      </c>
      <c r="CA160" s="57" t="s">
        <v>2297</v>
      </c>
      <c r="CC160" s="57" t="s">
        <v>2253</v>
      </c>
    </row>
    <row r="161" spans="1:140" s="26" customFormat="1" ht="18.75" x14ac:dyDescent="0.3">
      <c r="A161" s="221"/>
      <c r="B161" s="222"/>
      <c r="C161" s="212">
        <v>3</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2298</v>
      </c>
      <c r="BK161" s="59"/>
      <c r="BL161" s="59"/>
      <c r="BM161" s="59"/>
      <c r="BN161" s="59"/>
      <c r="BO161" s="59"/>
      <c r="BP161" s="57" t="s">
        <v>2299</v>
      </c>
      <c r="BQ161" s="57" t="s">
        <v>2141</v>
      </c>
      <c r="BR161" s="59"/>
      <c r="BS161" s="59"/>
      <c r="BT161" s="59"/>
      <c r="BU161" s="59"/>
      <c r="BV161" s="57" t="s">
        <v>2300</v>
      </c>
      <c r="BW161" s="57"/>
      <c r="BX161" s="57" t="s">
        <v>2040</v>
      </c>
      <c r="BY161" s="57" t="s">
        <v>2301</v>
      </c>
      <c r="BZ161" s="59"/>
      <c r="CA161" s="57" t="s">
        <v>2302</v>
      </c>
      <c r="CB161" s="59"/>
      <c r="CC161" s="57" t="s">
        <v>2267</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2">
        <v>3</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2303</v>
      </c>
      <c r="BP162" s="57" t="s">
        <v>2304</v>
      </c>
      <c r="BQ162" s="57" t="s">
        <v>2305</v>
      </c>
      <c r="BV162" s="57" t="s">
        <v>2306</v>
      </c>
      <c r="BW162" s="57"/>
      <c r="BX162" s="57" t="s">
        <v>2173</v>
      </c>
      <c r="BY162" s="57" t="s">
        <v>2307</v>
      </c>
      <c r="CA162" s="57" t="s">
        <v>2308</v>
      </c>
      <c r="CC162" s="57" t="s">
        <v>2309</v>
      </c>
    </row>
    <row r="163" spans="1:140" ht="18.75" x14ac:dyDescent="0.3">
      <c r="A163" s="219"/>
      <c r="B163" s="220"/>
      <c r="C163" s="212">
        <v>3</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2310</v>
      </c>
      <c r="BQ163" s="57" t="s">
        <v>2141</v>
      </c>
      <c r="BV163" s="57" t="s">
        <v>2311</v>
      </c>
      <c r="BW163" s="57"/>
      <c r="BX163" s="57" t="s">
        <v>2250</v>
      </c>
      <c r="BY163" s="57" t="s">
        <v>2312</v>
      </c>
      <c r="CA163" s="57" t="s">
        <v>2313</v>
      </c>
      <c r="CC163" s="57" t="s">
        <v>2314</v>
      </c>
    </row>
    <row r="164" spans="1:140" ht="18.75" x14ac:dyDescent="0.3">
      <c r="A164" s="219"/>
      <c r="B164" s="220"/>
      <c r="C164" s="212">
        <v>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2315</v>
      </c>
      <c r="BQ164" s="57" t="s">
        <v>2316</v>
      </c>
      <c r="BV164" s="57" t="s">
        <v>2317</v>
      </c>
      <c r="BW164" s="57"/>
      <c r="BX164" s="57" t="s">
        <v>2181</v>
      </c>
      <c r="BY164" s="57" t="s">
        <v>2318</v>
      </c>
      <c r="CA164" s="57" t="s">
        <v>2319</v>
      </c>
      <c r="CC164" s="57" t="s">
        <v>2320</v>
      </c>
    </row>
    <row r="165" spans="1:140" ht="18.75" x14ac:dyDescent="0.3">
      <c r="A165" s="219"/>
      <c r="B165" s="220"/>
      <c r="C165" s="212">
        <v>3</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2321</v>
      </c>
      <c r="BQ165" s="57" t="s">
        <v>1831</v>
      </c>
      <c r="BV165" s="57" t="s">
        <v>2322</v>
      </c>
      <c r="BW165" s="57"/>
      <c r="BX165" s="57" t="s">
        <v>2323</v>
      </c>
      <c r="BY165" s="57" t="s">
        <v>2324</v>
      </c>
      <c r="CA165" s="57" t="s">
        <v>2325</v>
      </c>
      <c r="CC165" s="57" t="s">
        <v>2326</v>
      </c>
    </row>
    <row r="166" spans="1:140" ht="18.75" x14ac:dyDescent="0.3">
      <c r="A166" s="221"/>
      <c r="B166" s="222"/>
      <c r="C166" s="212">
        <v>3</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2327</v>
      </c>
      <c r="BQ166" s="57" t="s">
        <v>2328</v>
      </c>
      <c r="BV166" s="57" t="s">
        <v>2329</v>
      </c>
      <c r="BW166" s="57"/>
      <c r="BX166" s="57" t="s">
        <v>1973</v>
      </c>
      <c r="BY166" s="57" t="s">
        <v>2330</v>
      </c>
      <c r="CA166" s="57" t="s">
        <v>2331</v>
      </c>
      <c r="CC166" s="57" t="s">
        <v>2332</v>
      </c>
    </row>
    <row r="167" spans="1:140" ht="18.75" x14ac:dyDescent="0.3">
      <c r="A167" s="221"/>
      <c r="B167" s="222"/>
      <c r="C167" s="212">
        <v>3</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2333</v>
      </c>
      <c r="BQ167" s="57" t="s">
        <v>2141</v>
      </c>
      <c r="BV167" s="57" t="s">
        <v>2334</v>
      </c>
      <c r="BW167" s="57"/>
      <c r="BX167" s="57" t="s">
        <v>2040</v>
      </c>
      <c r="BY167" s="57" t="s">
        <v>2335</v>
      </c>
      <c r="CA167" s="57" t="s">
        <v>2336</v>
      </c>
      <c r="CC167" s="57" t="s">
        <v>2337</v>
      </c>
    </row>
    <row r="168" spans="1:140" ht="18.75" x14ac:dyDescent="0.3">
      <c r="A168" s="221"/>
      <c r="B168" s="222"/>
      <c r="C168" s="212">
        <v>3</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2338</v>
      </c>
      <c r="BQ168" s="57" t="s">
        <v>2207</v>
      </c>
      <c r="BV168" s="57" t="s">
        <v>2339</v>
      </c>
      <c r="BW168" s="57"/>
      <c r="BX168" s="57" t="s">
        <v>2340</v>
      </c>
      <c r="BY168" s="57" t="s">
        <v>2341</v>
      </c>
      <c r="CA168" s="57" t="s">
        <v>2342</v>
      </c>
      <c r="CC168" s="57" t="s">
        <v>2343</v>
      </c>
    </row>
    <row r="169" spans="1:140" ht="18.75" x14ac:dyDescent="0.3">
      <c r="A169" s="221"/>
      <c r="B169" s="222"/>
      <c r="C169" s="212">
        <v>3</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2344</v>
      </c>
      <c r="BV169" s="57" t="s">
        <v>2345</v>
      </c>
      <c r="BW169" s="57"/>
      <c r="BX169" s="57" t="s">
        <v>2346</v>
      </c>
      <c r="BY169" s="57" t="s">
        <v>2347</v>
      </c>
      <c r="CA169" s="57" t="s">
        <v>2348</v>
      </c>
      <c r="CC169" s="57" t="s">
        <v>2349</v>
      </c>
    </row>
    <row r="170" spans="1:140" ht="18.75" x14ac:dyDescent="0.3">
      <c r="A170" s="221"/>
      <c r="B170" s="222"/>
      <c r="C170" s="212">
        <v>3</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2350</v>
      </c>
      <c r="BQ170" s="57" t="s">
        <v>2351</v>
      </c>
      <c r="BV170" s="57" t="s">
        <v>2352</v>
      </c>
      <c r="BW170" s="57"/>
      <c r="BX170" s="57" t="s">
        <v>2353</v>
      </c>
      <c r="BY170" s="57" t="s">
        <v>2354</v>
      </c>
      <c r="CA170" s="57" t="s">
        <v>2355</v>
      </c>
      <c r="CC170" s="57" t="s">
        <v>2356</v>
      </c>
    </row>
    <row r="171" spans="1:140" ht="18.75" x14ac:dyDescent="0.3">
      <c r="A171" s="221"/>
      <c r="B171" s="222"/>
      <c r="C171" s="212">
        <v>3</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2357</v>
      </c>
      <c r="BQ171" s="57" t="s">
        <v>2141</v>
      </c>
      <c r="BV171" s="57" t="s">
        <v>2358</v>
      </c>
      <c r="BW171" s="57"/>
      <c r="BX171" s="57" t="s">
        <v>2359</v>
      </c>
      <c r="BY171" s="57" t="s">
        <v>2360</v>
      </c>
      <c r="CA171" s="57" t="s">
        <v>2361</v>
      </c>
      <c r="CC171" s="57" t="s">
        <v>2362</v>
      </c>
    </row>
    <row r="172" spans="1:140" ht="18.75" x14ac:dyDescent="0.3">
      <c r="A172" s="221"/>
      <c r="B172" s="222"/>
      <c r="C172" s="212">
        <v>3</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2363</v>
      </c>
      <c r="BQ172" s="57" t="s">
        <v>2364</v>
      </c>
      <c r="BV172" s="57" t="s">
        <v>2365</v>
      </c>
      <c r="BW172" s="57"/>
      <c r="BX172" s="57" t="s">
        <v>2366</v>
      </c>
      <c r="BY172" s="57" t="s">
        <v>2367</v>
      </c>
      <c r="CA172" s="57" t="s">
        <v>2368</v>
      </c>
      <c r="CC172" s="57" t="s">
        <v>2369</v>
      </c>
    </row>
    <row r="173" spans="1:140" ht="18.75" x14ac:dyDescent="0.3">
      <c r="A173" s="221"/>
      <c r="B173" s="222"/>
      <c r="C173" s="212">
        <v>3</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2370</v>
      </c>
      <c r="BQ173" s="57" t="s">
        <v>2141</v>
      </c>
      <c r="BV173" s="57" t="s">
        <v>2371</v>
      </c>
      <c r="BW173" s="57"/>
      <c r="BX173" s="57" t="s">
        <v>2372</v>
      </c>
      <c r="BY173" s="57" t="s">
        <v>2373</v>
      </c>
      <c r="CA173" s="57" t="s">
        <v>2374</v>
      </c>
      <c r="CC173" s="57" t="s">
        <v>2375</v>
      </c>
    </row>
    <row r="174" spans="1:140" ht="18.75" x14ac:dyDescent="0.3">
      <c r="A174" s="221"/>
      <c r="B174" s="222"/>
      <c r="C174" s="212">
        <v>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2376</v>
      </c>
      <c r="BQ174" s="57" t="s">
        <v>2377</v>
      </c>
      <c r="BV174" s="57" t="s">
        <v>2378</v>
      </c>
      <c r="BW174" s="57"/>
      <c r="BX174" s="57" t="s">
        <v>2379</v>
      </c>
      <c r="BY174" s="57" t="s">
        <v>2380</v>
      </c>
      <c r="CA174" s="57" t="s">
        <v>2381</v>
      </c>
      <c r="CC174" s="57" t="s">
        <v>2382</v>
      </c>
    </row>
    <row r="175" spans="1:140" ht="18.75" x14ac:dyDescent="0.3">
      <c r="A175" s="221"/>
      <c r="B175" s="222"/>
      <c r="C175" s="212">
        <v>3</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2383</v>
      </c>
      <c r="BQ175" s="57" t="s">
        <v>2141</v>
      </c>
      <c r="BV175" s="57" t="s">
        <v>2384</v>
      </c>
      <c r="BW175" s="57"/>
      <c r="BX175" s="57" t="s">
        <v>2385</v>
      </c>
      <c r="BY175" s="57" t="s">
        <v>2386</v>
      </c>
      <c r="CA175" s="57" t="s">
        <v>2387</v>
      </c>
      <c r="CC175" s="57" t="s">
        <v>2388</v>
      </c>
    </row>
    <row r="176" spans="1:140" ht="18.75" x14ac:dyDescent="0.3">
      <c r="A176" s="221"/>
      <c r="B176" s="222"/>
      <c r="C176" s="212">
        <v>3</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2389</v>
      </c>
      <c r="BQ176" s="57" t="s">
        <v>2207</v>
      </c>
      <c r="BV176" s="57" t="s">
        <v>2390</v>
      </c>
      <c r="BW176" s="57"/>
      <c r="BX176" s="57" t="s">
        <v>2391</v>
      </c>
      <c r="BY176" s="57" t="s">
        <v>2392</v>
      </c>
      <c r="CA176" s="57" t="s">
        <v>2308</v>
      </c>
      <c r="CC176" s="57" t="s">
        <v>2393</v>
      </c>
    </row>
    <row r="177" spans="1:81" ht="18.75" x14ac:dyDescent="0.3">
      <c r="A177" s="221"/>
      <c r="B177" s="222"/>
      <c r="C177" s="212">
        <v>3</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2394</v>
      </c>
      <c r="BQ177" s="57" t="s">
        <v>2241</v>
      </c>
      <c r="BV177" s="57" t="s">
        <v>2395</v>
      </c>
      <c r="BW177" s="57"/>
      <c r="BX177" s="57" t="s">
        <v>2396</v>
      </c>
      <c r="BY177" s="57" t="s">
        <v>2397</v>
      </c>
      <c r="CA177" s="57" t="s">
        <v>2266</v>
      </c>
      <c r="CC177" s="57" t="s">
        <v>2398</v>
      </c>
    </row>
    <row r="178" spans="1:81" ht="18.75" x14ac:dyDescent="0.3">
      <c r="A178" s="221"/>
      <c r="B178" s="222"/>
      <c r="C178" s="212">
        <v>3</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2399</v>
      </c>
      <c r="BQ178" s="57" t="s">
        <v>2400</v>
      </c>
      <c r="BV178" s="57" t="s">
        <v>2401</v>
      </c>
      <c r="BW178" s="57"/>
      <c r="BX178" s="57" t="s">
        <v>2402</v>
      </c>
      <c r="BY178" s="57" t="s">
        <v>2403</v>
      </c>
      <c r="CA178" s="57" t="s">
        <v>2404</v>
      </c>
      <c r="CC178" s="57" t="s">
        <v>2405</v>
      </c>
    </row>
    <row r="179" spans="1:81" ht="18.75" x14ac:dyDescent="0.3">
      <c r="A179" s="221"/>
      <c r="B179" s="222"/>
      <c r="C179" s="212">
        <v>3</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2406</v>
      </c>
      <c r="BQ179" s="57" t="s">
        <v>2141</v>
      </c>
      <c r="BV179" s="57" t="s">
        <v>2407</v>
      </c>
      <c r="BW179" s="57"/>
      <c r="BX179" s="57" t="s">
        <v>2408</v>
      </c>
      <c r="BY179" s="57" t="s">
        <v>2409</v>
      </c>
      <c r="CA179" s="57" t="s">
        <v>2410</v>
      </c>
      <c r="CC179" s="57" t="s">
        <v>2411</v>
      </c>
    </row>
    <row r="180" spans="1:81" ht="18.75" x14ac:dyDescent="0.3">
      <c r="A180" s="221"/>
      <c r="B180" s="222"/>
      <c r="C180" s="212">
        <v>3</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2412</v>
      </c>
      <c r="BQ180" s="57" t="s">
        <v>2413</v>
      </c>
      <c r="BV180" s="57" t="s">
        <v>2414</v>
      </c>
      <c r="BW180" s="57"/>
      <c r="BX180" s="57" t="s">
        <v>2415</v>
      </c>
      <c r="BY180" s="57" t="s">
        <v>2416</v>
      </c>
      <c r="CA180" s="57" t="s">
        <v>2417</v>
      </c>
      <c r="CC180" s="57" t="s">
        <v>2418</v>
      </c>
    </row>
    <row r="181" spans="1:81" ht="18.75" x14ac:dyDescent="0.3">
      <c r="A181" s="221"/>
      <c r="B181" s="222"/>
      <c r="C181" s="212">
        <v>3</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2419</v>
      </c>
      <c r="BQ181" s="57" t="s">
        <v>2420</v>
      </c>
      <c r="BV181" s="57" t="s">
        <v>2421</v>
      </c>
      <c r="BW181" s="57"/>
      <c r="BX181" s="57" t="s">
        <v>2422</v>
      </c>
      <c r="BY181" s="57" t="s">
        <v>2423</v>
      </c>
      <c r="CA181" s="57" t="s">
        <v>2424</v>
      </c>
      <c r="CC181" s="57" t="s">
        <v>2425</v>
      </c>
    </row>
    <row r="182" spans="1:81" ht="18.75" x14ac:dyDescent="0.3">
      <c r="A182" s="221"/>
      <c r="B182" s="222"/>
      <c r="C182" s="212">
        <v>3</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2426</v>
      </c>
      <c r="BQ182" s="57" t="s">
        <v>2141</v>
      </c>
      <c r="BV182" s="57" t="s">
        <v>2427</v>
      </c>
      <c r="BW182" s="57"/>
      <c r="BX182" s="57" t="s">
        <v>2428</v>
      </c>
      <c r="BY182" s="57" t="s">
        <v>2429</v>
      </c>
      <c r="CA182" s="57" t="s">
        <v>2430</v>
      </c>
      <c r="CC182" s="57" t="s">
        <v>2431</v>
      </c>
    </row>
    <row r="183" spans="1:81" ht="18.75" x14ac:dyDescent="0.3">
      <c r="A183" s="221"/>
      <c r="B183" s="222"/>
      <c r="C183" s="212">
        <v>3</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2432</v>
      </c>
      <c r="BQ183" s="57" t="s">
        <v>2433</v>
      </c>
      <c r="BV183" s="57" t="s">
        <v>2434</v>
      </c>
      <c r="BW183" s="57"/>
      <c r="BX183" s="57" t="s">
        <v>2435</v>
      </c>
      <c r="BY183" s="57" t="s">
        <v>2436</v>
      </c>
      <c r="CA183" s="57" t="s">
        <v>2437</v>
      </c>
      <c r="CC183" s="57" t="s">
        <v>2438</v>
      </c>
    </row>
    <row r="184" spans="1:81" ht="18.75" x14ac:dyDescent="0.3">
      <c r="A184" s="221"/>
      <c r="B184" s="222"/>
      <c r="C184" s="212">
        <v>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2439</v>
      </c>
      <c r="BQ184" s="57" t="s">
        <v>2440</v>
      </c>
      <c r="BV184" s="57" t="s">
        <v>2441</v>
      </c>
      <c r="BW184" s="57"/>
      <c r="BX184" s="57" t="s">
        <v>2442</v>
      </c>
      <c r="BY184" s="57" t="s">
        <v>2443</v>
      </c>
      <c r="CA184" s="57" t="s">
        <v>2266</v>
      </c>
      <c r="CC184" s="57" t="s">
        <v>2444</v>
      </c>
    </row>
    <row r="185" spans="1:81" ht="18.75" x14ac:dyDescent="0.3">
      <c r="A185" s="221"/>
      <c r="B185" s="222"/>
      <c r="C185" s="212">
        <v>3</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2445</v>
      </c>
      <c r="BQ185" s="57" t="s">
        <v>2141</v>
      </c>
      <c r="BV185" s="57" t="s">
        <v>2446</v>
      </c>
      <c r="BW185" s="57"/>
      <c r="BX185" s="57" t="s">
        <v>2447</v>
      </c>
      <c r="BY185" s="57" t="s">
        <v>2448</v>
      </c>
      <c r="CA185" s="57" t="s">
        <v>2449</v>
      </c>
      <c r="CC185" s="57" t="s">
        <v>2450</v>
      </c>
    </row>
    <row r="186" spans="1:81" ht="18.75" x14ac:dyDescent="0.3">
      <c r="A186" s="221"/>
      <c r="B186" s="222"/>
      <c r="C186" s="212">
        <v>3</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2451</v>
      </c>
      <c r="BQ186" s="57" t="s">
        <v>2207</v>
      </c>
      <c r="BV186" s="57" t="s">
        <v>2452</v>
      </c>
      <c r="BW186" s="57"/>
      <c r="BX186" s="57" t="s">
        <v>2453</v>
      </c>
      <c r="BY186" s="57" t="s">
        <v>2454</v>
      </c>
      <c r="CA186" s="57" t="s">
        <v>2455</v>
      </c>
      <c r="CC186" s="57" t="s">
        <v>2456</v>
      </c>
    </row>
    <row r="187" spans="1:81" ht="18.75" x14ac:dyDescent="0.3">
      <c r="A187" s="221"/>
      <c r="B187" s="222"/>
      <c r="C187" s="212">
        <v>3</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2457</v>
      </c>
      <c r="BQ187" s="57" t="s">
        <v>2458</v>
      </c>
      <c r="BV187" s="57" t="s">
        <v>2459</v>
      </c>
      <c r="BW187" s="57"/>
      <c r="BX187" s="57" t="s">
        <v>2460</v>
      </c>
      <c r="BY187" s="57" t="s">
        <v>2461</v>
      </c>
      <c r="CA187" s="57" t="s">
        <v>2462</v>
      </c>
      <c r="CC187" s="57" t="s">
        <v>2463</v>
      </c>
    </row>
    <row r="188" spans="1:81" ht="18.75" x14ac:dyDescent="0.3">
      <c r="A188" s="221"/>
      <c r="B188" s="222"/>
      <c r="C188" s="212">
        <v>3</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2464</v>
      </c>
      <c r="BQ188" s="57" t="s">
        <v>2465</v>
      </c>
      <c r="BV188" s="57" t="s">
        <v>2466</v>
      </c>
      <c r="BW188" s="57"/>
      <c r="BX188" s="57" t="s">
        <v>2467</v>
      </c>
      <c r="BY188" s="57" t="s">
        <v>2468</v>
      </c>
      <c r="CA188" s="57" t="s">
        <v>2469</v>
      </c>
      <c r="CC188" s="57" t="s">
        <v>2470</v>
      </c>
    </row>
    <row r="189" spans="1:81" ht="18.75" x14ac:dyDescent="0.3">
      <c r="A189" s="221"/>
      <c r="B189" s="222"/>
      <c r="C189" s="212">
        <v>3</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2471</v>
      </c>
      <c r="BQ189" s="57" t="s">
        <v>1831</v>
      </c>
      <c r="BV189" s="57" t="s">
        <v>2472</v>
      </c>
      <c r="BW189" s="57"/>
      <c r="BX189" s="57" t="s">
        <v>2473</v>
      </c>
      <c r="BY189" s="57" t="s">
        <v>2474</v>
      </c>
      <c r="CA189" s="57" t="s">
        <v>2475</v>
      </c>
      <c r="CC189" s="57" t="s">
        <v>2476</v>
      </c>
    </row>
    <row r="190" spans="1:81" ht="18.75" x14ac:dyDescent="0.3">
      <c r="A190" s="221"/>
      <c r="B190" s="222"/>
      <c r="C190" s="212">
        <v>3</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2477</v>
      </c>
      <c r="BQ190" s="57" t="s">
        <v>2478</v>
      </c>
      <c r="BV190" s="57" t="s">
        <v>2479</v>
      </c>
      <c r="BW190" s="57"/>
      <c r="BX190" s="57" t="s">
        <v>2480</v>
      </c>
      <c r="BY190" s="57" t="s">
        <v>2481</v>
      </c>
      <c r="CA190" s="57" t="s">
        <v>2482</v>
      </c>
      <c r="CC190" s="57" t="s">
        <v>2483</v>
      </c>
    </row>
    <row r="191" spans="1:81" ht="18.75" x14ac:dyDescent="0.3">
      <c r="A191" s="221"/>
      <c r="B191" s="222"/>
      <c r="C191" s="212">
        <v>3</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2484</v>
      </c>
      <c r="BQ191" s="57" t="s">
        <v>2485</v>
      </c>
      <c r="BV191" s="57" t="s">
        <v>2486</v>
      </c>
      <c r="BW191" s="57"/>
      <c r="BX191" s="57" t="s">
        <v>2487</v>
      </c>
      <c r="BY191" s="57" t="s">
        <v>2488</v>
      </c>
      <c r="CA191" s="57" t="s">
        <v>2308</v>
      </c>
      <c r="CC191" s="57" t="s">
        <v>2489</v>
      </c>
    </row>
    <row r="192" spans="1:81" ht="18.75" x14ac:dyDescent="0.3">
      <c r="A192" s="221"/>
      <c r="B192" s="222"/>
      <c r="C192" s="212">
        <v>3</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2490</v>
      </c>
      <c r="BV192" s="57" t="s">
        <v>2491</v>
      </c>
      <c r="BW192" s="57"/>
      <c r="BX192" s="57" t="s">
        <v>2492</v>
      </c>
      <c r="BY192" s="57" t="s">
        <v>2493</v>
      </c>
      <c r="CA192" s="57" t="s">
        <v>2494</v>
      </c>
      <c r="CC192" s="57" t="s">
        <v>2495</v>
      </c>
    </row>
    <row r="193" spans="1:81" ht="18.75" x14ac:dyDescent="0.3">
      <c r="A193" s="221"/>
      <c r="B193" s="222"/>
      <c r="C193" s="212">
        <v>3</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2496</v>
      </c>
      <c r="BQ193" s="57" t="s">
        <v>2497</v>
      </c>
      <c r="BV193" s="57" t="s">
        <v>2498</v>
      </c>
      <c r="BW193" s="57"/>
      <c r="BX193" s="57" t="s">
        <v>2499</v>
      </c>
      <c r="BY193" s="57" t="s">
        <v>2500</v>
      </c>
      <c r="CA193" s="57" t="s">
        <v>2313</v>
      </c>
      <c r="CC193" s="57" t="s">
        <v>2501</v>
      </c>
    </row>
    <row r="194" spans="1:81" ht="18.75" x14ac:dyDescent="0.3">
      <c r="A194" s="221"/>
      <c r="B194" s="222"/>
      <c r="C194" s="212">
        <v>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2502</v>
      </c>
      <c r="BQ194" s="57" t="s">
        <v>2490</v>
      </c>
      <c r="BV194" s="57" t="s">
        <v>2503</v>
      </c>
      <c r="BW194" s="57"/>
      <c r="BX194" s="57" t="s">
        <v>2504</v>
      </c>
      <c r="BY194" s="57" t="s">
        <v>2505</v>
      </c>
      <c r="CA194" s="57" t="s">
        <v>2506</v>
      </c>
      <c r="CC194" s="57" t="s">
        <v>2507</v>
      </c>
    </row>
    <row r="195" spans="1:81" ht="18.75" x14ac:dyDescent="0.3">
      <c r="A195" s="221"/>
      <c r="B195" s="222"/>
      <c r="C195" s="212">
        <v>3</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2508</v>
      </c>
      <c r="BQ195" s="57" t="s">
        <v>2509</v>
      </c>
      <c r="BV195" s="57" t="s">
        <v>2510</v>
      </c>
      <c r="BW195" s="57"/>
      <c r="BX195" s="57" t="s">
        <v>2511</v>
      </c>
      <c r="BY195" s="57" t="s">
        <v>2512</v>
      </c>
      <c r="CA195" s="57" t="s">
        <v>2513</v>
      </c>
      <c r="CC195" s="57" t="s">
        <v>2514</v>
      </c>
    </row>
    <row r="196" spans="1:81" ht="18.75" x14ac:dyDescent="0.3">
      <c r="A196" s="221"/>
      <c r="B196" s="222"/>
      <c r="C196" s="212">
        <v>3</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2515</v>
      </c>
      <c r="BQ196" s="57" t="s">
        <v>2516</v>
      </c>
      <c r="BV196" s="57" t="s">
        <v>2517</v>
      </c>
      <c r="BW196" s="57"/>
      <c r="BX196" s="57" t="s">
        <v>2518</v>
      </c>
      <c r="BY196" s="57" t="s">
        <v>2519</v>
      </c>
      <c r="CA196" s="57" t="s">
        <v>2520</v>
      </c>
      <c r="CC196" s="57" t="s">
        <v>2521</v>
      </c>
    </row>
    <row r="197" spans="1:81" ht="18.75" x14ac:dyDescent="0.3">
      <c r="A197" s="221"/>
      <c r="B197" s="222"/>
      <c r="C197" s="212">
        <v>3</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2522</v>
      </c>
      <c r="BQ197" s="57" t="s">
        <v>2523</v>
      </c>
      <c r="BV197" s="57" t="s">
        <v>2524</v>
      </c>
      <c r="BW197" s="57"/>
      <c r="BX197" s="57" t="s">
        <v>832</v>
      </c>
      <c r="BY197" s="57" t="s">
        <v>2525</v>
      </c>
      <c r="CA197" s="57" t="s">
        <v>2526</v>
      </c>
      <c r="CC197" s="57" t="s">
        <v>2527</v>
      </c>
    </row>
    <row r="198" spans="1:81" ht="18.75" x14ac:dyDescent="0.3">
      <c r="A198" s="221"/>
      <c r="B198" s="222"/>
      <c r="C198" s="212">
        <v>3</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2528</v>
      </c>
      <c r="BQ198" s="57" t="s">
        <v>2529</v>
      </c>
      <c r="BV198" s="57" t="s">
        <v>2530</v>
      </c>
      <c r="BW198" s="57"/>
      <c r="BX198" s="57" t="s">
        <v>2531</v>
      </c>
      <c r="BY198" s="57" t="s">
        <v>2512</v>
      </c>
      <c r="CA198" s="57" t="s">
        <v>2532</v>
      </c>
      <c r="CC198" s="57" t="s">
        <v>2533</v>
      </c>
    </row>
    <row r="199" spans="1:81" ht="18.75" x14ac:dyDescent="0.3">
      <c r="A199" s="221"/>
      <c r="B199" s="222"/>
      <c r="C199" s="212">
        <v>3</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2534</v>
      </c>
      <c r="BQ199" s="57" t="s">
        <v>2535</v>
      </c>
      <c r="BV199" s="57" t="s">
        <v>2536</v>
      </c>
      <c r="BW199" s="57"/>
      <c r="BX199" s="57" t="s">
        <v>2537</v>
      </c>
      <c r="BY199" s="57" t="s">
        <v>2519</v>
      </c>
      <c r="CA199" s="57" t="s">
        <v>2538</v>
      </c>
      <c r="CC199" s="57" t="s">
        <v>2539</v>
      </c>
    </row>
    <row r="200" spans="1:81" ht="18.75" x14ac:dyDescent="0.3">
      <c r="A200" s="221"/>
      <c r="B200" s="222"/>
      <c r="C200" s="212">
        <v>3</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2540</v>
      </c>
      <c r="BQ200" s="57" t="s">
        <v>2541</v>
      </c>
      <c r="BV200" s="57" t="s">
        <v>2542</v>
      </c>
      <c r="BW200" s="57"/>
      <c r="BX200" s="57" t="s">
        <v>2543</v>
      </c>
      <c r="BY200" s="57" t="s">
        <v>2544</v>
      </c>
      <c r="CA200" s="57" t="s">
        <v>2545</v>
      </c>
      <c r="CC200" s="57" t="s">
        <v>2546</v>
      </c>
    </row>
    <row r="201" spans="1:81" ht="18.75" x14ac:dyDescent="0.3">
      <c r="A201" s="221"/>
      <c r="B201" s="222"/>
      <c r="C201" s="212">
        <v>3</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2547</v>
      </c>
      <c r="BQ201" s="57" t="s">
        <v>2548</v>
      </c>
      <c r="BV201" s="57" t="s">
        <v>2549</v>
      </c>
      <c r="BW201" s="57"/>
      <c r="BX201" s="57" t="s">
        <v>2550</v>
      </c>
      <c r="BY201" s="57" t="s">
        <v>2551</v>
      </c>
      <c r="CA201" s="57" t="s">
        <v>2552</v>
      </c>
      <c r="CC201" s="57" t="s">
        <v>2553</v>
      </c>
    </row>
    <row r="202" spans="1:81" ht="18.75" x14ac:dyDescent="0.3">
      <c r="A202" s="221"/>
      <c r="B202" s="222"/>
      <c r="C202" s="212">
        <v>3</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2554</v>
      </c>
      <c r="BQ202" s="57" t="s">
        <v>2555</v>
      </c>
      <c r="BV202" s="57" t="s">
        <v>2556</v>
      </c>
      <c r="BW202" s="57"/>
      <c r="BX202" s="57" t="s">
        <v>2557</v>
      </c>
      <c r="BY202" s="57" t="s">
        <v>2558</v>
      </c>
      <c r="CA202" s="57" t="s">
        <v>2559</v>
      </c>
      <c r="CC202" s="57" t="s">
        <v>2560</v>
      </c>
    </row>
    <row r="203" spans="1:81" ht="18.75" x14ac:dyDescent="0.3">
      <c r="A203" s="221"/>
      <c r="B203" s="222"/>
      <c r="C203" s="212">
        <v>3</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2561</v>
      </c>
      <c r="BQ203" s="57" t="s">
        <v>2207</v>
      </c>
      <c r="BV203" s="57" t="s">
        <v>2562</v>
      </c>
      <c r="BW203" s="57"/>
      <c r="BX203" s="57" t="s">
        <v>2563</v>
      </c>
      <c r="BY203" s="57" t="s">
        <v>2564</v>
      </c>
      <c r="CA203" s="57" t="s">
        <v>2565</v>
      </c>
      <c r="CC203" s="57" t="s">
        <v>2566</v>
      </c>
    </row>
    <row r="204" spans="1:81" ht="18.75" x14ac:dyDescent="0.3">
      <c r="A204" s="221"/>
      <c r="B204" s="222"/>
      <c r="C204" s="212">
        <v>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2567</v>
      </c>
      <c r="BQ204" s="57" t="s">
        <v>2458</v>
      </c>
      <c r="BV204" s="57" t="s">
        <v>2568</v>
      </c>
      <c r="BW204" s="57"/>
      <c r="BX204" s="57" t="s">
        <v>2569</v>
      </c>
      <c r="BY204" s="57" t="s">
        <v>2570</v>
      </c>
      <c r="CA204" s="57" t="s">
        <v>2571</v>
      </c>
      <c r="CC204" s="57" t="s">
        <v>2572</v>
      </c>
    </row>
    <row r="205" spans="1:81" ht="18.75" x14ac:dyDescent="0.3">
      <c r="A205" s="221"/>
      <c r="B205" s="222"/>
      <c r="C205" s="212">
        <v>3</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2573</v>
      </c>
      <c r="BQ205" s="57" t="s">
        <v>2141</v>
      </c>
      <c r="BV205" s="57" t="s">
        <v>2574</v>
      </c>
      <c r="BW205" s="57"/>
      <c r="BX205" s="57" t="s">
        <v>2575</v>
      </c>
      <c r="BY205" s="57" t="s">
        <v>2576</v>
      </c>
      <c r="CA205" s="57" t="s">
        <v>2577</v>
      </c>
      <c r="CC205" s="57" t="s">
        <v>2578</v>
      </c>
    </row>
    <row r="206" spans="1:81" ht="18.75" x14ac:dyDescent="0.3">
      <c r="A206" s="221"/>
      <c r="B206" s="222"/>
      <c r="C206" s="212">
        <v>3</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2579</v>
      </c>
      <c r="BQ206" s="57" t="s">
        <v>1193</v>
      </c>
      <c r="BV206" s="57" t="s">
        <v>2580</v>
      </c>
      <c r="BW206" s="57"/>
      <c r="BX206" s="57" t="s">
        <v>2581</v>
      </c>
      <c r="BY206" s="57" t="s">
        <v>2582</v>
      </c>
      <c r="CA206" s="57" t="s">
        <v>2583</v>
      </c>
      <c r="CC206" s="57" t="s">
        <v>2584</v>
      </c>
    </row>
    <row r="207" spans="1:81" ht="18.75" x14ac:dyDescent="0.3">
      <c r="A207" s="221"/>
      <c r="B207" s="222"/>
      <c r="C207" s="212">
        <v>3</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2585</v>
      </c>
      <c r="BV207" s="57" t="s">
        <v>2586</v>
      </c>
      <c r="BW207" s="57"/>
      <c r="BX207" s="57" t="s">
        <v>832</v>
      </c>
      <c r="BY207" s="57" t="s">
        <v>2587</v>
      </c>
      <c r="CA207" s="57" t="s">
        <v>2588</v>
      </c>
      <c r="CC207" s="57" t="s">
        <v>2589</v>
      </c>
    </row>
    <row r="208" spans="1:81" ht="18.75" x14ac:dyDescent="0.3">
      <c r="A208" s="221"/>
      <c r="B208" s="222"/>
      <c r="C208" s="212">
        <v>3</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2207</v>
      </c>
      <c r="BV208" s="57" t="s">
        <v>2590</v>
      </c>
      <c r="BW208" s="57"/>
      <c r="BX208" s="57" t="s">
        <v>2591</v>
      </c>
      <c r="BY208" s="57" t="s">
        <v>2592</v>
      </c>
      <c r="CA208" s="57" t="s">
        <v>2593</v>
      </c>
      <c r="CC208" s="57" t="s">
        <v>2594</v>
      </c>
    </row>
    <row r="209" spans="1:140" ht="18.75" x14ac:dyDescent="0.3">
      <c r="A209" s="221"/>
      <c r="B209" s="222"/>
      <c r="C209" s="212">
        <v>3</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2458</v>
      </c>
      <c r="BV209" s="57" t="s">
        <v>2595</v>
      </c>
      <c r="BW209" s="57"/>
      <c r="BX209" s="57" t="s">
        <v>2596</v>
      </c>
      <c r="BY209" s="57" t="s">
        <v>2597</v>
      </c>
      <c r="CA209" s="57" t="s">
        <v>2598</v>
      </c>
      <c r="CC209" s="57" t="s">
        <v>2599</v>
      </c>
    </row>
    <row r="210" spans="1:140" ht="18.75" x14ac:dyDescent="0.3">
      <c r="A210" s="221"/>
      <c r="B210" s="222"/>
      <c r="C210" s="212">
        <v>3</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2241</v>
      </c>
      <c r="BV210" s="57" t="s">
        <v>2600</v>
      </c>
      <c r="BW210" s="57"/>
      <c r="BX210" s="57" t="s">
        <v>1440</v>
      </c>
      <c r="BY210" s="57" t="s">
        <v>2564</v>
      </c>
      <c r="CA210" s="57" t="s">
        <v>2601</v>
      </c>
      <c r="CC210" s="57" t="s">
        <v>2602</v>
      </c>
    </row>
    <row r="211" spans="1:140" s="26" customFormat="1" ht="18.75" x14ac:dyDescent="0.3">
      <c r="A211" s="221"/>
      <c r="B211" s="222"/>
      <c r="C211" s="212">
        <v>3</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2141</v>
      </c>
      <c r="BR211" s="59"/>
      <c r="BS211" s="59"/>
      <c r="BT211" s="59"/>
      <c r="BU211" s="59"/>
      <c r="BV211" s="57" t="s">
        <v>2603</v>
      </c>
      <c r="BW211" s="57"/>
      <c r="BX211" s="57" t="s">
        <v>1482</v>
      </c>
      <c r="BY211" s="57" t="s">
        <v>2604</v>
      </c>
      <c r="BZ211" s="59"/>
      <c r="CA211" s="57" t="s">
        <v>2605</v>
      </c>
      <c r="CB211" s="59"/>
      <c r="CC211" s="57" t="s">
        <v>2606</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2">
        <v>3</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2607</v>
      </c>
      <c r="BV212" s="57" t="s">
        <v>2608</v>
      </c>
      <c r="BW212" s="57"/>
      <c r="BX212" s="57" t="s">
        <v>2609</v>
      </c>
      <c r="BY212" s="57" t="s">
        <v>2576</v>
      </c>
      <c r="CA212" s="57" t="s">
        <v>2610</v>
      </c>
      <c r="CC212" s="57" t="s">
        <v>2611</v>
      </c>
    </row>
    <row r="213" spans="1:140" ht="18.75" x14ac:dyDescent="0.3">
      <c r="A213" s="219"/>
      <c r="B213" s="220"/>
      <c r="C213" s="212">
        <v>3</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2612</v>
      </c>
      <c r="BV213" s="57" t="s">
        <v>2613</v>
      </c>
      <c r="BW213" s="57"/>
      <c r="BY213" s="57" t="s">
        <v>2614</v>
      </c>
      <c r="CA213" s="57" t="s">
        <v>2615</v>
      </c>
      <c r="CC213" s="57" t="s">
        <v>2616</v>
      </c>
    </row>
    <row r="214" spans="1:140" ht="18.75" x14ac:dyDescent="0.3">
      <c r="A214" s="219"/>
      <c r="B214" s="220"/>
      <c r="C214" s="212">
        <v>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2617</v>
      </c>
      <c r="BV214" s="57" t="s">
        <v>2618</v>
      </c>
      <c r="BW214" s="57"/>
      <c r="BY214" s="57" t="s">
        <v>2619</v>
      </c>
      <c r="CA214" s="57" t="s">
        <v>2620</v>
      </c>
      <c r="CC214" s="57" t="s">
        <v>2621</v>
      </c>
    </row>
    <row r="215" spans="1:140" ht="18.75" x14ac:dyDescent="0.3">
      <c r="A215" s="219"/>
      <c r="B215" s="220"/>
      <c r="C215" s="212">
        <v>3</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1831</v>
      </c>
      <c r="BV215" s="57" t="s">
        <v>2622</v>
      </c>
      <c r="BW215" s="57"/>
      <c r="BY215" s="57" t="s">
        <v>2623</v>
      </c>
      <c r="CA215" s="57" t="s">
        <v>2624</v>
      </c>
      <c r="CC215" s="57" t="s">
        <v>2625</v>
      </c>
    </row>
    <row r="216" spans="1:140" ht="18.75" x14ac:dyDescent="0.3">
      <c r="A216" s="221"/>
      <c r="B216" s="222"/>
      <c r="C216" s="212">
        <v>3</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2626</v>
      </c>
      <c r="BV216" s="57" t="s">
        <v>2627</v>
      </c>
      <c r="BW216" s="57"/>
      <c r="BY216" s="57" t="s">
        <v>2564</v>
      </c>
      <c r="CA216" s="57" t="s">
        <v>2628</v>
      </c>
      <c r="CC216" s="57" t="s">
        <v>2629</v>
      </c>
    </row>
    <row r="217" spans="1:140" ht="18.75" x14ac:dyDescent="0.3">
      <c r="A217" s="221"/>
      <c r="B217" s="222"/>
      <c r="C217" s="212">
        <v>3</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2630</v>
      </c>
      <c r="BV217" s="57" t="s">
        <v>2631</v>
      </c>
      <c r="BW217" s="57"/>
      <c r="BY217" s="57" t="s">
        <v>2632</v>
      </c>
      <c r="CA217" s="57" t="s">
        <v>2633</v>
      </c>
      <c r="CC217" s="57" t="s">
        <v>2634</v>
      </c>
    </row>
    <row r="218" spans="1:140" ht="18.75" x14ac:dyDescent="0.3">
      <c r="A218" s="221"/>
      <c r="B218" s="222"/>
      <c r="C218" s="212">
        <v>3</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2141</v>
      </c>
      <c r="BV218" s="57" t="s">
        <v>2635</v>
      </c>
      <c r="BW218" s="57"/>
      <c r="BY218" s="57" t="s">
        <v>2576</v>
      </c>
      <c r="CA218" s="57" t="s">
        <v>2636</v>
      </c>
      <c r="CC218" s="57" t="s">
        <v>2637</v>
      </c>
    </row>
    <row r="219" spans="1:140" ht="18.75" x14ac:dyDescent="0.3">
      <c r="A219" s="221"/>
      <c r="B219" s="222"/>
      <c r="C219" s="212">
        <v>3</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2638</v>
      </c>
      <c r="BV219" s="57" t="s">
        <v>2639</v>
      </c>
      <c r="BW219" s="57"/>
      <c r="BY219" s="57" t="s">
        <v>2640</v>
      </c>
      <c r="CA219" s="57" t="s">
        <v>2641</v>
      </c>
      <c r="CC219" s="57" t="s">
        <v>2642</v>
      </c>
    </row>
    <row r="220" spans="1:140" ht="18.75" x14ac:dyDescent="0.3">
      <c r="A220" s="221"/>
      <c r="B220" s="222"/>
      <c r="C220" s="212">
        <v>3</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2643</v>
      </c>
      <c r="BV220" s="57" t="s">
        <v>2644</v>
      </c>
      <c r="BW220" s="57"/>
      <c r="BY220" s="57" t="s">
        <v>2645</v>
      </c>
      <c r="CA220" s="57" t="s">
        <v>2646</v>
      </c>
      <c r="CC220" s="57" t="s">
        <v>2647</v>
      </c>
    </row>
    <row r="221" spans="1:140" ht="18.75" x14ac:dyDescent="0.3">
      <c r="A221" s="221"/>
      <c r="B221" s="222"/>
      <c r="C221" s="212">
        <v>3</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2648</v>
      </c>
      <c r="BV221" s="57" t="s">
        <v>2649</v>
      </c>
      <c r="BW221" s="57"/>
      <c r="BY221" s="57" t="s">
        <v>2650</v>
      </c>
      <c r="CA221" s="57" t="s">
        <v>2651</v>
      </c>
      <c r="CC221" s="57" t="s">
        <v>2652</v>
      </c>
    </row>
    <row r="222" spans="1:140" ht="18.75" x14ac:dyDescent="0.3">
      <c r="A222" s="221"/>
      <c r="B222" s="222"/>
      <c r="C222" s="212">
        <v>3</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2653</v>
      </c>
      <c r="BV222" s="57" t="s">
        <v>2654</v>
      </c>
      <c r="BW222" s="57"/>
      <c r="BY222" s="57" t="s">
        <v>2564</v>
      </c>
      <c r="CA222" s="57" t="s">
        <v>2655</v>
      </c>
      <c r="CC222" s="57" t="s">
        <v>2656</v>
      </c>
    </row>
    <row r="223" spans="1:140" ht="18.75" x14ac:dyDescent="0.3">
      <c r="A223" s="221"/>
      <c r="B223" s="222"/>
      <c r="C223" s="212">
        <v>3</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2657</v>
      </c>
      <c r="BV223" s="57" t="s">
        <v>2658</v>
      </c>
      <c r="BW223" s="57"/>
      <c r="BY223" s="57" t="s">
        <v>2659</v>
      </c>
      <c r="CA223" s="57" t="s">
        <v>2660</v>
      </c>
      <c r="CC223" s="57" t="s">
        <v>2661</v>
      </c>
    </row>
    <row r="224" spans="1:140" ht="18.75" x14ac:dyDescent="0.3">
      <c r="A224" s="221"/>
      <c r="B224" s="222"/>
      <c r="C224" s="212">
        <v>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2141</v>
      </c>
      <c r="BV224" s="57" t="s">
        <v>2662</v>
      </c>
      <c r="BW224" s="57"/>
      <c r="BY224" s="57" t="s">
        <v>2663</v>
      </c>
      <c r="CA224" s="57" t="s">
        <v>2664</v>
      </c>
      <c r="CC224" s="57" t="s">
        <v>2637</v>
      </c>
    </row>
    <row r="225" spans="1:81" ht="18.75" x14ac:dyDescent="0.3">
      <c r="A225" s="221"/>
      <c r="B225" s="222"/>
      <c r="C225" s="212">
        <v>3</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2241</v>
      </c>
      <c r="BV225" s="57" t="s">
        <v>2665</v>
      </c>
      <c r="BW225" s="57"/>
      <c r="BY225" s="57" t="s">
        <v>2666</v>
      </c>
      <c r="CA225" s="57" t="s">
        <v>2667</v>
      </c>
      <c r="CC225" s="57" t="s">
        <v>2668</v>
      </c>
    </row>
    <row r="226" spans="1:81" ht="18.75" x14ac:dyDescent="0.3">
      <c r="A226" s="221"/>
      <c r="B226" s="222"/>
      <c r="C226" s="212">
        <v>3</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2669</v>
      </c>
      <c r="BV226" s="57" t="s">
        <v>2670</v>
      </c>
      <c r="BW226" s="57"/>
      <c r="BY226" s="57" t="s">
        <v>2671</v>
      </c>
      <c r="CA226" s="57" t="s">
        <v>2672</v>
      </c>
      <c r="CC226" s="57" t="s">
        <v>2673</v>
      </c>
    </row>
    <row r="227" spans="1:81" ht="18.75" x14ac:dyDescent="0.3">
      <c r="A227" s="221"/>
      <c r="B227" s="222"/>
      <c r="C227" s="212">
        <v>3</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2141</v>
      </c>
      <c r="BV227" s="57" t="s">
        <v>2674</v>
      </c>
      <c r="BW227" s="57"/>
      <c r="BY227" s="57" t="s">
        <v>2675</v>
      </c>
      <c r="CA227" s="57" t="s">
        <v>2676</v>
      </c>
      <c r="CC227" s="57" t="s">
        <v>2677</v>
      </c>
    </row>
    <row r="228" spans="1:81" ht="18.75" x14ac:dyDescent="0.3">
      <c r="A228" s="221"/>
      <c r="B228" s="222"/>
      <c r="C228" s="212">
        <v>3</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2678</v>
      </c>
      <c r="BV228" s="57" t="s">
        <v>2679</v>
      </c>
      <c r="BW228" s="57"/>
      <c r="BY228" s="57" t="s">
        <v>2680</v>
      </c>
      <c r="CA228" s="57" t="s">
        <v>2681</v>
      </c>
      <c r="CC228" s="57" t="s">
        <v>2652</v>
      </c>
    </row>
    <row r="229" spans="1:81" ht="18.75" x14ac:dyDescent="0.3">
      <c r="A229" s="221"/>
      <c r="B229" s="222"/>
      <c r="C229" s="212">
        <v>3</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1831</v>
      </c>
      <c r="BV229" s="57" t="s">
        <v>2682</v>
      </c>
      <c r="BW229" s="57"/>
      <c r="BY229" s="57" t="s">
        <v>2683</v>
      </c>
      <c r="CA229" s="57" t="s">
        <v>2684</v>
      </c>
      <c r="CC229" s="57" t="s">
        <v>2656</v>
      </c>
    </row>
    <row r="230" spans="1:81" ht="18.75" x14ac:dyDescent="0.3">
      <c r="A230" s="221"/>
      <c r="B230" s="222"/>
      <c r="C230" s="212">
        <v>3</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2685</v>
      </c>
      <c r="BV230" s="57" t="s">
        <v>2686</v>
      </c>
      <c r="BW230" s="57"/>
      <c r="BY230" s="57" t="s">
        <v>2687</v>
      </c>
      <c r="CA230" s="57" t="s">
        <v>2688</v>
      </c>
      <c r="CC230" s="57" t="s">
        <v>2637</v>
      </c>
    </row>
    <row r="231" spans="1:81" ht="18.75" x14ac:dyDescent="0.3">
      <c r="A231" s="221"/>
      <c r="B231" s="222"/>
      <c r="C231" s="212">
        <v>3</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2490</v>
      </c>
      <c r="BV231" s="57" t="s">
        <v>2689</v>
      </c>
      <c r="BW231" s="57"/>
      <c r="BY231" s="57" t="s">
        <v>2690</v>
      </c>
      <c r="CA231" s="57" t="s">
        <v>2691</v>
      </c>
      <c r="CC231" s="57" t="s">
        <v>2692</v>
      </c>
    </row>
    <row r="232" spans="1:81" ht="18.75" x14ac:dyDescent="0.3">
      <c r="A232" s="221"/>
      <c r="B232" s="222"/>
      <c r="C232" s="212">
        <v>3</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2693</v>
      </c>
      <c r="BV232" s="57" t="s">
        <v>2694</v>
      </c>
      <c r="BW232" s="57"/>
      <c r="BY232" s="57" t="s">
        <v>2695</v>
      </c>
      <c r="CA232" s="57" t="s">
        <v>2696</v>
      </c>
      <c r="CC232" s="57" t="s">
        <v>2697</v>
      </c>
    </row>
    <row r="233" spans="1:81" ht="18.75" x14ac:dyDescent="0.3">
      <c r="A233" s="221"/>
      <c r="B233" s="222"/>
      <c r="C233" s="212">
        <v>3</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2698</v>
      </c>
      <c r="BV233" s="57" t="s">
        <v>2699</v>
      </c>
      <c r="BW233" s="57"/>
      <c r="BY233" s="57" t="s">
        <v>2700</v>
      </c>
      <c r="CA233" s="57" t="s">
        <v>2701</v>
      </c>
      <c r="CC233" s="57" t="s">
        <v>2702</v>
      </c>
    </row>
    <row r="234" spans="1:81" ht="18.75" x14ac:dyDescent="0.3">
      <c r="A234" s="221"/>
      <c r="B234" s="222"/>
      <c r="C234" s="212">
        <v>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2703</v>
      </c>
      <c r="BV234" s="57" t="s">
        <v>2704</v>
      </c>
      <c r="BW234" s="57"/>
      <c r="BY234" s="57" t="s">
        <v>2705</v>
      </c>
      <c r="CA234" s="57" t="s">
        <v>2706</v>
      </c>
      <c r="CC234" s="57" t="s">
        <v>2707</v>
      </c>
    </row>
    <row r="235" spans="1:81" ht="18.75" x14ac:dyDescent="0.3">
      <c r="A235" s="221"/>
      <c r="B235" s="222"/>
      <c r="C235" s="212">
        <v>3</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2708</v>
      </c>
      <c r="BV235" s="57" t="s">
        <v>2709</v>
      </c>
      <c r="BW235" s="57"/>
      <c r="BY235" s="57" t="s">
        <v>2710</v>
      </c>
      <c r="CA235" s="57" t="s">
        <v>2711</v>
      </c>
      <c r="CC235" s="57" t="s">
        <v>2712</v>
      </c>
    </row>
    <row r="236" spans="1:81" ht="18.75" x14ac:dyDescent="0.3">
      <c r="A236" s="221"/>
      <c r="B236" s="222"/>
      <c r="C236" s="212">
        <v>3</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2141</v>
      </c>
      <c r="BV236" s="57" t="s">
        <v>2713</v>
      </c>
      <c r="BW236" s="57"/>
      <c r="BY236" s="57" t="s">
        <v>2714</v>
      </c>
      <c r="CA236" s="57" t="s">
        <v>2715</v>
      </c>
      <c r="CC236" s="57" t="s">
        <v>2716</v>
      </c>
    </row>
    <row r="237" spans="1:81" ht="18.75" x14ac:dyDescent="0.3">
      <c r="A237" s="221"/>
      <c r="B237" s="222"/>
      <c r="C237" s="212">
        <v>3</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2241</v>
      </c>
      <c r="BV237" s="57" t="s">
        <v>2717</v>
      </c>
      <c r="BW237" s="57"/>
      <c r="BY237" s="57" t="s">
        <v>2690</v>
      </c>
      <c r="CA237" s="57" t="s">
        <v>2718</v>
      </c>
      <c r="CC237" s="57" t="s">
        <v>2719</v>
      </c>
    </row>
    <row r="238" spans="1:81" ht="18.75" x14ac:dyDescent="0.3">
      <c r="A238" s="221"/>
      <c r="B238" s="222"/>
      <c r="C238" s="212">
        <v>3</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2720</v>
      </c>
      <c r="BV238" s="57" t="s">
        <v>2721</v>
      </c>
      <c r="BW238" s="57"/>
      <c r="BY238" s="57" t="s">
        <v>2722</v>
      </c>
      <c r="CA238" s="57" t="s">
        <v>2723</v>
      </c>
      <c r="CC238" s="57" t="s">
        <v>2724</v>
      </c>
    </row>
    <row r="239" spans="1:81" ht="18.75" x14ac:dyDescent="0.3">
      <c r="A239" s="221"/>
      <c r="B239" s="222"/>
      <c r="C239" s="212">
        <v>3</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2725</v>
      </c>
      <c r="BV239" s="57" t="s">
        <v>2726</v>
      </c>
      <c r="BW239" s="57"/>
      <c r="BY239" s="57" t="s">
        <v>2727</v>
      </c>
      <c r="CA239" s="57" t="s">
        <v>2711</v>
      </c>
      <c r="CC239" s="57" t="s">
        <v>2728</v>
      </c>
    </row>
    <row r="240" spans="1:81" ht="18.75" x14ac:dyDescent="0.3">
      <c r="A240" s="221"/>
      <c r="B240" s="222"/>
      <c r="C240" s="212">
        <v>3</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2729</v>
      </c>
      <c r="BV240" s="57" t="s">
        <v>2730</v>
      </c>
      <c r="BW240" s="57"/>
      <c r="BY240" s="57" t="s">
        <v>2731</v>
      </c>
      <c r="CA240" s="57" t="s">
        <v>2715</v>
      </c>
      <c r="CC240" s="57" t="s">
        <v>2732</v>
      </c>
    </row>
    <row r="241" spans="1:81" ht="18.75" x14ac:dyDescent="0.3">
      <c r="A241" s="221"/>
      <c r="B241" s="222"/>
      <c r="C241" s="212">
        <v>3</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2733</v>
      </c>
      <c r="BV241" s="57" t="s">
        <v>2734</v>
      </c>
      <c r="BW241" s="57"/>
      <c r="BY241" s="57" t="s">
        <v>2735</v>
      </c>
      <c r="CA241" s="57" t="s">
        <v>2736</v>
      </c>
      <c r="CC241" s="57" t="s">
        <v>2737</v>
      </c>
    </row>
    <row r="242" spans="1:81" ht="18.75" x14ac:dyDescent="0.3">
      <c r="A242" s="221"/>
      <c r="B242" s="222"/>
      <c r="C242" s="212">
        <v>3</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2738</v>
      </c>
      <c r="BV242" s="57" t="s">
        <v>2739</v>
      </c>
      <c r="BW242" s="57"/>
      <c r="BY242" s="57" t="s">
        <v>2740</v>
      </c>
      <c r="CA242" s="57" t="s">
        <v>2741</v>
      </c>
      <c r="CC242" s="57" t="s">
        <v>2742</v>
      </c>
    </row>
    <row r="243" spans="1:81" ht="18.75" x14ac:dyDescent="0.3">
      <c r="A243" s="221"/>
      <c r="B243" s="222"/>
      <c r="C243" s="212">
        <v>3</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2149</v>
      </c>
      <c r="BV243" s="57" t="s">
        <v>2743</v>
      </c>
      <c r="BW243" s="57"/>
      <c r="BY243" s="57" t="s">
        <v>2744</v>
      </c>
      <c r="CA243" s="57" t="s">
        <v>2745</v>
      </c>
      <c r="CC243" s="57" t="s">
        <v>2746</v>
      </c>
    </row>
    <row r="244" spans="1:81" ht="18.75" x14ac:dyDescent="0.3">
      <c r="A244" s="221"/>
      <c r="B244" s="222"/>
      <c r="C244" s="212">
        <v>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2747</v>
      </c>
      <c r="BV244" s="57" t="s">
        <v>2748</v>
      </c>
      <c r="BW244" s="57"/>
      <c r="BY244" s="57" t="s">
        <v>2749</v>
      </c>
      <c r="CA244" s="57" t="s">
        <v>2750</v>
      </c>
      <c r="CC244" s="57" t="s">
        <v>2751</v>
      </c>
    </row>
    <row r="245" spans="1:81" ht="18.75" x14ac:dyDescent="0.3">
      <c r="A245" s="221"/>
      <c r="B245" s="222"/>
      <c r="C245" s="212">
        <v>3</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2752</v>
      </c>
      <c r="BV245" s="57" t="s">
        <v>2753</v>
      </c>
      <c r="BW245" s="57"/>
      <c r="BY245" s="57" t="s">
        <v>2754</v>
      </c>
      <c r="CA245" s="57" t="s">
        <v>2688</v>
      </c>
      <c r="CC245" s="57" t="s">
        <v>2755</v>
      </c>
    </row>
    <row r="246" spans="1:81" ht="18.75" x14ac:dyDescent="0.3">
      <c r="A246" s="221"/>
      <c r="B246" s="222"/>
      <c r="C246" s="212">
        <v>3</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2756</v>
      </c>
      <c r="BV246" s="57" t="s">
        <v>2757</v>
      </c>
      <c r="BW246" s="57"/>
      <c r="BY246" s="57" t="s">
        <v>2758</v>
      </c>
      <c r="CA246" s="57" t="s">
        <v>2759</v>
      </c>
      <c r="CC246" s="57" t="s">
        <v>2760</v>
      </c>
    </row>
    <row r="247" spans="1:81" ht="18.75" x14ac:dyDescent="0.3">
      <c r="A247" s="221"/>
      <c r="B247" s="222"/>
      <c r="C247" s="212">
        <v>3</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2761</v>
      </c>
      <c r="BV247" s="57" t="s">
        <v>2762</v>
      </c>
      <c r="BW247" s="57"/>
      <c r="BY247" s="57" t="s">
        <v>2763</v>
      </c>
      <c r="CA247" s="57" t="s">
        <v>2764</v>
      </c>
      <c r="CC247" s="57" t="s">
        <v>2765</v>
      </c>
    </row>
    <row r="248" spans="1:81" ht="18.75" x14ac:dyDescent="0.3">
      <c r="A248" s="221"/>
      <c r="B248" s="222"/>
      <c r="C248" s="212">
        <v>3</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2766</v>
      </c>
      <c r="BV248" s="57" t="s">
        <v>2767</v>
      </c>
      <c r="BW248" s="57"/>
      <c r="BY248" s="59" t="s">
        <v>2768</v>
      </c>
      <c r="CA248" s="57" t="s">
        <v>2769</v>
      </c>
      <c r="CC248" s="57" t="s">
        <v>2770</v>
      </c>
    </row>
    <row r="249" spans="1:81" ht="18.75" x14ac:dyDescent="0.3">
      <c r="A249" s="221"/>
      <c r="B249" s="222"/>
      <c r="C249" s="212">
        <v>3</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2771</v>
      </c>
      <c r="BV249" s="57" t="s">
        <v>2772</v>
      </c>
      <c r="BW249" s="57"/>
      <c r="BY249" s="59" t="s">
        <v>2773</v>
      </c>
      <c r="CA249" s="57" t="s">
        <v>2774</v>
      </c>
      <c r="CC249" s="57" t="s">
        <v>2775</v>
      </c>
    </row>
    <row r="250" spans="1:81" ht="18.75" x14ac:dyDescent="0.3">
      <c r="A250" s="221"/>
      <c r="B250" s="222"/>
      <c r="C250" s="212">
        <v>3</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2776</v>
      </c>
      <c r="BV250" s="57" t="s">
        <v>2777</v>
      </c>
      <c r="BW250" s="57"/>
      <c r="BY250" s="59" t="s">
        <v>2778</v>
      </c>
      <c r="CA250" s="57" t="s">
        <v>2779</v>
      </c>
      <c r="CC250" s="57" t="s">
        <v>2780</v>
      </c>
    </row>
    <row r="251" spans="1:81" ht="18.75" x14ac:dyDescent="0.3">
      <c r="A251" s="221"/>
      <c r="B251" s="222"/>
      <c r="C251" s="212">
        <v>3</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2781</v>
      </c>
      <c r="BV251" s="57" t="s">
        <v>2782</v>
      </c>
      <c r="BW251" s="57"/>
      <c r="BY251" s="59" t="s">
        <v>2783</v>
      </c>
      <c r="CA251" s="57" t="s">
        <v>2784</v>
      </c>
      <c r="CC251" s="57" t="s">
        <v>2785</v>
      </c>
    </row>
    <row r="252" spans="1:81" ht="18.75" x14ac:dyDescent="0.3">
      <c r="A252" s="221"/>
      <c r="B252" s="222"/>
      <c r="C252" s="212">
        <v>3</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2786</v>
      </c>
      <c r="BV252" s="57" t="s">
        <v>2787</v>
      </c>
      <c r="BW252" s="57"/>
      <c r="BY252" s="59" t="s">
        <v>2788</v>
      </c>
      <c r="CA252" s="57" t="s">
        <v>2789</v>
      </c>
      <c r="CC252" s="57" t="s">
        <v>2790</v>
      </c>
    </row>
    <row r="253" spans="1:81" ht="18.75" x14ac:dyDescent="0.3">
      <c r="A253" s="221"/>
      <c r="B253" s="222"/>
      <c r="C253" s="212">
        <v>3</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2791</v>
      </c>
      <c r="BV253" s="57" t="s">
        <v>2792</v>
      </c>
      <c r="BW253" s="57"/>
      <c r="CA253" s="57" t="s">
        <v>2793</v>
      </c>
      <c r="CC253" s="57" t="s">
        <v>2794</v>
      </c>
    </row>
    <row r="254" spans="1:81" ht="18.75" x14ac:dyDescent="0.3">
      <c r="A254" s="221"/>
      <c r="B254" s="222"/>
      <c r="C254" s="212">
        <v>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2795</v>
      </c>
      <c r="BV254" s="57" t="s">
        <v>2796</v>
      </c>
      <c r="BW254" s="57"/>
      <c r="CA254" s="57" t="s">
        <v>2797</v>
      </c>
      <c r="CC254" s="57" t="s">
        <v>2798</v>
      </c>
    </row>
    <row r="255" spans="1:81" ht="18.75" x14ac:dyDescent="0.3">
      <c r="A255" s="221"/>
      <c r="B255" s="222"/>
      <c r="C255" s="212">
        <v>3</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2799</v>
      </c>
      <c r="BV255" s="57" t="s">
        <v>2800</v>
      </c>
      <c r="BW255" s="57"/>
      <c r="CA255" s="57" t="s">
        <v>2801</v>
      </c>
      <c r="CC255" s="57" t="s">
        <v>2802</v>
      </c>
    </row>
    <row r="256" spans="1:81" ht="18.75" x14ac:dyDescent="0.3">
      <c r="A256" s="221"/>
      <c r="B256" s="222"/>
      <c r="C256" s="212">
        <v>3</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2803</v>
      </c>
      <c r="BV256" s="57" t="s">
        <v>2804</v>
      </c>
      <c r="BW256" s="57"/>
      <c r="CA256" s="57" t="s">
        <v>2805</v>
      </c>
      <c r="CC256" s="57" t="s">
        <v>2806</v>
      </c>
    </row>
    <row r="257" spans="1:81" ht="18.75" x14ac:dyDescent="0.3">
      <c r="A257" s="221"/>
      <c r="B257" s="222"/>
      <c r="C257" s="212">
        <v>3</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2807</v>
      </c>
      <c r="BV257" s="57" t="s">
        <v>2808</v>
      </c>
      <c r="BW257" s="57"/>
      <c r="CA257" s="57" t="s">
        <v>2809</v>
      </c>
      <c r="CC257" s="57" t="s">
        <v>2810</v>
      </c>
    </row>
    <row r="258" spans="1:81" ht="18.75" x14ac:dyDescent="0.3">
      <c r="A258" s="221"/>
      <c r="B258" s="222"/>
      <c r="C258" s="212">
        <v>3</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2811</v>
      </c>
      <c r="BV258" s="57" t="s">
        <v>2812</v>
      </c>
      <c r="BW258" s="57"/>
      <c r="CC258" s="57" t="s">
        <v>2813</v>
      </c>
    </row>
    <row r="259" spans="1:81" ht="18.75" x14ac:dyDescent="0.3">
      <c r="A259" s="221"/>
      <c r="B259" s="222"/>
      <c r="C259" s="212">
        <v>3</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2814</v>
      </c>
      <c r="BV259" s="57" t="s">
        <v>2815</v>
      </c>
      <c r="BW259" s="57"/>
      <c r="CC259" s="57" t="s">
        <v>2816</v>
      </c>
    </row>
    <row r="260" spans="1:81" ht="18.75" x14ac:dyDescent="0.3">
      <c r="A260" s="221"/>
      <c r="B260" s="222"/>
      <c r="C260" s="212">
        <v>3</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2817</v>
      </c>
      <c r="BV260" s="57" t="s">
        <v>2818</v>
      </c>
      <c r="BW260" s="57"/>
      <c r="CC260" s="57" t="s">
        <v>2819</v>
      </c>
    </row>
    <row r="261" spans="1:81" ht="18.75" x14ac:dyDescent="0.3">
      <c r="A261" s="221"/>
      <c r="B261" s="222"/>
      <c r="C261" s="212">
        <v>3</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2820</v>
      </c>
      <c r="BV261" s="57" t="s">
        <v>2821</v>
      </c>
      <c r="BW261" s="57"/>
      <c r="CC261" s="57" t="s">
        <v>2822</v>
      </c>
    </row>
    <row r="262" spans="1:81" ht="18.75" x14ac:dyDescent="0.3">
      <c r="A262" s="219"/>
      <c r="B262" s="220"/>
      <c r="C262" s="212">
        <v>3</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2823</v>
      </c>
      <c r="BV262" s="57" t="s">
        <v>2824</v>
      </c>
      <c r="BW262" s="57"/>
      <c r="CC262" s="57" t="s">
        <v>2825</v>
      </c>
    </row>
    <row r="263" spans="1:81" ht="18.75" x14ac:dyDescent="0.3">
      <c r="A263" s="219"/>
      <c r="B263" s="220"/>
      <c r="C263" s="212">
        <v>3</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2826</v>
      </c>
      <c r="BV263" s="57" t="s">
        <v>2827</v>
      </c>
      <c r="BW263" s="57"/>
      <c r="CC263" s="57" t="s">
        <v>2828</v>
      </c>
    </row>
    <row r="264" spans="1:81" ht="18.75" x14ac:dyDescent="0.3">
      <c r="A264" s="219"/>
      <c r="B264" s="220"/>
      <c r="C264" s="212">
        <v>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2829</v>
      </c>
      <c r="BV264" s="57" t="s">
        <v>2830</v>
      </c>
      <c r="BW264" s="57"/>
      <c r="CC264" s="57" t="s">
        <v>2831</v>
      </c>
    </row>
    <row r="265" spans="1:81" ht="18.75" x14ac:dyDescent="0.3">
      <c r="A265" s="219"/>
      <c r="B265" s="220"/>
      <c r="C265" s="212">
        <v>3</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2832</v>
      </c>
      <c r="BV265" s="57" t="s">
        <v>2833</v>
      </c>
      <c r="BW265" s="57"/>
      <c r="CC265" s="57" t="s">
        <v>2834</v>
      </c>
    </row>
    <row r="266" spans="1:81" ht="18.75" x14ac:dyDescent="0.3">
      <c r="A266" s="221"/>
      <c r="B266" s="222"/>
      <c r="C266" s="212">
        <v>3</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2835</v>
      </c>
      <c r="BV266" s="57" t="s">
        <v>2836</v>
      </c>
      <c r="BW266" s="57"/>
      <c r="CC266" s="57" t="s">
        <v>2813</v>
      </c>
    </row>
    <row r="267" spans="1:81" ht="18.75" x14ac:dyDescent="0.3">
      <c r="A267" s="221"/>
      <c r="B267" s="222"/>
      <c r="C267" s="212">
        <v>3</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2837</v>
      </c>
      <c r="BV267" s="57" t="s">
        <v>2838</v>
      </c>
      <c r="BW267" s="57"/>
      <c r="CC267" s="57" t="s">
        <v>2816</v>
      </c>
    </row>
    <row r="268" spans="1:81" ht="18.75" x14ac:dyDescent="0.3">
      <c r="A268" s="221"/>
      <c r="B268" s="222"/>
      <c r="C268" s="212">
        <v>3</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2839</v>
      </c>
      <c r="BV268" s="57" t="s">
        <v>2840</v>
      </c>
      <c r="BW268" s="57"/>
      <c r="CC268" s="57" t="s">
        <v>2841</v>
      </c>
    </row>
    <row r="269" spans="1:81" ht="18.75" x14ac:dyDescent="0.3">
      <c r="A269" s="221"/>
      <c r="B269" s="222"/>
      <c r="C269" s="212">
        <v>3</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2842</v>
      </c>
      <c r="BV269" s="57" t="s">
        <v>2843</v>
      </c>
      <c r="BW269" s="57"/>
      <c r="CC269" s="57" t="s">
        <v>2844</v>
      </c>
    </row>
    <row r="270" spans="1:81" ht="18.75" x14ac:dyDescent="0.3">
      <c r="A270" s="221"/>
      <c r="B270" s="222"/>
      <c r="C270" s="212">
        <v>3</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2845</v>
      </c>
      <c r="BV270" s="57" t="s">
        <v>2846</v>
      </c>
      <c r="BW270" s="57"/>
      <c r="CC270" s="57" t="s">
        <v>2847</v>
      </c>
    </row>
    <row r="271" spans="1:81" ht="18.75" x14ac:dyDescent="0.3">
      <c r="A271" s="221"/>
      <c r="B271" s="222"/>
      <c r="C271" s="212">
        <v>3</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2848</v>
      </c>
      <c r="BV271" s="57" t="s">
        <v>2849</v>
      </c>
      <c r="BW271" s="57"/>
      <c r="CC271" s="57" t="s">
        <v>2850</v>
      </c>
    </row>
    <row r="272" spans="1:81" ht="18.75" x14ac:dyDescent="0.3">
      <c r="A272" s="221"/>
      <c r="B272" s="222"/>
      <c r="C272" s="212">
        <v>3</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2851</v>
      </c>
      <c r="BV272" s="57" t="s">
        <v>2852</v>
      </c>
      <c r="BW272" s="57"/>
      <c r="CC272" s="57" t="s">
        <v>2853</v>
      </c>
    </row>
    <row r="273" spans="1:81" ht="18.75" x14ac:dyDescent="0.3">
      <c r="A273" s="221"/>
      <c r="B273" s="222"/>
      <c r="C273" s="212">
        <v>3</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2854</v>
      </c>
      <c r="BV273" s="57" t="s">
        <v>2855</v>
      </c>
      <c r="BW273" s="57"/>
      <c r="CC273" s="57" t="s">
        <v>2841</v>
      </c>
    </row>
    <row r="274" spans="1:81" ht="18.75" x14ac:dyDescent="0.3">
      <c r="A274" s="221"/>
      <c r="B274" s="222"/>
      <c r="C274" s="212">
        <v>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2856</v>
      </c>
      <c r="BV274" s="57" t="s">
        <v>2857</v>
      </c>
      <c r="BW274" s="57"/>
      <c r="CC274" s="57" t="s">
        <v>2858</v>
      </c>
    </row>
    <row r="275" spans="1:81" ht="18.75" x14ac:dyDescent="0.3">
      <c r="A275" s="221"/>
      <c r="B275" s="222"/>
      <c r="C275" s="212">
        <v>3</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2859</v>
      </c>
      <c r="BV275" s="57" t="s">
        <v>2860</v>
      </c>
      <c r="BW275" s="57"/>
      <c r="CC275" s="57" t="s">
        <v>2861</v>
      </c>
    </row>
    <row r="276" spans="1:81" ht="18.75" x14ac:dyDescent="0.3">
      <c r="A276" s="221"/>
      <c r="B276" s="222"/>
      <c r="C276" s="212">
        <v>3</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2862</v>
      </c>
      <c r="BV276" s="57" t="s">
        <v>2863</v>
      </c>
      <c r="BW276" s="57"/>
      <c r="CC276" s="57" t="s">
        <v>2864</v>
      </c>
    </row>
    <row r="277" spans="1:81" ht="18.75" x14ac:dyDescent="0.3">
      <c r="A277" s="221"/>
      <c r="B277" s="222"/>
      <c r="C277" s="212">
        <v>3</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2865</v>
      </c>
      <c r="BV277" s="57" t="s">
        <v>2866</v>
      </c>
      <c r="BW277" s="57"/>
      <c r="CC277" s="57" t="s">
        <v>2867</v>
      </c>
    </row>
    <row r="278" spans="1:81" ht="18.75" x14ac:dyDescent="0.3">
      <c r="A278" s="221"/>
      <c r="B278" s="222"/>
      <c r="C278" s="212">
        <v>3</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2868</v>
      </c>
      <c r="BV278" s="57" t="s">
        <v>2869</v>
      </c>
      <c r="BW278" s="57"/>
      <c r="CC278" s="57" t="s">
        <v>2870</v>
      </c>
    </row>
    <row r="279" spans="1:81" ht="18.75" x14ac:dyDescent="0.3">
      <c r="A279" s="221"/>
      <c r="B279" s="222"/>
      <c r="C279" s="212">
        <v>3</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2871</v>
      </c>
      <c r="BV279" s="57" t="s">
        <v>2872</v>
      </c>
      <c r="BW279" s="57"/>
      <c r="CC279" s="57" t="s">
        <v>2873</v>
      </c>
    </row>
    <row r="280" spans="1:81" ht="18.75" x14ac:dyDescent="0.3">
      <c r="A280" s="221"/>
      <c r="B280" s="222"/>
      <c r="C280" s="212">
        <v>3</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2874</v>
      </c>
      <c r="BV280" s="57" t="s">
        <v>2875</v>
      </c>
      <c r="BW280" s="57"/>
      <c r="CC280" s="57" t="s">
        <v>2876</v>
      </c>
    </row>
    <row r="281" spans="1:81" ht="18.75" x14ac:dyDescent="0.3">
      <c r="A281" s="221"/>
      <c r="B281" s="222"/>
      <c r="C281" s="212">
        <v>3</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2877</v>
      </c>
      <c r="BV281" s="57" t="s">
        <v>2878</v>
      </c>
      <c r="BW281" s="57"/>
      <c r="CC281" s="57" t="s">
        <v>2879</v>
      </c>
    </row>
    <row r="282" spans="1:81" ht="18.75" x14ac:dyDescent="0.3">
      <c r="A282" s="221"/>
      <c r="B282" s="222"/>
      <c r="C282" s="212">
        <v>3</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2880</v>
      </c>
      <c r="BV282" s="57" t="s">
        <v>2881</v>
      </c>
      <c r="BW282" s="57"/>
      <c r="CC282" s="57" t="s">
        <v>2882</v>
      </c>
    </row>
    <row r="283" spans="1:81" ht="18.75" x14ac:dyDescent="0.3">
      <c r="A283" s="221"/>
      <c r="B283" s="222"/>
      <c r="C283" s="212">
        <v>3</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2883</v>
      </c>
      <c r="BV283" s="57" t="s">
        <v>2884</v>
      </c>
      <c r="BW283" s="57"/>
      <c r="CC283" s="57" t="s">
        <v>2885</v>
      </c>
    </row>
    <row r="284" spans="1:81" ht="18.75" x14ac:dyDescent="0.3">
      <c r="A284" s="221"/>
      <c r="B284" s="222"/>
      <c r="C284" s="212">
        <v>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2886</v>
      </c>
      <c r="BV284" s="57" t="s">
        <v>2887</v>
      </c>
      <c r="BW284" s="57"/>
      <c r="CC284" s="57" t="s">
        <v>2888</v>
      </c>
    </row>
    <row r="285" spans="1:81" ht="18.75" x14ac:dyDescent="0.3">
      <c r="A285" s="221"/>
      <c r="B285" s="222"/>
      <c r="C285" s="212">
        <v>3</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2281</v>
      </c>
      <c r="BV285" s="57" t="s">
        <v>2889</v>
      </c>
      <c r="BW285" s="57"/>
      <c r="CC285" s="57" t="s">
        <v>2890</v>
      </c>
    </row>
    <row r="286" spans="1:81" ht="18.75" x14ac:dyDescent="0.3">
      <c r="A286" s="221"/>
      <c r="B286" s="222"/>
      <c r="C286" s="212">
        <v>3</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2891</v>
      </c>
      <c r="BV286" s="57" t="s">
        <v>2892</v>
      </c>
      <c r="BW286" s="57"/>
      <c r="CC286" s="57" t="s">
        <v>2893</v>
      </c>
    </row>
    <row r="287" spans="1:81" ht="18.75" x14ac:dyDescent="0.3">
      <c r="A287" s="221"/>
      <c r="B287" s="222"/>
      <c r="C287" s="212">
        <v>3</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2894</v>
      </c>
      <c r="BV287" s="57" t="s">
        <v>2895</v>
      </c>
      <c r="BW287" s="57"/>
      <c r="CC287" s="57" t="s">
        <v>2896</v>
      </c>
    </row>
    <row r="288" spans="1:81" ht="18.75" x14ac:dyDescent="0.3">
      <c r="A288" s="221"/>
      <c r="B288" s="222"/>
      <c r="C288" s="212">
        <v>3</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2897</v>
      </c>
      <c r="BV288" s="57" t="s">
        <v>2898</v>
      </c>
      <c r="BW288" s="57"/>
      <c r="CC288" s="57" t="s">
        <v>2899</v>
      </c>
    </row>
    <row r="289" spans="1:81" ht="18.75" x14ac:dyDescent="0.3">
      <c r="A289" s="221"/>
      <c r="B289" s="222"/>
      <c r="C289" s="212">
        <v>3</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2900</v>
      </c>
      <c r="BV289" s="57" t="s">
        <v>2901</v>
      </c>
      <c r="BW289" s="57"/>
      <c r="CC289" s="57" t="s">
        <v>2902</v>
      </c>
    </row>
    <row r="290" spans="1:81" ht="18.75" x14ac:dyDescent="0.3">
      <c r="A290" s="221"/>
      <c r="B290" s="222"/>
      <c r="C290" s="212">
        <v>3</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2903</v>
      </c>
      <c r="BV290" s="57" t="s">
        <v>2904</v>
      </c>
      <c r="BW290" s="57"/>
      <c r="CC290" s="57" t="s">
        <v>2905</v>
      </c>
    </row>
    <row r="291" spans="1:81" ht="18.75" x14ac:dyDescent="0.3">
      <c r="A291" s="221"/>
      <c r="B291" s="222"/>
      <c r="C291" s="212">
        <v>3</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2906</v>
      </c>
      <c r="BV291" s="57" t="s">
        <v>2907</v>
      </c>
      <c r="BW291" s="57"/>
      <c r="CC291" s="57" t="s">
        <v>2908</v>
      </c>
    </row>
    <row r="292" spans="1:81" ht="18.75" x14ac:dyDescent="0.3">
      <c r="A292" s="221"/>
      <c r="B292" s="222"/>
      <c r="C292" s="212">
        <v>3</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2909</v>
      </c>
      <c r="BV292" s="57" t="s">
        <v>2910</v>
      </c>
      <c r="BW292" s="57"/>
      <c r="CC292" s="57" t="s">
        <v>2911</v>
      </c>
    </row>
    <row r="293" spans="1:81" ht="18.75" x14ac:dyDescent="0.3">
      <c r="A293" s="221"/>
      <c r="B293" s="222"/>
      <c r="C293" s="212">
        <v>3</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2912</v>
      </c>
      <c r="BV293" s="57" t="s">
        <v>2913</v>
      </c>
      <c r="BW293" s="57"/>
      <c r="CC293" s="57" t="s">
        <v>2914</v>
      </c>
    </row>
    <row r="294" spans="1:81" ht="18.75" x14ac:dyDescent="0.3">
      <c r="A294" s="221"/>
      <c r="B294" s="222"/>
      <c r="C294" s="212">
        <v>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2915</v>
      </c>
      <c r="BV294" s="57" t="s">
        <v>2916</v>
      </c>
      <c r="BW294" s="57"/>
      <c r="CC294" s="57" t="s">
        <v>2917</v>
      </c>
    </row>
    <row r="295" spans="1:81" ht="18.75" x14ac:dyDescent="0.3">
      <c r="A295" s="221"/>
      <c r="B295" s="222"/>
      <c r="C295" s="212">
        <v>3</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2918</v>
      </c>
      <c r="BV295" s="57" t="s">
        <v>2919</v>
      </c>
      <c r="BW295" s="57"/>
      <c r="CC295" s="57" t="s">
        <v>2920</v>
      </c>
    </row>
    <row r="296" spans="1:81" ht="18.75" x14ac:dyDescent="0.3">
      <c r="A296" s="221"/>
      <c r="B296" s="222"/>
      <c r="C296" s="212">
        <v>3</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2921</v>
      </c>
      <c r="BV296" s="57" t="s">
        <v>2922</v>
      </c>
      <c r="BW296" s="57"/>
      <c r="CC296" s="57" t="s">
        <v>2923</v>
      </c>
    </row>
    <row r="297" spans="1:81" ht="18.75" x14ac:dyDescent="0.3">
      <c r="A297" s="221"/>
      <c r="B297" s="222"/>
      <c r="C297" s="212">
        <v>3</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2924</v>
      </c>
      <c r="BV297" s="57" t="s">
        <v>2925</v>
      </c>
      <c r="BW297" s="57"/>
      <c r="CC297" s="57" t="s">
        <v>2926</v>
      </c>
    </row>
    <row r="298" spans="1:81" ht="18.75" x14ac:dyDescent="0.3">
      <c r="A298" s="221"/>
      <c r="B298" s="222"/>
      <c r="C298" s="212">
        <v>3</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2927</v>
      </c>
      <c r="BV298" s="57" t="s">
        <v>2928</v>
      </c>
      <c r="BW298" s="57"/>
      <c r="CC298" s="57" t="s">
        <v>2929</v>
      </c>
    </row>
    <row r="299" spans="1:81" ht="18.75" x14ac:dyDescent="0.3">
      <c r="A299" s="221"/>
      <c r="B299" s="222"/>
      <c r="C299" s="212">
        <v>3</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2930</v>
      </c>
      <c r="BV299" s="57" t="s">
        <v>2931</v>
      </c>
      <c r="BW299" s="57"/>
      <c r="CC299" s="57" t="s">
        <v>2920</v>
      </c>
    </row>
    <row r="300" spans="1:81" ht="18.75" x14ac:dyDescent="0.3">
      <c r="A300" s="221"/>
      <c r="B300" s="222"/>
      <c r="C300" s="212">
        <v>3</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2932</v>
      </c>
      <c r="BV300" s="57" t="s">
        <v>2933</v>
      </c>
      <c r="BW300" s="57"/>
      <c r="CC300" s="57" t="s">
        <v>2934</v>
      </c>
    </row>
    <row r="301" spans="1:81" ht="18.75" x14ac:dyDescent="0.3">
      <c r="A301" s="221"/>
      <c r="B301" s="222"/>
      <c r="C301" s="212">
        <v>3</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2935</v>
      </c>
      <c r="BV301" s="57" t="s">
        <v>2936</v>
      </c>
      <c r="BW301" s="57"/>
      <c r="CC301" s="57" t="s">
        <v>2937</v>
      </c>
    </row>
    <row r="302" spans="1:81" ht="18.75" x14ac:dyDescent="0.3">
      <c r="A302" s="221"/>
      <c r="B302" s="222"/>
      <c r="C302" s="212">
        <v>3</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2938</v>
      </c>
      <c r="BV302" s="57" t="s">
        <v>2939</v>
      </c>
      <c r="BW302" s="57"/>
      <c r="CC302" s="57" t="s">
        <v>2920</v>
      </c>
    </row>
    <row r="303" spans="1:81" ht="18.75" x14ac:dyDescent="0.3">
      <c r="A303" s="221"/>
      <c r="B303" s="222"/>
      <c r="C303" s="212">
        <v>3</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2940</v>
      </c>
      <c r="BV303" s="57" t="s">
        <v>2941</v>
      </c>
      <c r="BW303" s="57"/>
      <c r="CC303" s="57" t="s">
        <v>2942</v>
      </c>
    </row>
    <row r="304" spans="1:81" ht="18.75" x14ac:dyDescent="0.3">
      <c r="A304" s="221"/>
      <c r="B304" s="222"/>
      <c r="C304" s="212">
        <v>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2943</v>
      </c>
      <c r="BV304" s="57" t="s">
        <v>2944</v>
      </c>
      <c r="BW304" s="57"/>
      <c r="CC304" s="57" t="s">
        <v>2945</v>
      </c>
    </row>
    <row r="305" spans="1:140" ht="18.75" x14ac:dyDescent="0.3">
      <c r="A305" s="221"/>
      <c r="B305" s="222"/>
      <c r="C305" s="212">
        <v>3</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2946</v>
      </c>
      <c r="BV305" s="57" t="s">
        <v>2947</v>
      </c>
      <c r="BW305" s="57"/>
      <c r="CC305" s="57" t="s">
        <v>2920</v>
      </c>
    </row>
    <row r="306" spans="1:140" ht="18.75" x14ac:dyDescent="0.3">
      <c r="A306" s="221"/>
      <c r="B306" s="222"/>
      <c r="C306" s="212">
        <v>3</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2948</v>
      </c>
      <c r="BV306" s="57" t="s">
        <v>2949</v>
      </c>
      <c r="BW306" s="57"/>
      <c r="CC306" s="57" t="s">
        <v>2950</v>
      </c>
    </row>
    <row r="307" spans="1:140" ht="18.75" x14ac:dyDescent="0.3">
      <c r="A307" s="221"/>
      <c r="B307" s="222"/>
      <c r="C307" s="212">
        <v>3</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2951</v>
      </c>
      <c r="BV307" s="57" t="s">
        <v>2952</v>
      </c>
      <c r="BW307" s="57"/>
      <c r="CC307" s="57" t="s">
        <v>2953</v>
      </c>
    </row>
    <row r="308" spans="1:140" ht="18.75" x14ac:dyDescent="0.3">
      <c r="A308" s="221"/>
      <c r="B308" s="222"/>
      <c r="C308" s="212">
        <v>3</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2954</v>
      </c>
      <c r="BV308" s="57" t="s">
        <v>2955</v>
      </c>
      <c r="BW308" s="57"/>
      <c r="CC308" s="57" t="s">
        <v>2956</v>
      </c>
    </row>
    <row r="309" spans="1:140" ht="18.75" x14ac:dyDescent="0.3">
      <c r="A309" s="221"/>
      <c r="B309" s="222"/>
      <c r="C309" s="212">
        <v>3</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2957</v>
      </c>
      <c r="BV309" s="57" t="s">
        <v>2958</v>
      </c>
      <c r="BW309" s="57"/>
      <c r="CC309" s="57" t="s">
        <v>2959</v>
      </c>
    </row>
    <row r="310" spans="1:140" ht="18.75" x14ac:dyDescent="0.3">
      <c r="A310" s="221"/>
      <c r="B310" s="222"/>
      <c r="C310" s="212">
        <v>3</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2960</v>
      </c>
      <c r="BV310" s="57" t="s">
        <v>2961</v>
      </c>
      <c r="BW310" s="57"/>
      <c r="CC310" s="57" t="s">
        <v>2962</v>
      </c>
    </row>
    <row r="311" spans="1:140" s="26" customFormat="1" ht="18.75" x14ac:dyDescent="0.3">
      <c r="A311" s="221"/>
      <c r="B311" s="222"/>
      <c r="C311" s="212">
        <v>3</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2963</v>
      </c>
      <c r="BR311" s="59"/>
      <c r="BS311" s="59"/>
      <c r="BT311" s="59"/>
      <c r="BU311" s="59"/>
      <c r="BV311" s="57" t="s">
        <v>2964</v>
      </c>
      <c r="BW311" s="57"/>
      <c r="BX311" s="59"/>
      <c r="BY311" s="59"/>
      <c r="BZ311" s="59"/>
      <c r="CA311" s="59"/>
      <c r="CB311" s="59"/>
      <c r="CC311" s="57" t="s">
        <v>2965</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2">
        <v>3</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2966</v>
      </c>
      <c r="BV312" s="57" t="s">
        <v>2967</v>
      </c>
      <c r="BW312" s="57"/>
      <c r="CC312" s="57" t="s">
        <v>2968</v>
      </c>
    </row>
    <row r="313" spans="1:140" ht="18.75" x14ac:dyDescent="0.3">
      <c r="A313" s="219"/>
      <c r="B313" s="220"/>
      <c r="C313" s="212">
        <v>3</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2969</v>
      </c>
      <c r="BV313" s="57" t="s">
        <v>2970</v>
      </c>
      <c r="BW313" s="57"/>
      <c r="CC313" s="57" t="s">
        <v>2971</v>
      </c>
    </row>
    <row r="314" spans="1:140" ht="18.75" x14ac:dyDescent="0.3">
      <c r="A314" s="219"/>
      <c r="B314" s="220"/>
      <c r="C314" s="212">
        <v>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2972</v>
      </c>
      <c r="BV314" s="57" t="s">
        <v>2973</v>
      </c>
      <c r="BW314" s="57"/>
      <c r="CC314" s="57" t="s">
        <v>2974</v>
      </c>
    </row>
    <row r="315" spans="1:140" ht="18.75" x14ac:dyDescent="0.3">
      <c r="A315" s="219"/>
      <c r="B315" s="220"/>
      <c r="C315" s="212">
        <v>3</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2975</v>
      </c>
      <c r="BV315" s="57" t="s">
        <v>2976</v>
      </c>
      <c r="BW315" s="57"/>
      <c r="CC315" s="57" t="s">
        <v>2977</v>
      </c>
    </row>
    <row r="316" spans="1:140" ht="18.75" x14ac:dyDescent="0.3">
      <c r="A316" s="221"/>
      <c r="B316" s="222"/>
      <c r="C316" s="212">
        <v>3</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2978</v>
      </c>
      <c r="BV316" s="57" t="s">
        <v>2979</v>
      </c>
      <c r="BW316" s="57"/>
      <c r="CC316" s="57" t="s">
        <v>2980</v>
      </c>
    </row>
    <row r="317" spans="1:140" ht="18.75" x14ac:dyDescent="0.3">
      <c r="A317" s="221"/>
      <c r="B317" s="222"/>
      <c r="C317" s="212">
        <v>3</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2981</v>
      </c>
      <c r="BV317" s="57" t="s">
        <v>2982</v>
      </c>
      <c r="BW317" s="57"/>
      <c r="CC317" s="57" t="s">
        <v>2983</v>
      </c>
    </row>
    <row r="318" spans="1:140" ht="18.75" x14ac:dyDescent="0.3">
      <c r="A318" s="221"/>
      <c r="B318" s="222"/>
      <c r="C318" s="212">
        <v>3</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2984</v>
      </c>
      <c r="BV318" s="57" t="s">
        <v>2985</v>
      </c>
      <c r="BW318" s="57"/>
      <c r="CC318" s="57" t="s">
        <v>2986</v>
      </c>
    </row>
    <row r="319" spans="1:140" ht="18.75" x14ac:dyDescent="0.3">
      <c r="A319" s="221"/>
      <c r="B319" s="222"/>
      <c r="C319" s="212">
        <v>3</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2987</v>
      </c>
      <c r="BV319" s="57" t="s">
        <v>2988</v>
      </c>
      <c r="BW319" s="57"/>
      <c r="CC319" s="57" t="s">
        <v>2989</v>
      </c>
    </row>
    <row r="320" spans="1:140" ht="18.75" x14ac:dyDescent="0.3">
      <c r="A320" s="221"/>
      <c r="B320" s="222"/>
      <c r="C320" s="212">
        <v>3</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2990</v>
      </c>
      <c r="BV320" s="57" t="s">
        <v>2991</v>
      </c>
      <c r="BW320" s="57"/>
      <c r="CC320" s="57" t="s">
        <v>2992</v>
      </c>
    </row>
    <row r="321" spans="1:81" ht="18.75" x14ac:dyDescent="0.3">
      <c r="A321" s="221"/>
      <c r="B321" s="222"/>
      <c r="C321" s="212">
        <v>3</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2993</v>
      </c>
      <c r="BV321" s="57" t="s">
        <v>2994</v>
      </c>
      <c r="BW321" s="57"/>
      <c r="CC321" s="57" t="s">
        <v>2995</v>
      </c>
    </row>
    <row r="322" spans="1:81" ht="18.75" x14ac:dyDescent="0.3">
      <c r="A322" s="221"/>
      <c r="B322" s="222"/>
      <c r="C322" s="212">
        <v>3</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2996</v>
      </c>
      <c r="BV322" s="57" t="s">
        <v>2997</v>
      </c>
      <c r="BW322" s="57"/>
      <c r="CC322" s="57" t="s">
        <v>2998</v>
      </c>
    </row>
    <row r="323" spans="1:81" ht="18.75" x14ac:dyDescent="0.3">
      <c r="A323" s="221"/>
      <c r="B323" s="222"/>
      <c r="C323" s="212">
        <v>3</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2999</v>
      </c>
      <c r="BV323" s="57" t="s">
        <v>3000</v>
      </c>
      <c r="BW323" s="57"/>
      <c r="CC323" s="57" t="s">
        <v>3001</v>
      </c>
    </row>
    <row r="324" spans="1:81" ht="18.75" x14ac:dyDescent="0.3">
      <c r="A324" s="221"/>
      <c r="B324" s="222"/>
      <c r="C324" s="212">
        <v>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3002</v>
      </c>
      <c r="BV324" s="57" t="s">
        <v>3003</v>
      </c>
      <c r="BW324" s="57"/>
      <c r="CC324" s="57" t="s">
        <v>3004</v>
      </c>
    </row>
    <row r="325" spans="1:81" ht="18.75" x14ac:dyDescent="0.3">
      <c r="A325" s="221"/>
      <c r="B325" s="222"/>
      <c r="C325" s="212">
        <v>3</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3005</v>
      </c>
      <c r="BV325" s="57" t="s">
        <v>3006</v>
      </c>
      <c r="BW325" s="57"/>
      <c r="CC325" s="57" t="s">
        <v>3007</v>
      </c>
    </row>
    <row r="326" spans="1:81" ht="18.75" x14ac:dyDescent="0.3">
      <c r="A326" s="221"/>
      <c r="B326" s="222"/>
      <c r="C326" s="212">
        <v>3</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3008</v>
      </c>
      <c r="BV326" s="57" t="s">
        <v>3009</v>
      </c>
      <c r="BW326" s="57"/>
      <c r="CC326" s="57" t="s">
        <v>3010</v>
      </c>
    </row>
    <row r="327" spans="1:81" ht="18.75" x14ac:dyDescent="0.3">
      <c r="A327" s="221"/>
      <c r="B327" s="222"/>
      <c r="C327" s="212">
        <v>3</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3011</v>
      </c>
      <c r="BV327" s="57" t="s">
        <v>3012</v>
      </c>
      <c r="BW327" s="57"/>
      <c r="CC327" s="57" t="s">
        <v>3013</v>
      </c>
    </row>
    <row r="328" spans="1:81" ht="18.75" x14ac:dyDescent="0.3">
      <c r="A328" s="221"/>
      <c r="B328" s="222"/>
      <c r="C328" s="212">
        <v>3</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3014</v>
      </c>
      <c r="BV328" s="57" t="s">
        <v>3015</v>
      </c>
      <c r="BW328" s="57"/>
      <c r="CC328" s="57" t="s">
        <v>3016</v>
      </c>
    </row>
    <row r="329" spans="1:81" ht="18.75" x14ac:dyDescent="0.3">
      <c r="A329" s="221"/>
      <c r="B329" s="222"/>
      <c r="C329" s="212">
        <v>3</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3017</v>
      </c>
      <c r="BV329" s="57" t="s">
        <v>3018</v>
      </c>
      <c r="BW329" s="57"/>
      <c r="CC329" s="57" t="s">
        <v>3019</v>
      </c>
    </row>
    <row r="330" spans="1:81" ht="18.75" x14ac:dyDescent="0.3">
      <c r="A330" s="221"/>
      <c r="B330" s="222"/>
      <c r="C330" s="212">
        <v>3</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3020</v>
      </c>
      <c r="BV330" s="57" t="s">
        <v>3021</v>
      </c>
      <c r="BW330" s="57"/>
      <c r="CC330" s="57" t="s">
        <v>3022</v>
      </c>
    </row>
    <row r="331" spans="1:81" ht="18.75" x14ac:dyDescent="0.3">
      <c r="A331" s="221"/>
      <c r="B331" s="222"/>
      <c r="C331" s="212">
        <v>3</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3023</v>
      </c>
      <c r="BV331" s="57" t="s">
        <v>3024</v>
      </c>
      <c r="BW331" s="57"/>
      <c r="CC331" s="57" t="s">
        <v>3025</v>
      </c>
    </row>
    <row r="332" spans="1:81" ht="18.75" x14ac:dyDescent="0.3">
      <c r="A332" s="221"/>
      <c r="B332" s="222"/>
      <c r="C332" s="212">
        <v>3</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3026</v>
      </c>
      <c r="BV332" s="57" t="s">
        <v>3027</v>
      </c>
      <c r="BW332" s="57"/>
      <c r="CC332" s="57" t="s">
        <v>3028</v>
      </c>
    </row>
    <row r="333" spans="1:81" ht="18.75" x14ac:dyDescent="0.3">
      <c r="A333" s="221"/>
      <c r="B333" s="222"/>
      <c r="C333" s="212">
        <v>3</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3029</v>
      </c>
      <c r="BV333" s="57" t="s">
        <v>3030</v>
      </c>
      <c r="BW333" s="57"/>
      <c r="CC333" s="57" t="s">
        <v>3031</v>
      </c>
    </row>
    <row r="334" spans="1:81" ht="18.75" x14ac:dyDescent="0.3">
      <c r="A334" s="221"/>
      <c r="B334" s="222"/>
      <c r="C334" s="212">
        <v>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3032</v>
      </c>
      <c r="BV334" s="57" t="s">
        <v>3033</v>
      </c>
      <c r="BW334" s="57"/>
      <c r="CC334" s="57" t="s">
        <v>3034</v>
      </c>
    </row>
    <row r="335" spans="1:81" ht="18.75" x14ac:dyDescent="0.3">
      <c r="A335" s="221"/>
      <c r="B335" s="222"/>
      <c r="C335" s="212">
        <v>3</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3035</v>
      </c>
      <c r="BV335" s="57" t="s">
        <v>3036</v>
      </c>
      <c r="BW335" s="57"/>
      <c r="CC335" s="57" t="s">
        <v>3037</v>
      </c>
    </row>
    <row r="336" spans="1:81" ht="18.75" x14ac:dyDescent="0.3">
      <c r="A336" s="221"/>
      <c r="B336" s="222"/>
      <c r="C336" s="212">
        <v>3</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3038</v>
      </c>
      <c r="BV336" s="57" t="s">
        <v>3039</v>
      </c>
      <c r="BW336" s="57"/>
      <c r="CC336" s="57" t="s">
        <v>3040</v>
      </c>
    </row>
    <row r="337" spans="1:81" ht="18.75" x14ac:dyDescent="0.3">
      <c r="A337" s="221"/>
      <c r="B337" s="222"/>
      <c r="C337" s="212">
        <v>3</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3041</v>
      </c>
      <c r="BV337" s="57" t="s">
        <v>3042</v>
      </c>
      <c r="BW337" s="57"/>
      <c r="CC337" s="57" t="s">
        <v>3043</v>
      </c>
    </row>
    <row r="338" spans="1:81" ht="18.75" x14ac:dyDescent="0.3">
      <c r="A338" s="221"/>
      <c r="B338" s="222"/>
      <c r="C338" s="212">
        <v>3</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3044</v>
      </c>
      <c r="BV338" s="57" t="s">
        <v>3045</v>
      </c>
      <c r="BW338" s="57"/>
      <c r="CC338" s="57" t="s">
        <v>3046</v>
      </c>
    </row>
    <row r="339" spans="1:81" ht="18.75" x14ac:dyDescent="0.3">
      <c r="A339" s="221"/>
      <c r="B339" s="222"/>
      <c r="C339" s="212">
        <v>3</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3047</v>
      </c>
      <c r="BV339" s="57" t="s">
        <v>3048</v>
      </c>
      <c r="BW339" s="57"/>
      <c r="CC339" s="57" t="s">
        <v>3049</v>
      </c>
    </row>
    <row r="340" spans="1:81" ht="18.75" x14ac:dyDescent="0.3">
      <c r="A340" s="221"/>
      <c r="B340" s="222"/>
      <c r="C340" s="212">
        <v>3</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3050</v>
      </c>
      <c r="BV340" s="57" t="s">
        <v>3051</v>
      </c>
      <c r="BW340" s="57"/>
      <c r="CC340" s="57" t="s">
        <v>3052</v>
      </c>
    </row>
    <row r="341" spans="1:81" ht="18.75" x14ac:dyDescent="0.3">
      <c r="A341" s="221"/>
      <c r="B341" s="222"/>
      <c r="C341" s="212">
        <v>3</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3053</v>
      </c>
      <c r="BV341" s="57" t="s">
        <v>3054</v>
      </c>
      <c r="BW341" s="57"/>
      <c r="CC341" s="57" t="s">
        <v>3055</v>
      </c>
    </row>
    <row r="342" spans="1:81" ht="18.75" x14ac:dyDescent="0.3">
      <c r="A342" s="221"/>
      <c r="B342" s="222"/>
      <c r="C342" s="212">
        <v>3</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3056</v>
      </c>
      <c r="BV342" s="57" t="s">
        <v>3057</v>
      </c>
      <c r="BW342" s="57"/>
      <c r="CC342" s="57" t="s">
        <v>3058</v>
      </c>
    </row>
    <row r="343" spans="1:81" ht="18.75" x14ac:dyDescent="0.3">
      <c r="A343" s="221"/>
      <c r="B343" s="222"/>
      <c r="C343" s="212">
        <v>3</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3059</v>
      </c>
      <c r="BV343" s="57" t="s">
        <v>3060</v>
      </c>
      <c r="BW343" s="57"/>
      <c r="CC343" s="57" t="s">
        <v>3061</v>
      </c>
    </row>
    <row r="344" spans="1:81" ht="18.75" x14ac:dyDescent="0.3">
      <c r="A344" s="221"/>
      <c r="B344" s="222"/>
      <c r="C344" s="212">
        <v>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3062</v>
      </c>
      <c r="BV344" s="57" t="s">
        <v>3063</v>
      </c>
      <c r="BW344" s="57"/>
      <c r="CC344" s="57" t="s">
        <v>3064</v>
      </c>
    </row>
    <row r="345" spans="1:81" ht="18.75" x14ac:dyDescent="0.3">
      <c r="A345" s="221"/>
      <c r="B345" s="222"/>
      <c r="C345" s="212">
        <v>3</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3065</v>
      </c>
      <c r="BV345" s="57" t="s">
        <v>3066</v>
      </c>
      <c r="BW345" s="57"/>
      <c r="CC345" s="57" t="s">
        <v>3067</v>
      </c>
    </row>
    <row r="346" spans="1:81" ht="18.75" x14ac:dyDescent="0.3">
      <c r="A346" s="221"/>
      <c r="B346" s="222"/>
      <c r="C346" s="212">
        <v>3</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3068</v>
      </c>
      <c r="BV346" s="57" t="s">
        <v>3069</v>
      </c>
      <c r="BW346" s="57"/>
      <c r="CC346" s="57" t="s">
        <v>3070</v>
      </c>
    </row>
    <row r="347" spans="1:81" ht="18.75" x14ac:dyDescent="0.3">
      <c r="A347" s="221"/>
      <c r="B347" s="222"/>
      <c r="C347" s="212">
        <v>3</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3071</v>
      </c>
      <c r="BV347" s="57" t="s">
        <v>3072</v>
      </c>
      <c r="BW347" s="57"/>
      <c r="CC347" s="57" t="s">
        <v>3073</v>
      </c>
    </row>
    <row r="348" spans="1:81" ht="18.75" x14ac:dyDescent="0.3">
      <c r="A348" s="221"/>
      <c r="B348" s="222"/>
      <c r="C348" s="212">
        <v>3</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3074</v>
      </c>
      <c r="BV348" s="57" t="s">
        <v>3075</v>
      </c>
      <c r="BW348" s="57"/>
      <c r="CC348" s="57" t="s">
        <v>3076</v>
      </c>
    </row>
    <row r="349" spans="1:81" ht="18.75" x14ac:dyDescent="0.3">
      <c r="A349" s="221"/>
      <c r="B349" s="222"/>
      <c r="C349" s="212">
        <v>3</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3077</v>
      </c>
      <c r="BV349" s="57" t="s">
        <v>3078</v>
      </c>
      <c r="BW349" s="57"/>
      <c r="CC349" s="57" t="s">
        <v>3079</v>
      </c>
    </row>
    <row r="350" spans="1:81" ht="18.75" x14ac:dyDescent="0.3">
      <c r="A350" s="221"/>
      <c r="B350" s="222"/>
      <c r="C350" s="212">
        <v>3</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3080</v>
      </c>
      <c r="BV350" s="57" t="s">
        <v>3081</v>
      </c>
      <c r="BW350" s="57"/>
      <c r="CC350" s="57" t="s">
        <v>3082</v>
      </c>
    </row>
    <row r="351" spans="1:81" ht="18.75" x14ac:dyDescent="0.3">
      <c r="A351" s="221"/>
      <c r="B351" s="222"/>
      <c r="C351" s="212">
        <v>3</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3083</v>
      </c>
      <c r="BV351" s="57" t="s">
        <v>3084</v>
      </c>
      <c r="BW351" s="57"/>
      <c r="CC351" s="57" t="s">
        <v>3085</v>
      </c>
    </row>
    <row r="352" spans="1:81" ht="18.75" x14ac:dyDescent="0.3">
      <c r="A352" s="221"/>
      <c r="B352" s="222"/>
      <c r="C352" s="212">
        <v>3</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3086</v>
      </c>
      <c r="BV352" s="57" t="s">
        <v>3087</v>
      </c>
      <c r="BW352" s="57"/>
      <c r="CC352" s="57" t="s">
        <v>3088</v>
      </c>
    </row>
    <row r="353" spans="1:140" ht="18.75" x14ac:dyDescent="0.3">
      <c r="A353" s="221"/>
      <c r="B353" s="222"/>
      <c r="C353" s="212">
        <v>3</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3089</v>
      </c>
      <c r="BV353" s="57" t="s">
        <v>3090</v>
      </c>
      <c r="BW353" s="57"/>
      <c r="CC353" s="57" t="s">
        <v>3091</v>
      </c>
    </row>
    <row r="354" spans="1:140" ht="18.75" x14ac:dyDescent="0.3">
      <c r="A354" s="221"/>
      <c r="B354" s="222"/>
      <c r="C354" s="212">
        <v>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3092</v>
      </c>
      <c r="BV354" s="57" t="s">
        <v>3093</v>
      </c>
      <c r="BW354" s="57"/>
      <c r="CC354" s="57" t="s">
        <v>3094</v>
      </c>
    </row>
    <row r="355" spans="1:140" ht="18.75" x14ac:dyDescent="0.3">
      <c r="A355" s="221"/>
      <c r="B355" s="222"/>
      <c r="C355" s="212">
        <v>3</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3095</v>
      </c>
      <c r="BV355" s="57" t="s">
        <v>3096</v>
      </c>
      <c r="BW355" s="57"/>
      <c r="CC355" s="57" t="s">
        <v>3097</v>
      </c>
    </row>
    <row r="356" spans="1:140" ht="18.75" x14ac:dyDescent="0.3">
      <c r="A356" s="221"/>
      <c r="B356" s="222"/>
      <c r="C356" s="212">
        <v>3</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3098</v>
      </c>
      <c r="BV356" s="57" t="s">
        <v>3099</v>
      </c>
      <c r="BW356" s="57"/>
      <c r="CC356" s="57" t="s">
        <v>3100</v>
      </c>
    </row>
    <row r="357" spans="1:140" ht="18.75" x14ac:dyDescent="0.3">
      <c r="A357" s="221"/>
      <c r="B357" s="222"/>
      <c r="C357" s="212">
        <v>3</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3101</v>
      </c>
      <c r="BV357" s="57" t="s">
        <v>3102</v>
      </c>
      <c r="BW357" s="57"/>
      <c r="CC357" s="57" t="s">
        <v>3103</v>
      </c>
    </row>
    <row r="358" spans="1:140" ht="18.75" x14ac:dyDescent="0.3">
      <c r="A358" s="221"/>
      <c r="B358" s="222"/>
      <c r="C358" s="212">
        <v>3</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3104</v>
      </c>
      <c r="BV358" s="57" t="s">
        <v>3105</v>
      </c>
      <c r="BW358" s="57"/>
      <c r="CC358" s="57" t="s">
        <v>3106</v>
      </c>
    </row>
    <row r="359" spans="1:140" ht="18.75" x14ac:dyDescent="0.3">
      <c r="A359" s="221"/>
      <c r="B359" s="222"/>
      <c r="C359" s="212">
        <v>3</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3107</v>
      </c>
      <c r="BV359" s="57" t="s">
        <v>3108</v>
      </c>
      <c r="BW359" s="57"/>
      <c r="CC359" s="57" t="s">
        <v>3109</v>
      </c>
    </row>
    <row r="360" spans="1:140" ht="18.75" x14ac:dyDescent="0.3">
      <c r="A360" s="221"/>
      <c r="B360" s="222"/>
      <c r="C360" s="212">
        <v>3</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3110</v>
      </c>
      <c r="BV360" s="57" t="s">
        <v>3111</v>
      </c>
      <c r="BW360" s="57"/>
      <c r="CC360" s="57" t="s">
        <v>3112</v>
      </c>
    </row>
    <row r="361" spans="1:140" s="26" customFormat="1" ht="18.75" x14ac:dyDescent="0.3">
      <c r="A361" s="221"/>
      <c r="B361" s="222"/>
      <c r="C361" s="212">
        <v>3</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3113</v>
      </c>
      <c r="BR361" s="59"/>
      <c r="BS361" s="59"/>
      <c r="BT361" s="59"/>
      <c r="BU361" s="59"/>
      <c r="BV361" s="57" t="s">
        <v>3114</v>
      </c>
      <c r="BW361" s="57"/>
      <c r="BX361" s="59"/>
      <c r="BY361" s="59"/>
      <c r="BZ361" s="59"/>
      <c r="CA361" s="59"/>
      <c r="CB361" s="59"/>
      <c r="CC361" s="57" t="s">
        <v>3115</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2">
        <v>3</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3116</v>
      </c>
      <c r="BV362" s="57" t="s">
        <v>3117</v>
      </c>
      <c r="BW362" s="57"/>
      <c r="CC362" s="57" t="s">
        <v>3118</v>
      </c>
    </row>
    <row r="363" spans="1:140" ht="18.75" x14ac:dyDescent="0.3">
      <c r="A363" s="219"/>
      <c r="B363" s="220"/>
      <c r="C363" s="212">
        <v>3</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3119</v>
      </c>
      <c r="BV363" s="57" t="s">
        <v>3120</v>
      </c>
      <c r="BW363" s="57"/>
      <c r="CC363" s="57" t="s">
        <v>3121</v>
      </c>
    </row>
    <row r="364" spans="1:140" ht="18.75" x14ac:dyDescent="0.3">
      <c r="A364" s="219"/>
      <c r="B364" s="220"/>
      <c r="C364" s="212">
        <v>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3122</v>
      </c>
      <c r="BV364" s="57" t="s">
        <v>3123</v>
      </c>
      <c r="BW364" s="57"/>
      <c r="CC364" s="57" t="s">
        <v>3124</v>
      </c>
    </row>
    <row r="365" spans="1:140" ht="18.75" x14ac:dyDescent="0.3">
      <c r="A365" s="219"/>
      <c r="B365" s="220"/>
      <c r="C365" s="212">
        <v>3</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3125</v>
      </c>
      <c r="BV365" s="57" t="s">
        <v>3126</v>
      </c>
      <c r="BW365" s="57"/>
      <c r="CC365" s="57" t="s">
        <v>3127</v>
      </c>
    </row>
    <row r="366" spans="1:140" ht="18.75" x14ac:dyDescent="0.3">
      <c r="A366" s="221"/>
      <c r="B366" s="222"/>
      <c r="C366" s="212">
        <v>3</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3128</v>
      </c>
      <c r="BV366" s="57" t="s">
        <v>3129</v>
      </c>
      <c r="BW366" s="57"/>
      <c r="CC366" s="57" t="s">
        <v>3130</v>
      </c>
    </row>
    <row r="367" spans="1:140" ht="18.75" x14ac:dyDescent="0.3">
      <c r="A367" s="221"/>
      <c r="B367" s="222"/>
      <c r="C367" s="212">
        <v>3</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3131</v>
      </c>
      <c r="BV367" s="57" t="s">
        <v>3132</v>
      </c>
      <c r="BW367" s="57"/>
      <c r="CC367" s="57" t="s">
        <v>3133</v>
      </c>
    </row>
    <row r="368" spans="1:140" ht="18.75" x14ac:dyDescent="0.3">
      <c r="A368" s="221"/>
      <c r="B368" s="222"/>
      <c r="C368" s="212">
        <v>3</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3134</v>
      </c>
      <c r="BV368" s="57" t="s">
        <v>3135</v>
      </c>
      <c r="BW368" s="57"/>
      <c r="CC368" s="57" t="s">
        <v>3136</v>
      </c>
    </row>
    <row r="369" spans="1:81" ht="18.75" x14ac:dyDescent="0.3">
      <c r="A369" s="221"/>
      <c r="B369" s="222"/>
      <c r="C369" s="212">
        <v>3</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3137</v>
      </c>
      <c r="BV369" s="57" t="s">
        <v>3138</v>
      </c>
      <c r="BW369" s="57"/>
      <c r="CC369" s="57" t="s">
        <v>3139</v>
      </c>
    </row>
    <row r="370" spans="1:81" ht="18.75" x14ac:dyDescent="0.3">
      <c r="A370" s="221"/>
      <c r="B370" s="222"/>
      <c r="C370" s="212">
        <v>3</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3140</v>
      </c>
      <c r="BV370" s="57" t="s">
        <v>3141</v>
      </c>
      <c r="BW370" s="57"/>
      <c r="CC370" s="57" t="s">
        <v>3142</v>
      </c>
    </row>
    <row r="371" spans="1:81" ht="18.75" x14ac:dyDescent="0.3">
      <c r="A371" s="221"/>
      <c r="B371" s="222"/>
      <c r="C371" s="212">
        <v>3</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3143</v>
      </c>
      <c r="BV371" s="57" t="s">
        <v>3144</v>
      </c>
      <c r="BW371" s="57"/>
      <c r="CC371" s="57" t="s">
        <v>3145</v>
      </c>
    </row>
    <row r="372" spans="1:81" ht="18.75" x14ac:dyDescent="0.3">
      <c r="A372" s="221"/>
      <c r="B372" s="222"/>
      <c r="C372" s="212">
        <v>3</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3146</v>
      </c>
      <c r="BV372" s="57" t="s">
        <v>3147</v>
      </c>
      <c r="BW372" s="57"/>
      <c r="CC372" s="57" t="s">
        <v>2652</v>
      </c>
    </row>
    <row r="373" spans="1:81" ht="18.75" x14ac:dyDescent="0.3">
      <c r="A373" s="221"/>
      <c r="B373" s="222"/>
      <c r="C373" s="212">
        <v>3</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3148</v>
      </c>
      <c r="BV373" s="57" t="s">
        <v>3149</v>
      </c>
      <c r="BW373" s="57"/>
      <c r="CC373" s="57" t="s">
        <v>3150</v>
      </c>
    </row>
    <row r="374" spans="1:81" ht="18.75" x14ac:dyDescent="0.3">
      <c r="A374" s="221"/>
      <c r="B374" s="222"/>
      <c r="C374" s="212">
        <v>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3151</v>
      </c>
      <c r="BV374" s="57" t="s">
        <v>3152</v>
      </c>
      <c r="BW374" s="57"/>
      <c r="CC374" s="57" t="s">
        <v>2850</v>
      </c>
    </row>
    <row r="375" spans="1:81" ht="18.75" x14ac:dyDescent="0.3">
      <c r="A375" s="221"/>
      <c r="B375" s="222"/>
      <c r="C375" s="212">
        <v>3</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3153</v>
      </c>
      <c r="BV375" s="57" t="s">
        <v>3154</v>
      </c>
      <c r="BW375" s="57"/>
      <c r="CC375" s="57" t="s">
        <v>2841</v>
      </c>
    </row>
    <row r="376" spans="1:81" ht="18.75" x14ac:dyDescent="0.3">
      <c r="A376" s="221"/>
      <c r="B376" s="222"/>
      <c r="C376" s="212">
        <v>3</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3155</v>
      </c>
      <c r="BV376" s="57" t="s">
        <v>3156</v>
      </c>
      <c r="BW376" s="57"/>
      <c r="CC376" s="57" t="s">
        <v>3157</v>
      </c>
    </row>
    <row r="377" spans="1:81" ht="18.75" x14ac:dyDescent="0.3">
      <c r="A377" s="221"/>
      <c r="B377" s="222"/>
      <c r="C377" s="212">
        <v>3</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3158</v>
      </c>
      <c r="BV377" s="57" t="s">
        <v>3159</v>
      </c>
      <c r="BW377" s="57"/>
      <c r="CC377" s="57" t="s">
        <v>3160</v>
      </c>
    </row>
    <row r="378" spans="1:81" ht="18.75" x14ac:dyDescent="0.3">
      <c r="A378" s="221"/>
      <c r="B378" s="222"/>
      <c r="C378" s="212">
        <v>3</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3161</v>
      </c>
      <c r="BV378" s="57" t="s">
        <v>3162</v>
      </c>
      <c r="BW378" s="57"/>
      <c r="CC378" s="57" t="s">
        <v>3163</v>
      </c>
    </row>
    <row r="379" spans="1:81" ht="18.75" x14ac:dyDescent="0.3">
      <c r="A379" s="221"/>
      <c r="B379" s="222"/>
      <c r="C379" s="212">
        <v>3</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2377</v>
      </c>
      <c r="BV379" s="57" t="s">
        <v>3164</v>
      </c>
      <c r="BW379" s="57"/>
      <c r="CC379" s="57" t="s">
        <v>3165</v>
      </c>
    </row>
    <row r="380" spans="1:81" ht="18.75" x14ac:dyDescent="0.3">
      <c r="A380" s="221"/>
      <c r="B380" s="222"/>
      <c r="C380" s="212">
        <v>3</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3166</v>
      </c>
      <c r="BV380" s="57" t="s">
        <v>3167</v>
      </c>
      <c r="BW380" s="57"/>
      <c r="CC380" s="57" t="s">
        <v>3168</v>
      </c>
    </row>
    <row r="381" spans="1:81" ht="18.75" x14ac:dyDescent="0.3">
      <c r="A381" s="221"/>
      <c r="B381" s="222"/>
      <c r="C381" s="212">
        <v>3</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3169</v>
      </c>
      <c r="BV381" s="57" t="s">
        <v>3170</v>
      </c>
      <c r="BW381" s="57"/>
      <c r="CC381" s="57" t="s">
        <v>3171</v>
      </c>
    </row>
    <row r="382" spans="1:81" ht="18.75" x14ac:dyDescent="0.3">
      <c r="A382" s="221"/>
      <c r="B382" s="222"/>
      <c r="C382" s="212">
        <v>3</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3172</v>
      </c>
      <c r="BV382" s="57" t="s">
        <v>3173</v>
      </c>
      <c r="BW382" s="57"/>
      <c r="CC382" s="57" t="s">
        <v>3174</v>
      </c>
    </row>
    <row r="383" spans="1:81" ht="18.75" x14ac:dyDescent="0.3">
      <c r="A383" s="221"/>
      <c r="B383" s="222"/>
      <c r="C383" s="212">
        <v>3</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3175</v>
      </c>
      <c r="BV383" s="57" t="s">
        <v>3176</v>
      </c>
      <c r="BW383" s="57"/>
      <c r="CC383" s="57" t="s">
        <v>3177</v>
      </c>
    </row>
    <row r="384" spans="1:81" ht="18.75" x14ac:dyDescent="0.3">
      <c r="A384" s="221"/>
      <c r="B384" s="222"/>
      <c r="C384" s="212">
        <v>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3178</v>
      </c>
      <c r="BV384" s="57" t="s">
        <v>3179</v>
      </c>
      <c r="BW384" s="57"/>
      <c r="CC384" s="57" t="s">
        <v>3180</v>
      </c>
    </row>
    <row r="385" spans="1:81" ht="18.75" x14ac:dyDescent="0.3">
      <c r="A385" s="221"/>
      <c r="B385" s="222"/>
      <c r="C385" s="212">
        <v>3</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3181</v>
      </c>
      <c r="BV385" s="57" t="s">
        <v>3182</v>
      </c>
      <c r="BW385" s="57"/>
      <c r="CC385" s="57" t="s">
        <v>3183</v>
      </c>
    </row>
    <row r="386" spans="1:81" ht="18.75" x14ac:dyDescent="0.3">
      <c r="A386" s="221"/>
      <c r="B386" s="222"/>
      <c r="C386" s="212">
        <v>3</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3184</v>
      </c>
      <c r="BV386" s="57" t="s">
        <v>3185</v>
      </c>
      <c r="BW386" s="57"/>
      <c r="CC386" s="57" t="s">
        <v>3186</v>
      </c>
    </row>
    <row r="387" spans="1:81" ht="18.75" x14ac:dyDescent="0.3">
      <c r="A387" s="221"/>
      <c r="B387" s="222"/>
      <c r="C387" s="212">
        <v>3</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3187</v>
      </c>
      <c r="BV387" s="57" t="s">
        <v>3188</v>
      </c>
      <c r="BW387" s="57"/>
      <c r="CC387" s="57" t="s">
        <v>3189</v>
      </c>
    </row>
    <row r="388" spans="1:81" ht="18.75" x14ac:dyDescent="0.3">
      <c r="A388" s="221"/>
      <c r="B388" s="222"/>
      <c r="C388" s="212">
        <v>3</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3190</v>
      </c>
      <c r="BV388" s="57" t="s">
        <v>3191</v>
      </c>
      <c r="BW388" s="57"/>
      <c r="CC388" s="57" t="s">
        <v>3192</v>
      </c>
    </row>
    <row r="389" spans="1:81" ht="18.75" x14ac:dyDescent="0.3">
      <c r="A389" s="221"/>
      <c r="B389" s="222"/>
      <c r="C389" s="212">
        <v>3</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3193</v>
      </c>
      <c r="BV389" s="57" t="s">
        <v>3194</v>
      </c>
      <c r="BW389" s="57"/>
      <c r="CC389" s="57" t="s">
        <v>3195</v>
      </c>
    </row>
    <row r="390" spans="1:81" ht="18.75" x14ac:dyDescent="0.3">
      <c r="A390" s="221"/>
      <c r="B390" s="222"/>
      <c r="C390" s="212">
        <v>3</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3196</v>
      </c>
      <c r="BV390" s="57" t="s">
        <v>3197</v>
      </c>
      <c r="BW390" s="57"/>
      <c r="CC390" s="57" t="s">
        <v>3198</v>
      </c>
    </row>
    <row r="391" spans="1:81" ht="18.75" x14ac:dyDescent="0.3">
      <c r="A391" s="221"/>
      <c r="B391" s="222"/>
      <c r="C391" s="212">
        <v>3</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3199</v>
      </c>
      <c r="BV391" s="57" t="s">
        <v>3200</v>
      </c>
      <c r="BW391" s="57"/>
      <c r="CC391" s="57" t="s">
        <v>3201</v>
      </c>
    </row>
    <row r="392" spans="1:81" ht="18.75" x14ac:dyDescent="0.3">
      <c r="A392" s="221"/>
      <c r="B392" s="222"/>
      <c r="C392" s="212">
        <v>3</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3202</v>
      </c>
      <c r="BV392" s="57" t="s">
        <v>3203</v>
      </c>
      <c r="BW392" s="57"/>
      <c r="CC392" s="57" t="s">
        <v>3204</v>
      </c>
    </row>
    <row r="393" spans="1:81" ht="18.75" x14ac:dyDescent="0.3">
      <c r="A393" s="221"/>
      <c r="B393" s="222"/>
      <c r="C393" s="212">
        <v>3</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3205</v>
      </c>
      <c r="BV393" s="57" t="s">
        <v>1555</v>
      </c>
      <c r="BW393" s="57"/>
      <c r="CC393" s="57" t="s">
        <v>3206</v>
      </c>
    </row>
    <row r="394" spans="1:81" ht="18.75" x14ac:dyDescent="0.3">
      <c r="A394" s="221"/>
      <c r="B394" s="222"/>
      <c r="C394" s="212">
        <v>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3207</v>
      </c>
      <c r="BV394" s="57" t="s">
        <v>3208</v>
      </c>
      <c r="BW394" s="57"/>
      <c r="CC394" s="57" t="s">
        <v>3209</v>
      </c>
    </row>
    <row r="395" spans="1:81" ht="18.75" x14ac:dyDescent="0.3">
      <c r="A395" s="221"/>
      <c r="B395" s="222"/>
      <c r="C395" s="212">
        <v>3</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3210</v>
      </c>
      <c r="BV395" s="57" t="s">
        <v>3211</v>
      </c>
      <c r="BW395" s="57"/>
      <c r="CC395" s="57" t="s">
        <v>3212</v>
      </c>
    </row>
    <row r="396" spans="1:81" ht="18.75" x14ac:dyDescent="0.3">
      <c r="A396" s="221"/>
      <c r="B396" s="222"/>
      <c r="C396" s="212">
        <v>3</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3213</v>
      </c>
      <c r="BV396" s="57" t="s">
        <v>3214</v>
      </c>
      <c r="BW396" s="57"/>
      <c r="CC396" s="57" t="s">
        <v>3215</v>
      </c>
    </row>
    <row r="397" spans="1:81" ht="18.75" x14ac:dyDescent="0.3">
      <c r="A397" s="221"/>
      <c r="B397" s="222"/>
      <c r="C397" s="212">
        <v>3</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3216</v>
      </c>
      <c r="BV397" s="57" t="s">
        <v>3217</v>
      </c>
      <c r="BW397" s="57"/>
      <c r="CC397" s="57" t="s">
        <v>3218</v>
      </c>
    </row>
    <row r="398" spans="1:81" ht="18.75" x14ac:dyDescent="0.3">
      <c r="A398" s="221"/>
      <c r="B398" s="222"/>
      <c r="C398" s="212">
        <v>3</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3219</v>
      </c>
      <c r="BV398" s="57" t="s">
        <v>1672</v>
      </c>
      <c r="BW398" s="57"/>
      <c r="CC398" s="57" t="s">
        <v>3220</v>
      </c>
    </row>
    <row r="399" spans="1:81" ht="18.75" x14ac:dyDescent="0.3">
      <c r="A399" s="221"/>
      <c r="B399" s="222"/>
      <c r="C399" s="212">
        <v>3</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3221</v>
      </c>
      <c r="BV399" s="57" t="s">
        <v>3222</v>
      </c>
      <c r="BW399" s="57"/>
      <c r="CC399" s="57" t="s">
        <v>3223</v>
      </c>
    </row>
    <row r="400" spans="1:81" ht="18.75" x14ac:dyDescent="0.3">
      <c r="A400" s="221"/>
      <c r="B400" s="222"/>
      <c r="C400" s="212">
        <v>3</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3224</v>
      </c>
      <c r="BV400" s="57" t="s">
        <v>3225</v>
      </c>
      <c r="BW400" s="57"/>
      <c r="CC400" s="57" t="s">
        <v>3226</v>
      </c>
    </row>
    <row r="401" spans="1:140" ht="18.75" x14ac:dyDescent="0.3">
      <c r="A401" s="221"/>
      <c r="B401" s="222"/>
      <c r="C401" s="212">
        <v>3</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3227</v>
      </c>
      <c r="BV401" s="57" t="s">
        <v>3228</v>
      </c>
      <c r="BW401" s="57"/>
      <c r="CC401" s="57" t="s">
        <v>3229</v>
      </c>
    </row>
    <row r="402" spans="1:140" ht="18.75" x14ac:dyDescent="0.3">
      <c r="A402" s="221"/>
      <c r="B402" s="222"/>
      <c r="C402" s="212">
        <v>3</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3230</v>
      </c>
      <c r="BV402" s="57" t="s">
        <v>3231</v>
      </c>
      <c r="BW402" s="57"/>
      <c r="CC402" s="57" t="s">
        <v>3232</v>
      </c>
    </row>
    <row r="403" spans="1:140" ht="18.75" x14ac:dyDescent="0.3">
      <c r="A403" s="221"/>
      <c r="B403" s="222"/>
      <c r="C403" s="212">
        <v>3</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3233</v>
      </c>
      <c r="BV403" s="57" t="s">
        <v>3234</v>
      </c>
      <c r="BW403" s="57"/>
      <c r="CC403" s="57" t="s">
        <v>3235</v>
      </c>
    </row>
    <row r="404" spans="1:140" ht="18.75" x14ac:dyDescent="0.3">
      <c r="A404" s="221"/>
      <c r="B404" s="222"/>
      <c r="C404" s="212">
        <v>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3236</v>
      </c>
      <c r="BV404" s="57" t="s">
        <v>3237</v>
      </c>
      <c r="BW404" s="57"/>
      <c r="CC404" s="57" t="s">
        <v>3238</v>
      </c>
    </row>
    <row r="405" spans="1:140" ht="18.75" x14ac:dyDescent="0.3">
      <c r="A405" s="221"/>
      <c r="B405" s="222"/>
      <c r="C405" s="212">
        <v>3</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3239</v>
      </c>
      <c r="BV405" s="57" t="s">
        <v>3240</v>
      </c>
      <c r="BW405" s="57"/>
      <c r="CC405" s="57" t="s">
        <v>3241</v>
      </c>
    </row>
    <row r="406" spans="1:140" ht="18.75" x14ac:dyDescent="0.3">
      <c r="A406" s="221"/>
      <c r="B406" s="222"/>
      <c r="C406" s="212">
        <v>3</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3242</v>
      </c>
      <c r="BV406" s="57" t="s">
        <v>3243</v>
      </c>
      <c r="BW406" s="57"/>
    </row>
    <row r="407" spans="1:140" ht="18.75" x14ac:dyDescent="0.3">
      <c r="A407" s="221"/>
      <c r="B407" s="222"/>
      <c r="C407" s="212">
        <v>3</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3244</v>
      </c>
      <c r="BV407" s="57" t="s">
        <v>3245</v>
      </c>
      <c r="BW407" s="57"/>
    </row>
    <row r="408" spans="1:140" ht="18.75" x14ac:dyDescent="0.3">
      <c r="A408" s="221"/>
      <c r="B408" s="222"/>
      <c r="C408" s="212">
        <v>3</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3246</v>
      </c>
      <c r="BV408" s="57" t="s">
        <v>3247</v>
      </c>
      <c r="BW408" s="57"/>
    </row>
    <row r="409" spans="1:140" ht="18.75" x14ac:dyDescent="0.3">
      <c r="A409" s="221"/>
      <c r="B409" s="222"/>
      <c r="C409" s="212">
        <v>3</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3248</v>
      </c>
      <c r="BV409" s="57" t="s">
        <v>3249</v>
      </c>
      <c r="BW409" s="57"/>
    </row>
    <row r="410" spans="1:140" ht="18.75" x14ac:dyDescent="0.3">
      <c r="A410" s="221"/>
      <c r="B410" s="222"/>
      <c r="C410" s="212">
        <v>3</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3250</v>
      </c>
      <c r="BV410" s="57" t="s">
        <v>3251</v>
      </c>
      <c r="BW410" s="57"/>
    </row>
    <row r="411" spans="1:140" s="26" customFormat="1" ht="18.75" x14ac:dyDescent="0.3">
      <c r="A411" s="221"/>
      <c r="B411" s="222"/>
      <c r="C411" s="212">
        <v>3</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3252</v>
      </c>
      <c r="BR411" s="59"/>
      <c r="BS411" s="59"/>
      <c r="BT411" s="59"/>
      <c r="BU411" s="59"/>
      <c r="BV411" s="57" t="s">
        <v>3253</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2">
        <v>3</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3254</v>
      </c>
      <c r="BV412" s="57" t="s">
        <v>3255</v>
      </c>
      <c r="BW412" s="57"/>
    </row>
    <row r="413" spans="1:140" ht="18.75" x14ac:dyDescent="0.3">
      <c r="A413" s="219"/>
      <c r="B413" s="220"/>
      <c r="C413" s="212">
        <v>3</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3256</v>
      </c>
      <c r="BV413" s="57" t="s">
        <v>3257</v>
      </c>
      <c r="BW413" s="57"/>
    </row>
    <row r="414" spans="1:140" ht="18.75" x14ac:dyDescent="0.3">
      <c r="A414" s="219"/>
      <c r="B414" s="220"/>
      <c r="C414" s="212">
        <v>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3258</v>
      </c>
      <c r="BV414" s="57" t="s">
        <v>3259</v>
      </c>
      <c r="BW414" s="57"/>
    </row>
    <row r="415" spans="1:140" ht="18.75" x14ac:dyDescent="0.3">
      <c r="A415" s="219"/>
      <c r="B415" s="220"/>
      <c r="C415" s="212">
        <v>3</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2227</v>
      </c>
      <c r="BV415" s="57" t="s">
        <v>3260</v>
      </c>
      <c r="BW415" s="57"/>
    </row>
    <row r="416" spans="1:140" ht="18.75" x14ac:dyDescent="0.3">
      <c r="A416" s="221"/>
      <c r="B416" s="222"/>
      <c r="C416" s="212">
        <v>3</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3261</v>
      </c>
      <c r="BV416" s="57" t="s">
        <v>3262</v>
      </c>
      <c r="BW416" s="57"/>
    </row>
    <row r="417" spans="1:75" ht="18.75" x14ac:dyDescent="0.3">
      <c r="A417" s="221"/>
      <c r="B417" s="222"/>
      <c r="C417" s="212">
        <v>3</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3263</v>
      </c>
      <c r="BV417" s="57" t="s">
        <v>3264</v>
      </c>
      <c r="BW417" s="57"/>
    </row>
    <row r="418" spans="1:75" ht="18.75" x14ac:dyDescent="0.3">
      <c r="A418" s="221"/>
      <c r="B418" s="222"/>
      <c r="C418" s="212">
        <v>3</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3265</v>
      </c>
      <c r="BV418" s="57" t="s">
        <v>3266</v>
      </c>
      <c r="BW418" s="57"/>
    </row>
    <row r="419" spans="1:75" ht="18.75" x14ac:dyDescent="0.3">
      <c r="A419" s="221"/>
      <c r="B419" s="222"/>
      <c r="C419" s="212">
        <v>3</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3267</v>
      </c>
      <c r="BV419" s="57" t="s">
        <v>3268</v>
      </c>
      <c r="BW419" s="57"/>
    </row>
    <row r="420" spans="1:75" ht="18.75" x14ac:dyDescent="0.3">
      <c r="A420" s="221"/>
      <c r="B420" s="222"/>
      <c r="C420" s="212">
        <v>3</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3269</v>
      </c>
      <c r="BV420" s="57" t="s">
        <v>3270</v>
      </c>
      <c r="BW420" s="57"/>
    </row>
    <row r="421" spans="1:75" ht="18.75" x14ac:dyDescent="0.3">
      <c r="A421" s="221"/>
      <c r="B421" s="222"/>
      <c r="C421" s="212">
        <v>3</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3271</v>
      </c>
      <c r="BV421" s="57" t="s">
        <v>3272</v>
      </c>
      <c r="BW421" s="57"/>
    </row>
    <row r="422" spans="1:75" ht="18.75" x14ac:dyDescent="0.3">
      <c r="A422" s="221"/>
      <c r="B422" s="222"/>
      <c r="C422" s="212">
        <v>3</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3273</v>
      </c>
      <c r="BV422" s="57" t="s">
        <v>3274</v>
      </c>
      <c r="BW422" s="57"/>
    </row>
    <row r="423" spans="1:75" ht="18.75" x14ac:dyDescent="0.3">
      <c r="A423" s="221"/>
      <c r="B423" s="222"/>
      <c r="C423" s="212">
        <v>3</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3275</v>
      </c>
      <c r="BV423" s="57" t="s">
        <v>3276</v>
      </c>
      <c r="BW423" s="57"/>
    </row>
    <row r="424" spans="1:75" ht="18.75" x14ac:dyDescent="0.3">
      <c r="A424" s="221"/>
      <c r="B424" s="222"/>
      <c r="C424" s="212">
        <v>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3277</v>
      </c>
      <c r="BV424" s="57" t="s">
        <v>3278</v>
      </c>
      <c r="BW424" s="57"/>
    </row>
    <row r="425" spans="1:75" ht="18.75" x14ac:dyDescent="0.3">
      <c r="A425" s="221"/>
      <c r="B425" s="222"/>
      <c r="C425" s="212">
        <v>3</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3279</v>
      </c>
      <c r="BV425" s="57" t="s">
        <v>3280</v>
      </c>
      <c r="BW425" s="57"/>
    </row>
    <row r="426" spans="1:75" ht="18.75" x14ac:dyDescent="0.3">
      <c r="A426" s="221"/>
      <c r="B426" s="222"/>
      <c r="C426" s="212">
        <v>3</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3281</v>
      </c>
      <c r="BV426" s="57" t="s">
        <v>3282</v>
      </c>
      <c r="BW426" s="57"/>
    </row>
    <row r="427" spans="1:75" ht="18.75" x14ac:dyDescent="0.3">
      <c r="A427" s="221"/>
      <c r="B427" s="222"/>
      <c r="C427" s="212">
        <v>3</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3283</v>
      </c>
      <c r="BV427" s="57" t="s">
        <v>3284</v>
      </c>
      <c r="BW427" s="57"/>
    </row>
    <row r="428" spans="1:75" ht="18.75" x14ac:dyDescent="0.3">
      <c r="A428" s="221"/>
      <c r="B428" s="222"/>
      <c r="C428" s="212">
        <v>3</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3285</v>
      </c>
      <c r="BV428" s="57" t="s">
        <v>3286</v>
      </c>
      <c r="BW428" s="57"/>
    </row>
    <row r="429" spans="1:75" ht="18.75" x14ac:dyDescent="0.3">
      <c r="A429" s="221"/>
      <c r="B429" s="222"/>
      <c r="C429" s="212">
        <v>3</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3287</v>
      </c>
      <c r="BV429" s="57" t="s">
        <v>2172</v>
      </c>
      <c r="BW429" s="57"/>
    </row>
    <row r="430" spans="1:75" ht="18.75" x14ac:dyDescent="0.3">
      <c r="A430" s="221"/>
      <c r="B430" s="222"/>
      <c r="C430" s="212">
        <v>3</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3288</v>
      </c>
      <c r="BV430" s="57" t="s">
        <v>3289</v>
      </c>
      <c r="BW430" s="57"/>
    </row>
    <row r="431" spans="1:75" ht="18.75" x14ac:dyDescent="0.3">
      <c r="A431" s="221"/>
      <c r="B431" s="222"/>
      <c r="C431" s="212">
        <v>3</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3290</v>
      </c>
      <c r="BV431" s="57" t="s">
        <v>3291</v>
      </c>
      <c r="BW431" s="57"/>
    </row>
    <row r="432" spans="1:75" ht="18.75" x14ac:dyDescent="0.3">
      <c r="A432" s="221"/>
      <c r="B432" s="222"/>
      <c r="C432" s="212">
        <v>3</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3292</v>
      </c>
      <c r="BV432" s="57" t="s">
        <v>3293</v>
      </c>
      <c r="BW432" s="57"/>
    </row>
    <row r="433" spans="1:69" ht="18.75" x14ac:dyDescent="0.3">
      <c r="A433" s="221"/>
      <c r="B433" s="222"/>
      <c r="C433" s="212">
        <v>3</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3294</v>
      </c>
    </row>
    <row r="434" spans="1:69" ht="18.75" x14ac:dyDescent="0.3">
      <c r="A434" s="221"/>
      <c r="B434" s="222"/>
      <c r="C434" s="212">
        <v>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3295</v>
      </c>
    </row>
    <row r="435" spans="1:69" ht="18.75" x14ac:dyDescent="0.3">
      <c r="A435" s="221"/>
      <c r="B435" s="222"/>
      <c r="C435" s="212">
        <v>3</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3296</v>
      </c>
    </row>
    <row r="436" spans="1:69" ht="18.75" x14ac:dyDescent="0.3">
      <c r="A436" s="221"/>
      <c r="B436" s="222"/>
      <c r="C436" s="212">
        <v>3</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3297</v>
      </c>
    </row>
    <row r="437" spans="1:69" ht="18.75" x14ac:dyDescent="0.3">
      <c r="A437" s="221"/>
      <c r="B437" s="222"/>
      <c r="C437" s="212">
        <v>3</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3298</v>
      </c>
    </row>
    <row r="438" spans="1:69" ht="18.75" x14ac:dyDescent="0.3">
      <c r="A438" s="221"/>
      <c r="B438" s="222"/>
      <c r="C438" s="212">
        <v>3</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3299</v>
      </c>
    </row>
    <row r="439" spans="1:69" ht="18.75" x14ac:dyDescent="0.3">
      <c r="A439" s="221"/>
      <c r="B439" s="222"/>
      <c r="C439" s="212">
        <v>3</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2612</v>
      </c>
    </row>
    <row r="440" spans="1:69" ht="18.75" x14ac:dyDescent="0.3">
      <c r="A440" s="221"/>
      <c r="B440" s="222"/>
      <c r="C440" s="212">
        <v>3</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3300</v>
      </c>
    </row>
    <row r="441" spans="1:69" ht="18.75" x14ac:dyDescent="0.3">
      <c r="A441" s="221"/>
      <c r="B441" s="222"/>
      <c r="C441" s="212">
        <v>3</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3301</v>
      </c>
    </row>
    <row r="442" spans="1:69" ht="18.75" x14ac:dyDescent="0.3">
      <c r="A442" s="221"/>
      <c r="B442" s="222"/>
      <c r="C442" s="212">
        <v>3</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3302</v>
      </c>
    </row>
    <row r="443" spans="1:69" ht="18.75" x14ac:dyDescent="0.3">
      <c r="A443" s="221"/>
      <c r="B443" s="222"/>
      <c r="C443" s="212">
        <v>3</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3303</v>
      </c>
    </row>
    <row r="444" spans="1:69" ht="18.75" x14ac:dyDescent="0.3">
      <c r="A444" s="221"/>
      <c r="B444" s="222"/>
      <c r="C444" s="212">
        <v>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3304</v>
      </c>
    </row>
    <row r="445" spans="1:69" ht="18.75" x14ac:dyDescent="0.3">
      <c r="A445" s="221"/>
      <c r="B445" s="222"/>
      <c r="C445" s="212">
        <v>3</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3305</v>
      </c>
    </row>
    <row r="446" spans="1:69" ht="18.75" x14ac:dyDescent="0.3">
      <c r="A446" s="221"/>
      <c r="B446" s="222"/>
      <c r="C446" s="212">
        <v>3</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3306</v>
      </c>
    </row>
    <row r="447" spans="1:69" ht="18.75" x14ac:dyDescent="0.3">
      <c r="A447" s="221"/>
      <c r="B447" s="222"/>
      <c r="C447" s="212">
        <v>3</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3307</v>
      </c>
    </row>
    <row r="448" spans="1:69" ht="18.75" x14ac:dyDescent="0.3">
      <c r="A448" s="221"/>
      <c r="B448" s="222"/>
      <c r="C448" s="212">
        <v>3</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3308</v>
      </c>
    </row>
    <row r="449" spans="1:140" ht="18.75" x14ac:dyDescent="0.3">
      <c r="A449" s="221"/>
      <c r="B449" s="222"/>
      <c r="C449" s="212">
        <v>3</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3309</v>
      </c>
    </row>
    <row r="450" spans="1:140" ht="18.75" x14ac:dyDescent="0.3">
      <c r="A450" s="221"/>
      <c r="B450" s="222"/>
      <c r="C450" s="212">
        <v>3</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3310</v>
      </c>
    </row>
    <row r="451" spans="1:140" ht="18.75" x14ac:dyDescent="0.3">
      <c r="A451" s="221"/>
      <c r="B451" s="222"/>
      <c r="C451" s="212">
        <v>3</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3311</v>
      </c>
    </row>
    <row r="452" spans="1:140" ht="18.75" x14ac:dyDescent="0.3">
      <c r="A452" s="221"/>
      <c r="B452" s="222"/>
      <c r="C452" s="212">
        <v>3</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3312</v>
      </c>
    </row>
    <row r="453" spans="1:140" ht="18.75" x14ac:dyDescent="0.3">
      <c r="A453" s="221"/>
      <c r="B453" s="222"/>
      <c r="C453" s="212">
        <v>3</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3313</v>
      </c>
    </row>
    <row r="454" spans="1:140" ht="18.75" x14ac:dyDescent="0.3">
      <c r="A454" s="221"/>
      <c r="B454" s="222"/>
      <c r="C454" s="212">
        <v>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3314</v>
      </c>
    </row>
    <row r="455" spans="1:140" ht="18.75" x14ac:dyDescent="0.3">
      <c r="A455" s="221"/>
      <c r="B455" s="222"/>
      <c r="C455" s="212">
        <v>3</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3315</v>
      </c>
    </row>
    <row r="456" spans="1:140" ht="18.75" x14ac:dyDescent="0.3">
      <c r="A456" s="221"/>
      <c r="B456" s="222"/>
      <c r="C456" s="212">
        <v>3</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3316</v>
      </c>
    </row>
    <row r="457" spans="1:140" ht="18.75" x14ac:dyDescent="0.3">
      <c r="A457" s="221"/>
      <c r="B457" s="222"/>
      <c r="C457" s="212">
        <v>3</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3317</v>
      </c>
    </row>
    <row r="458" spans="1:140" ht="18.75" x14ac:dyDescent="0.3">
      <c r="A458" s="221"/>
      <c r="B458" s="222"/>
      <c r="C458" s="212">
        <v>3</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3318</v>
      </c>
    </row>
    <row r="459" spans="1:140" ht="18.75" x14ac:dyDescent="0.3">
      <c r="A459" s="221"/>
      <c r="B459" s="222"/>
      <c r="C459" s="212">
        <v>3</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3319</v>
      </c>
    </row>
    <row r="460" spans="1:140" ht="18.75" x14ac:dyDescent="0.3">
      <c r="A460" s="221"/>
      <c r="B460" s="222"/>
      <c r="C460" s="212">
        <v>3</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2523</v>
      </c>
    </row>
    <row r="461" spans="1:140" s="26" customFormat="1" ht="18.75" x14ac:dyDescent="0.3">
      <c r="A461" s="221"/>
      <c r="B461" s="222"/>
      <c r="C461" s="212">
        <v>3</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3320</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2">
        <v>3</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3321</v>
      </c>
    </row>
    <row r="463" spans="1:140" ht="18.75" x14ac:dyDescent="0.3">
      <c r="A463" s="219"/>
      <c r="B463" s="220"/>
      <c r="C463" s="212">
        <v>3</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3322</v>
      </c>
    </row>
    <row r="464" spans="1:140" ht="18.75" x14ac:dyDescent="0.3">
      <c r="A464" s="219"/>
      <c r="B464" s="220"/>
      <c r="C464" s="212">
        <v>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3323</v>
      </c>
    </row>
    <row r="465" spans="1:69" ht="18.75" x14ac:dyDescent="0.3">
      <c r="A465" s="219"/>
      <c r="B465" s="220"/>
      <c r="C465" s="212">
        <v>3</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3324</v>
      </c>
    </row>
    <row r="466" spans="1:69" ht="18.75" x14ac:dyDescent="0.3">
      <c r="A466" s="221"/>
      <c r="B466" s="222"/>
      <c r="C466" s="212">
        <v>3</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3325</v>
      </c>
    </row>
    <row r="467" spans="1:69" ht="18.75" x14ac:dyDescent="0.3">
      <c r="A467" s="221"/>
      <c r="B467" s="222"/>
      <c r="C467" s="212">
        <v>3</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3326</v>
      </c>
    </row>
    <row r="468" spans="1:69" ht="18.75" x14ac:dyDescent="0.3">
      <c r="A468" s="221"/>
      <c r="B468" s="222"/>
      <c r="C468" s="212">
        <v>3</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3327</v>
      </c>
    </row>
    <row r="469" spans="1:69" ht="18.75" x14ac:dyDescent="0.3">
      <c r="A469" s="221"/>
      <c r="B469" s="222"/>
      <c r="C469" s="212">
        <v>3</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3328</v>
      </c>
    </row>
    <row r="470" spans="1:69" ht="18.75" x14ac:dyDescent="0.3">
      <c r="A470" s="221"/>
      <c r="B470" s="222"/>
      <c r="C470" s="212">
        <v>3</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3329</v>
      </c>
    </row>
    <row r="471" spans="1:69" ht="18.75" x14ac:dyDescent="0.3">
      <c r="A471" s="221"/>
      <c r="B471" s="222"/>
      <c r="C471" s="212">
        <v>3</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3330</v>
      </c>
    </row>
    <row r="472" spans="1:69" ht="18.75" x14ac:dyDescent="0.3">
      <c r="A472" s="221"/>
      <c r="B472" s="222"/>
      <c r="C472" s="212">
        <v>3</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3331</v>
      </c>
    </row>
    <row r="473" spans="1:69" ht="18.75" x14ac:dyDescent="0.3">
      <c r="A473" s="221"/>
      <c r="B473" s="222"/>
      <c r="C473" s="212">
        <v>3</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3332</v>
      </c>
    </row>
    <row r="474" spans="1:69" ht="18.75" x14ac:dyDescent="0.3">
      <c r="A474" s="221"/>
      <c r="B474" s="222"/>
      <c r="C474" s="212">
        <v>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3333</v>
      </c>
    </row>
    <row r="475" spans="1:69" ht="18.75" x14ac:dyDescent="0.3">
      <c r="A475" s="221"/>
      <c r="B475" s="222"/>
      <c r="C475" s="212">
        <v>3</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3334</v>
      </c>
    </row>
    <row r="476" spans="1:69" ht="18.75" x14ac:dyDescent="0.3">
      <c r="A476" s="221"/>
      <c r="B476" s="222"/>
      <c r="C476" s="212">
        <v>3</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3335</v>
      </c>
    </row>
    <row r="477" spans="1:69" ht="18.75" x14ac:dyDescent="0.3">
      <c r="A477" s="221"/>
      <c r="B477" s="222"/>
      <c r="C477" s="212">
        <v>3</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2669</v>
      </c>
    </row>
    <row r="478" spans="1:69" ht="18.75" x14ac:dyDescent="0.3">
      <c r="A478" s="221"/>
      <c r="B478" s="222"/>
      <c r="C478" s="212">
        <v>3</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3336</v>
      </c>
    </row>
    <row r="479" spans="1:69" ht="18.75" x14ac:dyDescent="0.3">
      <c r="A479" s="221"/>
      <c r="B479" s="222"/>
      <c r="C479" s="212">
        <v>3</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3337</v>
      </c>
    </row>
    <row r="480" spans="1:69" ht="18.75" x14ac:dyDescent="0.3">
      <c r="A480" s="221"/>
      <c r="B480" s="222"/>
      <c r="C480" s="212">
        <v>3</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3338</v>
      </c>
    </row>
    <row r="481" spans="1:69" ht="18.75" x14ac:dyDescent="0.3">
      <c r="A481" s="221"/>
      <c r="B481" s="222"/>
      <c r="C481" s="212">
        <v>3</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2643</v>
      </c>
    </row>
    <row r="482" spans="1:69" ht="18.75" x14ac:dyDescent="0.3">
      <c r="A482" s="221"/>
      <c r="B482" s="222"/>
      <c r="C482" s="212">
        <v>3</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3339</v>
      </c>
    </row>
    <row r="483" spans="1:69" ht="18.75" x14ac:dyDescent="0.3">
      <c r="A483" s="221"/>
      <c r="B483" s="222"/>
      <c r="C483" s="212">
        <v>3</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3340</v>
      </c>
    </row>
    <row r="484" spans="1:69" ht="18.75" x14ac:dyDescent="0.3">
      <c r="A484" s="221"/>
      <c r="B484" s="222"/>
      <c r="C484" s="212">
        <v>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3341</v>
      </c>
    </row>
    <row r="485" spans="1:69" ht="18.75" x14ac:dyDescent="0.3">
      <c r="A485" s="221"/>
      <c r="B485" s="222"/>
      <c r="C485" s="212">
        <v>3</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3342</v>
      </c>
    </row>
    <row r="486" spans="1:69" ht="18.75" x14ac:dyDescent="0.3">
      <c r="A486" s="221"/>
      <c r="B486" s="222"/>
      <c r="C486" s="212">
        <v>3</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3343</v>
      </c>
    </row>
    <row r="487" spans="1:69" ht="18.75" x14ac:dyDescent="0.3">
      <c r="A487" s="221"/>
      <c r="B487" s="222"/>
      <c r="C487" s="212">
        <v>3</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3344</v>
      </c>
    </row>
    <row r="488" spans="1:69" ht="18.75" x14ac:dyDescent="0.3">
      <c r="A488" s="221"/>
      <c r="B488" s="222"/>
      <c r="C488" s="212">
        <v>3</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3345</v>
      </c>
    </row>
    <row r="489" spans="1:69" ht="18.75" x14ac:dyDescent="0.3">
      <c r="A489" s="221"/>
      <c r="B489" s="222"/>
      <c r="C489" s="212">
        <v>3</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2648</v>
      </c>
    </row>
    <row r="490" spans="1:69" ht="18.75" x14ac:dyDescent="0.3">
      <c r="A490" s="221"/>
      <c r="B490" s="222"/>
      <c r="C490" s="212">
        <v>3</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3346</v>
      </c>
    </row>
    <row r="491" spans="1:69" ht="18.75" x14ac:dyDescent="0.3">
      <c r="A491" s="221"/>
      <c r="B491" s="222"/>
      <c r="C491" s="212">
        <v>3</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3347</v>
      </c>
    </row>
    <row r="492" spans="1:69" ht="18.75" x14ac:dyDescent="0.3">
      <c r="A492" s="221"/>
      <c r="B492" s="222"/>
      <c r="C492" s="212">
        <v>3</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3348</v>
      </c>
    </row>
    <row r="493" spans="1:69" ht="18.75" x14ac:dyDescent="0.3">
      <c r="A493" s="221"/>
      <c r="B493" s="222"/>
      <c r="C493" s="212">
        <v>3</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3349</v>
      </c>
    </row>
    <row r="494" spans="1:69" ht="18.75" x14ac:dyDescent="0.3">
      <c r="A494" s="221"/>
      <c r="B494" s="222"/>
      <c r="C494" s="212">
        <v>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3350</v>
      </c>
    </row>
    <row r="495" spans="1:69" ht="18.75" x14ac:dyDescent="0.3">
      <c r="A495" s="221"/>
      <c r="B495" s="222"/>
      <c r="C495" s="212">
        <v>3</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3351</v>
      </c>
    </row>
    <row r="496" spans="1:69" ht="18.75" x14ac:dyDescent="0.3">
      <c r="A496" s="221"/>
      <c r="B496" s="222"/>
      <c r="C496" s="212">
        <v>3</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3352</v>
      </c>
    </row>
    <row r="497" spans="1:140" ht="18.75" x14ac:dyDescent="0.3">
      <c r="A497" s="221"/>
      <c r="B497" s="222"/>
      <c r="C497" s="212">
        <v>3</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3353</v>
      </c>
    </row>
    <row r="498" spans="1:140" ht="18.75" x14ac:dyDescent="0.3">
      <c r="A498" s="221"/>
      <c r="B498" s="222"/>
      <c r="C498" s="212">
        <v>3</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3354</v>
      </c>
    </row>
    <row r="499" spans="1:140" ht="18.75" x14ac:dyDescent="0.3">
      <c r="A499" s="221"/>
      <c r="B499" s="222"/>
      <c r="C499" s="212">
        <v>3</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3355</v>
      </c>
    </row>
    <row r="500" spans="1:140" ht="18.75" x14ac:dyDescent="0.3">
      <c r="A500" s="221"/>
      <c r="B500" s="222"/>
      <c r="C500" s="212">
        <v>3</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2657</v>
      </c>
    </row>
    <row r="501" spans="1:140" ht="18.75" x14ac:dyDescent="0.3">
      <c r="A501" s="221"/>
      <c r="B501" s="222"/>
      <c r="C501" s="212">
        <v>3</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3356</v>
      </c>
    </row>
    <row r="502" spans="1:140" ht="18.75" x14ac:dyDescent="0.3">
      <c r="A502" s="221"/>
      <c r="B502" s="222"/>
      <c r="C502" s="212">
        <v>3</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3357</v>
      </c>
    </row>
    <row r="503" spans="1:140" ht="18.75" x14ac:dyDescent="0.3">
      <c r="A503" s="221"/>
      <c r="B503" s="222"/>
      <c r="C503" s="212">
        <v>3</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3358</v>
      </c>
    </row>
    <row r="504" spans="1:140" ht="18.75" x14ac:dyDescent="0.3">
      <c r="A504" s="221"/>
      <c r="B504" s="222"/>
      <c r="C504" s="212">
        <v>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3359</v>
      </c>
    </row>
    <row r="505" spans="1:140" ht="18.75" x14ac:dyDescent="0.3">
      <c r="A505" s="221"/>
      <c r="B505" s="222"/>
      <c r="C505" s="212">
        <v>3</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3360</v>
      </c>
    </row>
    <row r="506" spans="1:140" ht="18.75" x14ac:dyDescent="0.3">
      <c r="A506" s="221"/>
      <c r="B506" s="222"/>
      <c r="C506" s="212">
        <v>3</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3361</v>
      </c>
    </row>
    <row r="507" spans="1:140" ht="18.75" x14ac:dyDescent="0.3">
      <c r="A507" s="221"/>
      <c r="B507" s="222"/>
      <c r="C507" s="212">
        <v>3</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3362</v>
      </c>
    </row>
    <row r="508" spans="1:140" ht="18.75" x14ac:dyDescent="0.3">
      <c r="A508" s="221"/>
      <c r="B508" s="222"/>
      <c r="C508" s="212">
        <v>3</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3363</v>
      </c>
    </row>
    <row r="509" spans="1:140" ht="18.75" x14ac:dyDescent="0.3">
      <c r="A509" s="221"/>
      <c r="B509" s="222"/>
      <c r="C509" s="212">
        <v>3</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3364</v>
      </c>
    </row>
    <row r="510" spans="1:140" ht="18.75" x14ac:dyDescent="0.3">
      <c r="A510" s="221"/>
      <c r="B510" s="222"/>
      <c r="C510" s="212">
        <v>3</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3365</v>
      </c>
    </row>
    <row r="511" spans="1:140" s="26" customFormat="1" ht="18.75" x14ac:dyDescent="0.3">
      <c r="A511" s="221"/>
      <c r="B511" s="222"/>
      <c r="C511" s="212">
        <v>3</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3366</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2">
        <v>3</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3367</v>
      </c>
    </row>
    <row r="513" spans="1:69" ht="18.75" x14ac:dyDescent="0.3">
      <c r="A513" s="219"/>
      <c r="B513" s="220"/>
      <c r="C513" s="212">
        <v>3</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3368</v>
      </c>
    </row>
    <row r="514" spans="1:69" ht="18.75" x14ac:dyDescent="0.3">
      <c r="A514" s="219"/>
      <c r="B514" s="220"/>
      <c r="C514" s="212">
        <v>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3369</v>
      </c>
    </row>
    <row r="515" spans="1:69" ht="18.75" x14ac:dyDescent="0.3">
      <c r="A515" s="219"/>
      <c r="B515" s="220"/>
      <c r="C515" s="212">
        <v>3</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3370</v>
      </c>
    </row>
    <row r="516" spans="1:69" ht="18.75" x14ac:dyDescent="0.3">
      <c r="A516" s="221"/>
      <c r="B516" s="222"/>
      <c r="C516" s="212">
        <v>3</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3371</v>
      </c>
    </row>
    <row r="517" spans="1:69" ht="18.75" x14ac:dyDescent="0.3">
      <c r="A517" s="221"/>
      <c r="B517" s="222"/>
      <c r="C517" s="212">
        <v>3</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3372</v>
      </c>
    </row>
    <row r="518" spans="1:69" ht="18.75" x14ac:dyDescent="0.3">
      <c r="A518" s="221"/>
      <c r="B518" s="222"/>
      <c r="C518" s="212">
        <v>3</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3373</v>
      </c>
    </row>
    <row r="519" spans="1:69" ht="18.75" x14ac:dyDescent="0.3">
      <c r="A519" s="221"/>
      <c r="B519" s="222"/>
      <c r="C519" s="212">
        <v>3</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3374</v>
      </c>
    </row>
    <row r="520" spans="1:69" ht="18.75" x14ac:dyDescent="0.3">
      <c r="A520" s="221"/>
      <c r="B520" s="222"/>
      <c r="C520" s="212">
        <v>3</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3375</v>
      </c>
    </row>
    <row r="521" spans="1:69" ht="18.75" x14ac:dyDescent="0.3">
      <c r="A521" s="221"/>
      <c r="B521" s="222"/>
      <c r="C521" s="212">
        <v>3</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3376</v>
      </c>
    </row>
    <row r="522" spans="1:69" ht="18.75" x14ac:dyDescent="0.3">
      <c r="A522" s="221"/>
      <c r="B522" s="222"/>
      <c r="C522" s="212">
        <v>3</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3377</v>
      </c>
    </row>
    <row r="523" spans="1:69" ht="18.75" x14ac:dyDescent="0.3">
      <c r="A523" s="221"/>
      <c r="B523" s="222"/>
      <c r="C523" s="212">
        <v>3</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3378</v>
      </c>
    </row>
    <row r="524" spans="1:69" ht="18.75" x14ac:dyDescent="0.3">
      <c r="A524" s="221"/>
      <c r="B524" s="222"/>
      <c r="C524" s="212">
        <v>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3379</v>
      </c>
    </row>
    <row r="525" spans="1:69" ht="18.75" x14ac:dyDescent="0.3">
      <c r="A525" s="221"/>
      <c r="B525" s="222"/>
      <c r="C525" s="212">
        <v>3</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3380</v>
      </c>
    </row>
    <row r="526" spans="1:69" ht="18.75" x14ac:dyDescent="0.3">
      <c r="A526" s="221"/>
      <c r="B526" s="222"/>
      <c r="C526" s="212">
        <v>3</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3381</v>
      </c>
    </row>
    <row r="527" spans="1:69" ht="18.75" x14ac:dyDescent="0.3">
      <c r="A527" s="221"/>
      <c r="B527" s="222"/>
      <c r="C527" s="212">
        <v>3</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3382</v>
      </c>
    </row>
    <row r="528" spans="1:69" ht="18.75" x14ac:dyDescent="0.3">
      <c r="A528" s="221"/>
      <c r="B528" s="222"/>
      <c r="C528" s="212">
        <v>3</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3383</v>
      </c>
    </row>
    <row r="529" spans="1:69" ht="18.75" x14ac:dyDescent="0.3">
      <c r="A529" s="221"/>
      <c r="B529" s="222"/>
      <c r="C529" s="212">
        <v>3</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3384</v>
      </c>
    </row>
    <row r="530" spans="1:69" ht="18.75" x14ac:dyDescent="0.3">
      <c r="A530" s="221"/>
      <c r="B530" s="222"/>
      <c r="C530" s="212">
        <v>3</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3385</v>
      </c>
    </row>
    <row r="531" spans="1:69" ht="18.75" x14ac:dyDescent="0.3">
      <c r="A531" s="221"/>
      <c r="B531" s="222"/>
      <c r="C531" s="212">
        <v>3</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3386</v>
      </c>
    </row>
    <row r="532" spans="1:69" ht="18.75" x14ac:dyDescent="0.3">
      <c r="A532" s="221"/>
      <c r="B532" s="222"/>
      <c r="C532" s="212">
        <v>3</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3387</v>
      </c>
    </row>
    <row r="533" spans="1:69" ht="18.75" x14ac:dyDescent="0.3">
      <c r="A533" s="221"/>
      <c r="B533" s="222"/>
      <c r="C533" s="212">
        <v>3</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3388</v>
      </c>
    </row>
    <row r="534" spans="1:69" ht="18.75" x14ac:dyDescent="0.3">
      <c r="A534" s="221"/>
      <c r="B534" s="222"/>
      <c r="C534" s="212">
        <v>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3389</v>
      </c>
    </row>
    <row r="535" spans="1:69" ht="18.75" x14ac:dyDescent="0.3">
      <c r="A535" s="221"/>
      <c r="B535" s="222"/>
      <c r="C535" s="212">
        <v>3</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3390</v>
      </c>
    </row>
    <row r="536" spans="1:69" ht="18.75" x14ac:dyDescent="0.3">
      <c r="A536" s="221"/>
      <c r="B536" s="222"/>
      <c r="C536" s="212">
        <v>3</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3391</v>
      </c>
    </row>
    <row r="537" spans="1:69" ht="18.75" x14ac:dyDescent="0.3">
      <c r="A537" s="221"/>
      <c r="B537" s="222"/>
      <c r="C537" s="212">
        <v>3</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3392</v>
      </c>
    </row>
    <row r="538" spans="1:69" ht="18.75" x14ac:dyDescent="0.3">
      <c r="A538" s="221"/>
      <c r="B538" s="222"/>
      <c r="C538" s="212">
        <v>3</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3393</v>
      </c>
    </row>
    <row r="539" spans="1:69" ht="18.75" x14ac:dyDescent="0.3">
      <c r="A539" s="221"/>
      <c r="B539" s="222"/>
      <c r="C539" s="212">
        <v>3</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3394</v>
      </c>
    </row>
    <row r="540" spans="1:69" ht="18.75" x14ac:dyDescent="0.3">
      <c r="A540" s="221"/>
      <c r="B540" s="222"/>
      <c r="C540" s="212">
        <v>3</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3395</v>
      </c>
    </row>
    <row r="541" spans="1:69" ht="18.75" x14ac:dyDescent="0.3">
      <c r="A541" s="221"/>
      <c r="B541" s="222"/>
      <c r="C541" s="212">
        <v>3</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3396</v>
      </c>
    </row>
    <row r="542" spans="1:69" ht="18.75" x14ac:dyDescent="0.3">
      <c r="A542" s="221"/>
      <c r="B542" s="222"/>
      <c r="C542" s="212">
        <v>3</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3397</v>
      </c>
    </row>
    <row r="543" spans="1:69" ht="18.75" x14ac:dyDescent="0.3">
      <c r="A543" s="221"/>
      <c r="B543" s="222"/>
      <c r="C543" s="212">
        <v>3</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3398</v>
      </c>
    </row>
    <row r="544" spans="1:69" ht="18.75" x14ac:dyDescent="0.3">
      <c r="A544" s="221"/>
      <c r="B544" s="222"/>
      <c r="C544" s="212">
        <v>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3399</v>
      </c>
    </row>
    <row r="545" spans="1:69" ht="18.75" x14ac:dyDescent="0.3">
      <c r="A545" s="221"/>
      <c r="B545" s="222"/>
      <c r="C545" s="212">
        <v>3</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3400</v>
      </c>
    </row>
    <row r="546" spans="1:69" ht="18.75" x14ac:dyDescent="0.3">
      <c r="A546" s="221"/>
      <c r="B546" s="222"/>
      <c r="C546" s="212">
        <v>3</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3401</v>
      </c>
    </row>
    <row r="547" spans="1:69" ht="18.75" x14ac:dyDescent="0.3">
      <c r="A547" s="221"/>
      <c r="B547" s="222"/>
      <c r="C547" s="212">
        <v>3</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3402</v>
      </c>
    </row>
    <row r="548" spans="1:69" ht="18.75" x14ac:dyDescent="0.3">
      <c r="A548" s="221"/>
      <c r="B548" s="222"/>
      <c r="C548" s="212">
        <v>3</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3403</v>
      </c>
    </row>
    <row r="549" spans="1:69" ht="18.75" x14ac:dyDescent="0.3">
      <c r="A549" s="221"/>
      <c r="B549" s="222"/>
      <c r="C549" s="212">
        <v>3</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3404</v>
      </c>
    </row>
    <row r="550" spans="1:69" ht="18.75" x14ac:dyDescent="0.3">
      <c r="A550" s="221"/>
      <c r="B550" s="222"/>
      <c r="C550" s="212">
        <v>3</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3405</v>
      </c>
    </row>
    <row r="551" spans="1:69" ht="18.75" x14ac:dyDescent="0.3">
      <c r="A551" s="221"/>
      <c r="B551" s="222"/>
      <c r="C551" s="212">
        <v>3</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3406</v>
      </c>
    </row>
    <row r="552" spans="1:69" ht="18.75" x14ac:dyDescent="0.3">
      <c r="A552" s="221"/>
      <c r="B552" s="222"/>
      <c r="C552" s="212">
        <v>3</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3407</v>
      </c>
    </row>
    <row r="553" spans="1:69" ht="18.75" x14ac:dyDescent="0.3">
      <c r="A553" s="221"/>
      <c r="B553" s="222"/>
      <c r="C553" s="212">
        <v>3</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3408</v>
      </c>
    </row>
    <row r="554" spans="1:69" ht="18.75" x14ac:dyDescent="0.3">
      <c r="A554" s="221"/>
      <c r="B554" s="222"/>
      <c r="C554" s="212">
        <v>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3409</v>
      </c>
    </row>
    <row r="555" spans="1:69" ht="18.75" x14ac:dyDescent="0.3">
      <c r="A555" s="221"/>
      <c r="B555" s="222"/>
      <c r="C555" s="212">
        <v>3</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3410</v>
      </c>
    </row>
    <row r="556" spans="1:69" ht="18.75" x14ac:dyDescent="0.3">
      <c r="A556" s="221"/>
      <c r="B556" s="222"/>
      <c r="C556" s="212">
        <v>3</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3411</v>
      </c>
    </row>
    <row r="557" spans="1:69" ht="18.75" x14ac:dyDescent="0.3">
      <c r="A557" s="221"/>
      <c r="B557" s="222"/>
      <c r="C557" s="212">
        <v>3</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3412</v>
      </c>
    </row>
    <row r="558" spans="1:69" ht="18.75" x14ac:dyDescent="0.3">
      <c r="A558" s="221"/>
      <c r="B558" s="222"/>
      <c r="C558" s="212">
        <v>3</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3413</v>
      </c>
    </row>
    <row r="559" spans="1:69" ht="18.75" x14ac:dyDescent="0.3">
      <c r="A559" s="221"/>
      <c r="B559" s="222"/>
      <c r="C559" s="212">
        <v>3</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3414</v>
      </c>
    </row>
    <row r="560" spans="1:69" ht="18.75" x14ac:dyDescent="0.3">
      <c r="A560" s="221"/>
      <c r="B560" s="222"/>
      <c r="C560" s="212">
        <v>3</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3415</v>
      </c>
    </row>
    <row r="561" spans="1:140" s="26" customFormat="1" ht="18.75" x14ac:dyDescent="0.3">
      <c r="A561" s="221"/>
      <c r="B561" s="222"/>
      <c r="C561" s="212">
        <v>3</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3416</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2">
        <v>3</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3417</v>
      </c>
    </row>
    <row r="563" spans="1:140" ht="18.75" x14ac:dyDescent="0.3">
      <c r="A563" s="219"/>
      <c r="B563" s="220"/>
      <c r="C563" s="212">
        <v>3</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3418</v>
      </c>
    </row>
    <row r="564" spans="1:140" ht="18.75" x14ac:dyDescent="0.3">
      <c r="A564" s="219"/>
      <c r="B564" s="220"/>
      <c r="C564" s="212">
        <v>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3419</v>
      </c>
    </row>
    <row r="565" spans="1:140" ht="18.75" x14ac:dyDescent="0.3">
      <c r="A565" s="219"/>
      <c r="B565" s="220"/>
      <c r="C565" s="212">
        <v>3</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3420</v>
      </c>
    </row>
    <row r="566" spans="1:140" ht="18.75" x14ac:dyDescent="0.3">
      <c r="A566" s="221"/>
      <c r="B566" s="222"/>
      <c r="C566" s="212">
        <v>3</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3421</v>
      </c>
    </row>
    <row r="567" spans="1:140" ht="18.75" x14ac:dyDescent="0.3">
      <c r="A567" s="221"/>
      <c r="B567" s="222"/>
      <c r="C567" s="212">
        <v>3</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3422</v>
      </c>
    </row>
    <row r="568" spans="1:140" ht="18.75" x14ac:dyDescent="0.3">
      <c r="A568" s="221"/>
      <c r="B568" s="222"/>
      <c r="C568" s="212">
        <v>3</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3423</v>
      </c>
    </row>
    <row r="569" spans="1:140" ht="18.75" x14ac:dyDescent="0.3">
      <c r="A569" s="221"/>
      <c r="B569" s="222"/>
      <c r="C569" s="212">
        <v>3</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3424</v>
      </c>
    </row>
    <row r="570" spans="1:140" ht="18.75" x14ac:dyDescent="0.3">
      <c r="A570" s="221"/>
      <c r="B570" s="222"/>
      <c r="C570" s="212">
        <v>3</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3425</v>
      </c>
    </row>
    <row r="571" spans="1:140" ht="18.75" x14ac:dyDescent="0.3">
      <c r="A571" s="221"/>
      <c r="B571" s="222"/>
      <c r="C571" s="212">
        <v>3</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3426</v>
      </c>
    </row>
    <row r="572" spans="1:140" ht="18.75" x14ac:dyDescent="0.3">
      <c r="A572" s="221"/>
      <c r="B572" s="222"/>
      <c r="C572" s="212">
        <v>3</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3427</v>
      </c>
    </row>
    <row r="573" spans="1:140" ht="18.75" x14ac:dyDescent="0.3">
      <c r="A573" s="221"/>
      <c r="B573" s="222"/>
      <c r="C573" s="212">
        <v>3</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3428</v>
      </c>
    </row>
    <row r="574" spans="1:140" ht="18.75" x14ac:dyDescent="0.3">
      <c r="A574" s="221"/>
      <c r="B574" s="222"/>
      <c r="C574" s="212">
        <v>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3429</v>
      </c>
      <c r="BR574" s="71"/>
    </row>
    <row r="575" spans="1:140" ht="18.75" x14ac:dyDescent="0.3">
      <c r="A575" s="221"/>
      <c r="B575" s="222"/>
      <c r="C575" s="212">
        <v>3</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3430</v>
      </c>
    </row>
    <row r="576" spans="1:140" ht="18.75" x14ac:dyDescent="0.3">
      <c r="A576" s="221"/>
      <c r="B576" s="222"/>
      <c r="C576" s="212">
        <v>3</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3431</v>
      </c>
    </row>
    <row r="577" spans="1:69" ht="18.75" x14ac:dyDescent="0.3">
      <c r="A577" s="221"/>
      <c r="B577" s="222"/>
      <c r="C577" s="212">
        <v>3</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3432</v>
      </c>
    </row>
    <row r="578" spans="1:69" ht="18.75" x14ac:dyDescent="0.3">
      <c r="A578" s="221"/>
      <c r="B578" s="222"/>
      <c r="C578" s="212">
        <v>3</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3433</v>
      </c>
    </row>
    <row r="579" spans="1:69" ht="18.75" x14ac:dyDescent="0.3">
      <c r="A579" s="221"/>
      <c r="B579" s="222"/>
      <c r="C579" s="212">
        <v>3</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3434</v>
      </c>
    </row>
    <row r="580" spans="1:69" ht="18.75" x14ac:dyDescent="0.3">
      <c r="A580" s="221"/>
      <c r="B580" s="222"/>
      <c r="C580" s="212">
        <v>3</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3435</v>
      </c>
    </row>
    <row r="581" spans="1:69" ht="18.75" x14ac:dyDescent="0.3">
      <c r="A581" s="221"/>
      <c r="B581" s="222"/>
      <c r="C581" s="212">
        <v>3</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3436</v>
      </c>
    </row>
    <row r="582" spans="1:69" ht="18.75" x14ac:dyDescent="0.3">
      <c r="A582" s="221"/>
      <c r="B582" s="222"/>
      <c r="C582" s="212">
        <v>3</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3437</v>
      </c>
    </row>
    <row r="583" spans="1:69" ht="18.75" x14ac:dyDescent="0.3">
      <c r="A583" s="221"/>
      <c r="B583" s="222"/>
      <c r="C583" s="212">
        <v>3</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3438</v>
      </c>
    </row>
    <row r="584" spans="1:69" ht="18.75" x14ac:dyDescent="0.3">
      <c r="A584" s="221"/>
      <c r="B584" s="222"/>
      <c r="C584" s="212">
        <v>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3439</v>
      </c>
    </row>
    <row r="585" spans="1:69" ht="18.75" x14ac:dyDescent="0.3">
      <c r="A585" s="221"/>
      <c r="B585" s="222"/>
      <c r="C585" s="212">
        <v>3</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3440</v>
      </c>
    </row>
    <row r="586" spans="1:69" ht="18.75" x14ac:dyDescent="0.3">
      <c r="A586" s="221"/>
      <c r="B586" s="222"/>
      <c r="C586" s="212">
        <v>3</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3441</v>
      </c>
    </row>
    <row r="587" spans="1:69" ht="18.75" x14ac:dyDescent="0.3">
      <c r="A587" s="221"/>
      <c r="B587" s="222"/>
      <c r="C587" s="212">
        <v>3</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2">
        <v>3</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2">
        <v>3</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2">
        <v>3</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2">
        <v>3</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2">
        <v>3</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2">
        <v>3</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2">
        <v>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2">
        <v>3</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2">
        <v>3</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2">
        <v>3</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2">
        <v>3</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2">
        <v>3</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2">
        <v>3</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2">
        <v>3</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2">
        <v>3</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2">
        <v>3</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2">
        <v>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2">
        <v>3</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2">
        <v>3</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2">
        <v>3</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2">
        <v>3</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2">
        <v>3</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2">
        <v>3</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2">
        <v>3</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2">
        <v>3</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2">
        <v>3</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2">
        <v>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2">
        <v>3</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2">
        <v>3</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2">
        <v>3</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2">
        <v>3</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2">
        <v>3</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2">
        <v>3</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2">
        <v>3</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2">
        <v>3</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2">
        <v>3</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2">
        <v>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2">
        <v>3</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2">
        <v>3</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2">
        <v>3</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2">
        <v>3</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2">
        <v>3</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2">
        <v>3</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2">
        <v>3</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2">
        <v>3</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2">
        <v>3</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2">
        <v>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2">
        <v>3</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2">
        <v>3</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2">
        <v>3</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2">
        <v>3</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2">
        <v>3</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2">
        <v>3</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2">
        <v>3</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2">
        <v>3</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2">
        <v>3</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2">
        <v>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2">
        <v>3</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2">
        <v>3</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2">
        <v>3</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2">
        <v>3</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2">
        <v>3</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2">
        <v>3</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2">
        <v>3</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2">
        <v>3</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2">
        <v>3</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2">
        <v>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2">
        <v>3</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2">
        <v>3</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2">
        <v>3</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2">
        <v>3</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2">
        <v>3</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2">
        <v>3</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2">
        <v>3</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2">
        <v>3</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2">
        <v>3</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2">
        <v>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2">
        <v>3</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2">
        <v>3</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2">
        <v>3</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2">
        <v>3</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2">
        <v>3</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2">
        <v>3</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2">
        <v>3</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2">
        <v>3</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2">
        <v>3</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2">
        <v>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2">
        <v>3</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2">
        <v>3</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2">
        <v>3</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2">
        <v>3</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2">
        <v>3</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2">
        <v>3</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2">
        <v>3</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2">
        <v>3</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2">
        <v>3</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2">
        <v>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2">
        <v>3</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2">
        <v>3</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2">
        <v>3</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2">
        <v>3</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2">
        <v>3</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2">
        <v>3</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2">
        <v>3</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2">
        <v>3</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2">
        <v>3</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2">
        <v>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2">
        <v>3</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2">
        <v>3</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2">
        <v>3</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2">
        <v>3</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2">
        <v>3</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2">
        <v>3</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2">
        <v>3</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2">
        <v>3</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2">
        <v>3</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2">
        <v>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2">
        <v>3</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2">
        <v>3</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2">
        <v>3</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2">
        <v>3</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2">
        <v>3</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2">
        <v>3</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2">
        <v>3</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2">
        <v>3</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2">
        <v>3</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2">
        <v>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2">
        <v>3</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2">
        <v>3</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2">
        <v>3</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2">
        <v>3</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2">
        <v>3</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2">
        <v>3</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2">
        <v>3</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2">
        <v>3</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2">
        <v>3</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2">
        <v>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2">
        <v>3</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2">
        <v>3</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2">
        <v>3</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2">
        <v>3</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2">
        <v>3</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2">
        <v>3</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2">
        <v>3</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2">
        <v>3</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2">
        <v>3</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2">
        <v>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2">
        <v>3</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2">
        <v>3</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2">
        <v>3</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2">
        <v>3</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2">
        <v>3</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2">
        <v>3</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2">
        <v>3</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2">
        <v>3</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2">
        <v>3</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2">
        <v>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2">
        <v>3</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2">
        <v>3</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2">
        <v>3</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2">
        <v>3</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2">
        <v>3</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2">
        <v>3</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2">
        <v>3</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2">
        <v>3</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2">
        <v>3</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2">
        <v>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2">
        <v>3</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2">
        <v>3</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2">
        <v>3</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2">
        <v>3</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2">
        <v>3</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2">
        <v>3</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2">
        <v>3</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2">
        <v>3</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2">
        <v>3</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2">
        <v>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2">
        <v>3</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2">
        <v>3</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2">
        <v>3</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2">
        <v>3</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2">
        <v>3</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2">
        <v>3</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2">
        <v>3</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2">
        <v>3</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2">
        <v>3</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2">
        <v>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2">
        <v>3</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2">
        <v>3</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2">
        <v>3</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2">
        <v>3</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2">
        <v>3</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2">
        <v>3</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2">
        <v>3</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2">
        <v>3</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2">
        <v>3</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2">
        <v>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2">
        <v>3</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2">
        <v>3</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2">
        <v>3</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2">
        <v>3</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2">
        <v>3</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2">
        <v>3</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2">
        <v>3</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2">
        <v>3</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2">
        <v>3</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2">
        <v>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2">
        <v>3</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2">
        <v>3</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2">
        <v>3</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2">
        <v>3</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2">
        <v>3</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2">
        <v>3</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2">
        <v>3</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2">
        <v>3</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2">
        <v>3</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2">
        <v>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2">
        <v>3</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2">
        <v>3</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2">
        <v>3</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2">
        <v>3</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2">
        <v>3</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2">
        <v>3</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2">
        <v>3</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2">
        <v>3</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2">
        <v>3</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2">
        <v>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2">
        <v>3</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2">
        <v>3</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2">
        <v>3</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2">
        <v>3</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2">
        <v>3</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2">
        <v>3</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2">
        <v>3</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2">
        <v>3</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2">
        <v>3</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2">
        <v>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2">
        <v>3</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2">
        <v>3</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2">
        <v>3</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2">
        <v>3</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2">
        <v>3</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2">
        <v>3</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2">
        <v>3</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2">
        <v>3</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2">
        <v>3</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2">
        <v>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2">
        <v>3</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2">
        <v>3</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2">
        <v>3</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2">
        <v>3</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2">
        <v>3</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2">
        <v>3</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2">
        <v>3</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2">
        <v>3</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2">
        <v>3</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2">
        <v>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2">
        <v>3</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2">
        <v>3</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2">
        <v>3</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2">
        <v>3</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2">
        <v>3</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2">
        <v>3</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2">
        <v>3</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2">
        <v>3</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2">
        <v>3</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2">
        <v>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2">
        <v>3</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2">
        <v>3</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2">
        <v>3</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2">
        <v>3</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2">
        <v>3</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2">
        <v>3</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2">
        <v>3</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2">
        <v>3</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2">
        <v>3</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2">
        <v>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2">
        <v>3</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2">
        <v>3</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2">
        <v>3</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2">
        <v>3</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2">
        <v>3</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2">
        <v>3</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2">
        <v>3</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2">
        <v>3</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2">
        <v>3</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2">
        <v>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2">
        <v>3</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2">
        <v>3</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2">
        <v>3</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2">
        <v>3</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2">
        <v>3</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2">
        <v>3</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2">
        <v>3</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2">
        <v>3</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2">
        <v>3</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2">
        <v>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2">
        <v>3</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2">
        <v>3</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2">
        <v>3</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2">
        <v>3</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2">
        <v>3</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2">
        <v>3</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2">
        <v>3</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2">
        <v>3</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2">
        <v>3</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2">
        <v>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2">
        <v>3</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2">
        <v>3</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2">
        <v>3</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2">
        <v>3</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2">
        <v>3</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2">
        <v>3</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2">
        <v>3</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2">
        <v>3</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2">
        <v>3</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2">
        <v>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2">
        <v>3</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2">
        <v>3</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2">
        <v>3</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2">
        <v>3</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2">
        <v>3</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2">
        <v>3</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2">
        <v>3</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2">
        <v>3</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2">
        <v>3</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2">
        <v>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2">
        <v>3</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2">
        <v>3</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2">
        <v>3</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2">
        <v>3</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2">
        <v>3</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2">
        <v>3</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2">
        <v>3</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2">
        <v>3</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2">
        <v>3</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2">
        <v>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2">
        <v>3</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2">
        <v>3</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2">
        <v>3</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2">
        <v>3</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2">
        <v>3</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2">
        <v>3</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2">
        <v>3</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2">
        <v>3</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2">
        <v>3</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2">
        <v>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2">
        <v>3</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2">
        <v>3</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2">
        <v>3</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2">
        <v>3</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2">
        <v>3</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2">
        <v>3</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2">
        <v>3</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2">
        <v>3</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2">
        <v>3</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2">
        <v>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2">
        <v>3</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2">
        <v>3</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2">
        <v>3</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2">
        <v>3</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2">
        <v>3</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2">
        <v>3</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2">
        <v>3</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2">
        <v>3</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2">
        <v>3</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2">
        <v>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2">
        <v>3</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2">
        <v>3</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2">
        <v>3</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2">
        <v>3</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2">
        <v>3</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2">
        <v>3</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2">
        <v>3</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2">
        <v>3</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2">
        <v>3</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2">
        <v>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2">
        <v>3</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2">
        <v>3</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2">
        <v>3</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2">
        <v>3</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2">
        <v>3</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2">
        <v>3</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2">
        <v>3</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2">
        <v>3</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2">
        <v>3</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2">
        <v>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2">
        <v>3</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2">
        <v>3</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2">
        <v>3</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2">
        <v>3</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2">
        <v>3</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2">
        <v>3</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2">
        <v>3</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2">
        <v>3</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2">
        <v>3</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2">
        <v>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2">
        <v>3</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2">
        <v>3</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2">
        <v>3</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2">
        <v>3</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2">
        <v>3</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2">
        <v>3</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2">
        <v>3</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2">
        <v>3</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2">
        <v>3</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2">
        <v>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2">
        <v>3</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2">
        <v>3</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2">
        <v>3</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2">
        <v>3</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2">
        <v>3</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2">
        <v>3</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2">
        <v>3</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2">
        <v>3</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2">
        <v>3</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2">
        <v>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2">
        <v>3</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2">
        <v>3</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2">
        <v>3</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2">
        <v>3</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2">
        <v>3</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2">
        <v>3</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2">
        <v>3</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17"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0</v>
      </c>
      <c r="B1" s="239" t="s">
        <v>1</v>
      </c>
      <c r="C1" s="718" t="s">
        <v>3442</v>
      </c>
      <c r="D1" s="719"/>
      <c r="E1" s="719"/>
      <c r="F1" s="720"/>
      <c r="G1" s="720"/>
      <c r="H1" s="720"/>
      <c r="I1" s="721"/>
      <c r="J1" s="722"/>
      <c r="K1" s="655" t="s">
        <v>3</v>
      </c>
      <c r="L1" s="656"/>
      <c r="M1" s="657" t="s">
        <v>4</v>
      </c>
      <c r="N1" s="658"/>
      <c r="O1" s="659"/>
      <c r="P1" s="659"/>
      <c r="Q1" s="659"/>
      <c r="R1" s="659"/>
      <c r="S1" s="659"/>
      <c r="T1" s="659"/>
      <c r="U1" s="660"/>
      <c r="V1" s="661" t="s">
        <v>5</v>
      </c>
      <c r="W1" s="662"/>
      <c r="X1" s="662"/>
      <c r="Y1" s="662"/>
      <c r="Z1" s="662"/>
      <c r="AA1" s="662"/>
      <c r="AB1" s="662"/>
      <c r="AC1" s="662"/>
      <c r="AD1" s="662"/>
      <c r="AE1" s="663"/>
      <c r="AF1" s="664" t="s">
        <v>6</v>
      </c>
      <c r="AG1" s="665"/>
      <c r="AH1" s="672" t="s">
        <v>7</v>
      </c>
      <c r="AI1" s="673"/>
      <c r="AJ1" s="673"/>
      <c r="AK1" s="673"/>
      <c r="AL1" s="672" t="s">
        <v>8</v>
      </c>
      <c r="AM1" s="673"/>
      <c r="AN1" s="673"/>
      <c r="AO1" s="673"/>
      <c r="AP1" s="644" t="s">
        <v>10</v>
      </c>
      <c r="AQ1" s="710"/>
      <c r="AR1" s="710"/>
      <c r="AS1" s="711"/>
      <c r="AT1" s="647" t="s">
        <v>11</v>
      </c>
      <c r="AU1" s="648"/>
      <c r="AV1" s="648"/>
      <c r="AW1" s="648"/>
      <c r="AX1" s="648"/>
      <c r="AY1" s="648"/>
      <c r="AZ1" s="648"/>
      <c r="BA1" s="649"/>
    </row>
    <row r="2" spans="1:220" ht="15.75" x14ac:dyDescent="0.25">
      <c r="A2" s="240" t="s">
        <v>12</v>
      </c>
      <c r="B2" s="241" t="s">
        <v>13</v>
      </c>
      <c r="C2" s="242" t="s">
        <v>14</v>
      </c>
      <c r="D2" s="347" t="s">
        <v>15</v>
      </c>
      <c r="E2" s="243" t="s">
        <v>16</v>
      </c>
      <c r="F2" s="244" t="s">
        <v>17</v>
      </c>
      <c r="G2" s="245" t="s">
        <v>18</v>
      </c>
      <c r="H2" s="246" t="s">
        <v>19</v>
      </c>
      <c r="I2" s="247" t="s">
        <v>20</v>
      </c>
      <c r="J2" s="248" t="s">
        <v>21</v>
      </c>
      <c r="K2" s="249" t="s">
        <v>22</v>
      </c>
      <c r="L2" s="250" t="s">
        <v>23</v>
      </c>
      <c r="M2" s="251" t="s">
        <v>24</v>
      </c>
      <c r="N2" s="251" t="s">
        <v>25</v>
      </c>
      <c r="O2" s="252" t="s">
        <v>26</v>
      </c>
      <c r="P2" s="252" t="s">
        <v>27</v>
      </c>
      <c r="Q2" s="252" t="s">
        <v>28</v>
      </c>
      <c r="R2" s="252" t="s">
        <v>29</v>
      </c>
      <c r="S2" s="252" t="s">
        <v>30</v>
      </c>
      <c r="T2" s="252" t="s">
        <v>31</v>
      </c>
      <c r="U2" s="253" t="s">
        <v>32</v>
      </c>
      <c r="V2" s="254" t="s">
        <v>33</v>
      </c>
      <c r="W2" s="255" t="s">
        <v>34</v>
      </c>
      <c r="X2" s="255" t="s">
        <v>35</v>
      </c>
      <c r="Y2" s="255" t="s">
        <v>36</v>
      </c>
      <c r="Z2" s="255" t="s">
        <v>37</v>
      </c>
      <c r="AA2" s="255" t="s">
        <v>38</v>
      </c>
      <c r="AB2" s="255" t="s">
        <v>39</v>
      </c>
      <c r="AC2" s="255" t="s">
        <v>40</v>
      </c>
      <c r="AD2" s="255" t="s">
        <v>41</v>
      </c>
      <c r="AE2" s="256" t="s">
        <v>42</v>
      </c>
      <c r="AF2" s="257" t="s">
        <v>43</v>
      </c>
      <c r="AG2" s="258" t="s">
        <v>44</v>
      </c>
      <c r="AH2" s="259" t="s">
        <v>45</v>
      </c>
      <c r="AI2" s="260" t="s">
        <v>46</v>
      </c>
      <c r="AJ2" s="260" t="s">
        <v>47</v>
      </c>
      <c r="AK2" s="261" t="s">
        <v>48</v>
      </c>
      <c r="AL2" s="262" t="s">
        <v>49</v>
      </c>
      <c r="AM2" s="262" t="s">
        <v>50</v>
      </c>
      <c r="AN2" s="262" t="s">
        <v>51</v>
      </c>
      <c r="AO2" s="263" t="s">
        <v>52</v>
      </c>
      <c r="AP2" s="264" t="s">
        <v>53</v>
      </c>
      <c r="AQ2" s="262" t="s">
        <v>54</v>
      </c>
      <c r="AR2" s="265" t="s">
        <v>55</v>
      </c>
      <c r="AS2" s="266" t="s">
        <v>56</v>
      </c>
      <c r="AT2" s="267" t="s">
        <v>57</v>
      </c>
      <c r="AU2" s="262" t="s">
        <v>58</v>
      </c>
      <c r="AV2" s="268" t="s">
        <v>59</v>
      </c>
      <c r="AW2" s="269" t="s">
        <v>60</v>
      </c>
      <c r="AX2" s="267" t="s">
        <v>61</v>
      </c>
      <c r="AY2" s="270" t="s">
        <v>62</v>
      </c>
      <c r="AZ2" s="271" t="s">
        <v>63</v>
      </c>
      <c r="BA2" s="272" t="s">
        <v>64</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72</v>
      </c>
      <c r="D3" s="348" t="s">
        <v>73</v>
      </c>
      <c r="E3" s="273" t="s">
        <v>74</v>
      </c>
      <c r="F3" s="274" t="s">
        <v>75</v>
      </c>
      <c r="G3" s="275" t="s">
        <v>76</v>
      </c>
      <c r="H3" s="276" t="s">
        <v>77</v>
      </c>
      <c r="I3" s="277" t="s">
        <v>78</v>
      </c>
      <c r="J3" s="278" t="s">
        <v>79</v>
      </c>
      <c r="K3" s="279" t="s">
        <v>80</v>
      </c>
      <c r="L3" s="280" t="s">
        <v>81</v>
      </c>
      <c r="M3" s="281" t="s">
        <v>82</v>
      </c>
      <c r="N3" s="282" t="s">
        <v>83</v>
      </c>
      <c r="O3" s="283" t="s">
        <v>84</v>
      </c>
      <c r="P3" s="283" t="s">
        <v>85</v>
      </c>
      <c r="Q3" s="283" t="s">
        <v>86</v>
      </c>
      <c r="R3" s="283" t="s">
        <v>87</v>
      </c>
      <c r="S3" s="283" t="s">
        <v>88</v>
      </c>
      <c r="T3" s="284" t="s">
        <v>89</v>
      </c>
      <c r="U3" s="285" t="s">
        <v>90</v>
      </c>
      <c r="V3" s="286" t="s">
        <v>91</v>
      </c>
      <c r="W3" s="287" t="s">
        <v>92</v>
      </c>
      <c r="X3" s="287" t="s">
        <v>93</v>
      </c>
      <c r="Y3" s="287" t="s">
        <v>94</v>
      </c>
      <c r="Z3" s="288" t="s">
        <v>95</v>
      </c>
      <c r="AA3" s="288" t="s">
        <v>96</v>
      </c>
      <c r="AB3" s="289" t="s">
        <v>97</v>
      </c>
      <c r="AC3" s="373" t="s">
        <v>98</v>
      </c>
      <c r="AD3" s="290" t="s">
        <v>99</v>
      </c>
      <c r="AE3" s="291" t="s">
        <v>100</v>
      </c>
      <c r="AF3" s="292" t="s">
        <v>101</v>
      </c>
      <c r="AG3" s="293" t="s">
        <v>102</v>
      </c>
      <c r="AH3" s="294" t="s">
        <v>103</v>
      </c>
      <c r="AI3" s="295" t="s">
        <v>104</v>
      </c>
      <c r="AJ3" s="296" t="s">
        <v>105</v>
      </c>
      <c r="AK3" s="297" t="s">
        <v>106</v>
      </c>
      <c r="AL3" s="298" t="s">
        <v>107</v>
      </c>
      <c r="AM3" s="298" t="s">
        <v>108</v>
      </c>
      <c r="AN3" s="298" t="s">
        <v>109</v>
      </c>
      <c r="AO3" s="299" t="s">
        <v>110</v>
      </c>
      <c r="AP3" s="300" t="s">
        <v>118</v>
      </c>
      <c r="AQ3" s="301" t="s">
        <v>119</v>
      </c>
      <c r="AR3" s="302" t="s">
        <v>120</v>
      </c>
      <c r="AS3" s="303" t="s">
        <v>121</v>
      </c>
      <c r="AT3" s="300" t="s">
        <v>122</v>
      </c>
      <c r="AU3" s="301" t="s">
        <v>123</v>
      </c>
      <c r="AV3" s="304" t="s">
        <v>124</v>
      </c>
      <c r="AW3" s="305" t="s">
        <v>125</v>
      </c>
      <c r="AX3" s="300" t="s">
        <v>126</v>
      </c>
      <c r="AY3" s="306" t="s">
        <v>127</v>
      </c>
      <c r="AZ3" s="307" t="s">
        <v>128</v>
      </c>
      <c r="BA3" s="308" t="s">
        <v>129</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131</v>
      </c>
      <c r="B4" s="367" t="s">
        <v>132</v>
      </c>
      <c r="C4" s="378"/>
      <c r="D4" s="374" t="s">
        <v>3443</v>
      </c>
      <c r="E4" s="359" t="s">
        <v>134</v>
      </c>
      <c r="F4" s="360" t="s">
        <v>135</v>
      </c>
      <c r="G4" s="687" t="s">
        <v>136</v>
      </c>
      <c r="H4" s="688"/>
      <c r="I4" s="689" t="s">
        <v>137</v>
      </c>
      <c r="J4" s="690"/>
      <c r="K4" s="691"/>
      <c r="L4" s="692"/>
      <c r="M4" s="361" t="s">
        <v>138</v>
      </c>
      <c r="N4" s="237" t="s">
        <v>139</v>
      </c>
      <c r="O4" s="693" t="s">
        <v>140</v>
      </c>
      <c r="P4" s="694"/>
      <c r="Q4" s="694"/>
      <c r="R4" s="694"/>
      <c r="S4" s="694"/>
      <c r="T4" s="694"/>
      <c r="U4" s="695"/>
      <c r="V4" s="696" t="s">
        <v>3444</v>
      </c>
      <c r="W4" s="697"/>
      <c r="X4" s="697"/>
      <c r="Y4" s="666" t="s">
        <v>142</v>
      </c>
      <c r="Z4" s="667"/>
      <c r="AA4" s="362" t="s">
        <v>143</v>
      </c>
      <c r="AB4" s="668" t="s">
        <v>144</v>
      </c>
      <c r="AC4" s="669"/>
      <c r="AD4" s="716" t="s">
        <v>145</v>
      </c>
      <c r="AE4" s="717"/>
      <c r="AF4" s="401" t="s">
        <v>146</v>
      </c>
      <c r="AG4" s="402" t="s">
        <v>147</v>
      </c>
      <c r="AH4" s="363" t="s">
        <v>148</v>
      </c>
      <c r="AI4" s="704" t="s">
        <v>149</v>
      </c>
      <c r="AJ4" s="705"/>
      <c r="AK4" s="706"/>
      <c r="AL4" s="707" t="s">
        <v>149</v>
      </c>
      <c r="AM4" s="708"/>
      <c r="AN4" s="708"/>
      <c r="AO4" s="709"/>
      <c r="AP4" s="700" t="s">
        <v>149</v>
      </c>
      <c r="AQ4" s="701"/>
      <c r="AR4" s="701"/>
      <c r="AS4" s="702"/>
      <c r="AT4" s="700" t="s">
        <v>149</v>
      </c>
      <c r="AU4" s="701"/>
      <c r="AV4" s="701"/>
      <c r="AW4" s="701"/>
      <c r="AX4" s="701"/>
      <c r="AY4" s="701"/>
      <c r="AZ4" s="701"/>
      <c r="BA4" s="703"/>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150</v>
      </c>
      <c r="D5" s="375" t="s">
        <v>151</v>
      </c>
      <c r="E5" s="38" t="s">
        <v>39</v>
      </c>
      <c r="F5" s="38"/>
      <c r="G5" s="127">
        <v>40925</v>
      </c>
      <c r="H5" s="74"/>
      <c r="I5" s="74" t="s">
        <v>152</v>
      </c>
      <c r="J5" s="76"/>
      <c r="K5" s="86"/>
      <c r="L5" s="115"/>
      <c r="M5" s="121">
        <v>40925</v>
      </c>
      <c r="N5" s="428">
        <f>IF((NETWORKDAYS(G5,M5)&gt;0),(NETWORKDAYS(G5,M5)),"")</f>
        <v>1</v>
      </c>
      <c r="O5" s="90" t="s">
        <v>152</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3445</v>
      </c>
      <c r="B6" s="218"/>
      <c r="C6" s="480" t="s">
        <v>153</v>
      </c>
      <c r="D6" s="403" t="s">
        <v>154</v>
      </c>
      <c r="E6" s="43" t="s">
        <v>39</v>
      </c>
      <c r="F6" s="43" t="s">
        <v>152</v>
      </c>
      <c r="G6" s="128">
        <v>40926</v>
      </c>
      <c r="H6" s="75">
        <v>40949</v>
      </c>
      <c r="I6" s="75"/>
      <c r="J6" s="77"/>
      <c r="K6" s="87"/>
      <c r="L6" s="116"/>
      <c r="M6" s="122">
        <v>40949</v>
      </c>
      <c r="N6" s="429">
        <f t="shared" ref="N6:N8" si="3">IF((NETWORKDAYS(G6,M6)&gt;0),(NETWORKDAYS(G6,M6)),"")</f>
        <v>18</v>
      </c>
      <c r="O6" s="91"/>
      <c r="P6" s="91" t="s">
        <v>152</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155</v>
      </c>
      <c r="D7" s="376" t="s">
        <v>156</v>
      </c>
      <c r="E7" s="47" t="s">
        <v>39</v>
      </c>
      <c r="F7" s="47"/>
      <c r="G7" s="129">
        <v>40927</v>
      </c>
      <c r="H7" s="125">
        <v>40930</v>
      </c>
      <c r="I7" s="48" t="s">
        <v>152</v>
      </c>
      <c r="J7" s="72"/>
      <c r="K7" s="88"/>
      <c r="L7" s="117"/>
      <c r="M7" s="123">
        <v>40956</v>
      </c>
      <c r="N7" s="430">
        <f t="shared" si="3"/>
        <v>22</v>
      </c>
      <c r="O7" s="92"/>
      <c r="P7" s="92"/>
      <c r="Q7" s="92"/>
      <c r="R7" s="92"/>
      <c r="S7" s="92"/>
      <c r="T7" s="99" t="s">
        <v>152</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157</v>
      </c>
      <c r="D8" s="405" t="s">
        <v>158</v>
      </c>
      <c r="E8" s="52" t="s">
        <v>159</v>
      </c>
      <c r="F8" s="52"/>
      <c r="G8" s="130">
        <v>40931</v>
      </c>
      <c r="H8" s="126">
        <v>40956</v>
      </c>
      <c r="I8" s="53" t="s">
        <v>152</v>
      </c>
      <c r="J8" s="73" t="s">
        <v>152</v>
      </c>
      <c r="K8" s="89" t="s">
        <v>152</v>
      </c>
      <c r="L8" s="118" t="s">
        <v>152</v>
      </c>
      <c r="M8" s="124">
        <v>41046</v>
      </c>
      <c r="N8" s="431">
        <f t="shared" si="3"/>
        <v>84</v>
      </c>
      <c r="O8" s="93"/>
      <c r="P8" s="94"/>
      <c r="Q8" s="94" t="s">
        <v>152</v>
      </c>
      <c r="R8" s="94"/>
      <c r="S8" s="94"/>
      <c r="T8" s="101"/>
      <c r="U8" s="102" t="s">
        <v>152</v>
      </c>
      <c r="V8" s="109">
        <v>95</v>
      </c>
      <c r="W8" s="110">
        <v>20.5</v>
      </c>
      <c r="X8" s="110">
        <v>15.5</v>
      </c>
      <c r="Y8" s="419">
        <f>V8+W8+X8</f>
        <v>131</v>
      </c>
      <c r="Z8" s="420">
        <f>(V8*10)+(W8*20)</f>
        <v>1360</v>
      </c>
      <c r="AA8" s="114">
        <v>5000</v>
      </c>
      <c r="AB8" s="412">
        <f t="shared" si="4"/>
        <v>0</v>
      </c>
      <c r="AC8" s="409" t="s">
        <v>152</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2" t="s">
        <v>3446</v>
      </c>
      <c r="B9" s="713"/>
      <c r="C9" s="482" t="s">
        <v>161</v>
      </c>
      <c r="D9" s="483" t="s">
        <v>162</v>
      </c>
      <c r="E9" s="484"/>
      <c r="F9" s="484" t="s">
        <v>163</v>
      </c>
      <c r="G9" s="484" t="s">
        <v>164</v>
      </c>
      <c r="H9" s="485" t="s">
        <v>165</v>
      </c>
      <c r="I9" s="484" t="s">
        <v>166</v>
      </c>
      <c r="J9" s="486" t="s">
        <v>167</v>
      </c>
      <c r="K9" s="482" t="s">
        <v>168</v>
      </c>
      <c r="L9" s="485" t="s">
        <v>169</v>
      </c>
      <c r="M9" s="482" t="s">
        <v>170</v>
      </c>
      <c r="N9" s="484" t="s">
        <v>171</v>
      </c>
      <c r="O9" s="484" t="s">
        <v>172</v>
      </c>
      <c r="P9" s="484" t="s">
        <v>173</v>
      </c>
      <c r="Q9" s="484" t="s">
        <v>174</v>
      </c>
      <c r="R9" s="484" t="s">
        <v>175</v>
      </c>
      <c r="S9" s="484" t="s">
        <v>176</v>
      </c>
      <c r="T9" s="485" t="s">
        <v>177</v>
      </c>
      <c r="U9" s="487" t="s">
        <v>178</v>
      </c>
      <c r="V9" s="482" t="s">
        <v>179</v>
      </c>
      <c r="W9" s="484" t="s">
        <v>180</v>
      </c>
      <c r="X9" s="484" t="s">
        <v>181</v>
      </c>
      <c r="Y9" s="484" t="s">
        <v>182</v>
      </c>
      <c r="Z9" s="484" t="s">
        <v>183</v>
      </c>
      <c r="AA9" s="484" t="s">
        <v>184</v>
      </c>
      <c r="AB9" s="484" t="s">
        <v>3447</v>
      </c>
      <c r="AC9" s="484" t="s">
        <v>3448</v>
      </c>
      <c r="AD9" s="488" t="s">
        <v>187</v>
      </c>
      <c r="AE9" s="489" t="s">
        <v>188</v>
      </c>
      <c r="AF9" s="482" t="s">
        <v>189</v>
      </c>
      <c r="AG9" s="487" t="s">
        <v>190</v>
      </c>
      <c r="AH9" s="490" t="s">
        <v>191</v>
      </c>
      <c r="AI9" s="484" t="s">
        <v>192</v>
      </c>
      <c r="AJ9" s="485" t="s">
        <v>193</v>
      </c>
      <c r="AK9" s="485" t="s">
        <v>194</v>
      </c>
      <c r="AL9" s="491" t="s">
        <v>195</v>
      </c>
      <c r="AM9" s="485" t="s">
        <v>196</v>
      </c>
      <c r="AN9" s="485" t="s">
        <v>197</v>
      </c>
      <c r="AO9" s="487" t="s">
        <v>198</v>
      </c>
      <c r="AP9" s="488" t="s">
        <v>200</v>
      </c>
      <c r="AQ9" s="488" t="s">
        <v>201</v>
      </c>
      <c r="AR9" s="485" t="s">
        <v>202</v>
      </c>
      <c r="AS9" s="487" t="s">
        <v>203</v>
      </c>
      <c r="AT9" s="482" t="s">
        <v>204</v>
      </c>
      <c r="AU9" s="485" t="s">
        <v>205</v>
      </c>
      <c r="AV9" s="485" t="s">
        <v>206</v>
      </c>
      <c r="AW9" s="492" t="s">
        <v>207</v>
      </c>
      <c r="AX9" s="493" t="s">
        <v>208</v>
      </c>
      <c r="AY9" s="488" t="s">
        <v>209</v>
      </c>
      <c r="AZ9" s="484" t="s">
        <v>210</v>
      </c>
      <c r="BA9" s="494" t="s">
        <v>211</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4" t="s">
        <v>3449</v>
      </c>
      <c r="B10" s="715"/>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5" t="s">
        <v>213</v>
      </c>
      <c r="B11" s="686"/>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3450</v>
      </c>
      <c r="E12" s="180" t="s">
        <v>39</v>
      </c>
      <c r="F12" s="34"/>
      <c r="G12" s="131">
        <v>40925</v>
      </c>
      <c r="H12" s="136"/>
      <c r="I12" s="140" t="s">
        <v>152</v>
      </c>
      <c r="J12" s="78"/>
      <c r="K12" s="144"/>
      <c r="L12" s="119"/>
      <c r="M12" s="394">
        <v>40925</v>
      </c>
      <c r="N12" s="158">
        <v>1</v>
      </c>
      <c r="O12" s="311" t="s">
        <v>152</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214</v>
      </c>
      <c r="BC12" s="64" t="s">
        <v>215</v>
      </c>
      <c r="BD12" s="64" t="s">
        <v>216</v>
      </c>
      <c r="BE12" s="64" t="s">
        <v>217</v>
      </c>
      <c r="BF12" s="64" t="s">
        <v>218</v>
      </c>
      <c r="BG12" s="64" t="s">
        <v>219</v>
      </c>
      <c r="BH12" s="64" t="s">
        <v>220</v>
      </c>
      <c r="BI12" s="64" t="s">
        <v>221</v>
      </c>
      <c r="BJ12" s="64" t="s">
        <v>222</v>
      </c>
      <c r="BK12" s="64" t="s">
        <v>223</v>
      </c>
      <c r="BL12" s="64" t="s">
        <v>224</v>
      </c>
      <c r="BM12" s="64" t="s">
        <v>225</v>
      </c>
      <c r="BN12" s="64" t="s">
        <v>226</v>
      </c>
      <c r="BO12" s="64" t="s">
        <v>227</v>
      </c>
      <c r="BP12" s="64" t="s">
        <v>228</v>
      </c>
      <c r="BQ12" s="64" t="s">
        <v>229</v>
      </c>
      <c r="BR12" s="64" t="s">
        <v>230</v>
      </c>
      <c r="BS12" s="64" t="s">
        <v>231</v>
      </c>
      <c r="BT12" s="64" t="s">
        <v>232</v>
      </c>
      <c r="BU12" s="64" t="s">
        <v>233</v>
      </c>
      <c r="BV12" s="64" t="s">
        <v>234</v>
      </c>
      <c r="BW12" s="64" t="s">
        <v>235</v>
      </c>
      <c r="BX12" s="64" t="s">
        <v>236</v>
      </c>
      <c r="BY12" s="351" t="s">
        <v>237</v>
      </c>
      <c r="BZ12" s="351" t="s">
        <v>238</v>
      </c>
      <c r="CA12" s="351" t="s">
        <v>239</v>
      </c>
      <c r="CB12" s="351" t="s">
        <v>240</v>
      </c>
      <c r="CC12" s="351" t="s">
        <v>241</v>
      </c>
      <c r="CD12" s="351" t="s">
        <v>242</v>
      </c>
      <c r="CE12" s="351" t="s">
        <v>243</v>
      </c>
      <c r="CF12" s="351" t="s">
        <v>244</v>
      </c>
      <c r="CG12" s="351" t="s">
        <v>245</v>
      </c>
      <c r="CH12" s="351" t="s">
        <v>246</v>
      </c>
      <c r="CI12" s="351" t="s">
        <v>247</v>
      </c>
      <c r="CJ12" s="351" t="s">
        <v>248</v>
      </c>
      <c r="CK12" s="351" t="s">
        <v>249</v>
      </c>
      <c r="CL12" s="351" t="s">
        <v>250</v>
      </c>
      <c r="CM12" s="351" t="s">
        <v>251</v>
      </c>
      <c r="CN12" s="351" t="s">
        <v>252</v>
      </c>
      <c r="CO12" s="351" t="s">
        <v>253</v>
      </c>
      <c r="CP12" s="351" t="s">
        <v>254</v>
      </c>
      <c r="CQ12" s="351" t="s">
        <v>255</v>
      </c>
      <c r="CR12" s="351" t="s">
        <v>256</v>
      </c>
      <c r="CS12" s="351" t="s">
        <v>257</v>
      </c>
      <c r="CT12" s="351" t="s">
        <v>258</v>
      </c>
      <c r="CU12" s="351" t="s">
        <v>259</v>
      </c>
      <c r="CV12" s="351" t="s">
        <v>260</v>
      </c>
      <c r="CW12" s="351" t="s">
        <v>261</v>
      </c>
      <c r="CX12" s="351" t="s">
        <v>262</v>
      </c>
      <c r="CY12" s="351" t="s">
        <v>263</v>
      </c>
      <c r="CZ12" s="351" t="s">
        <v>264</v>
      </c>
      <c r="DA12" s="351" t="s">
        <v>265</v>
      </c>
      <c r="DB12" s="351" t="s">
        <v>266</v>
      </c>
      <c r="DC12" s="351" t="s">
        <v>267</v>
      </c>
      <c r="DD12" s="351" t="s">
        <v>268</v>
      </c>
      <c r="DE12" s="351" t="s">
        <v>269</v>
      </c>
      <c r="DF12" s="351" t="s">
        <v>270</v>
      </c>
      <c r="DG12" s="351" t="s">
        <v>271</v>
      </c>
      <c r="DH12" s="351" t="s">
        <v>272</v>
      </c>
      <c r="DI12" s="351" t="s">
        <v>273</v>
      </c>
      <c r="DJ12" s="351" t="s">
        <v>274</v>
      </c>
      <c r="DK12" s="351" t="s">
        <v>275</v>
      </c>
      <c r="DL12" s="351" t="s">
        <v>276</v>
      </c>
      <c r="DM12" s="351" t="s">
        <v>277</v>
      </c>
      <c r="DN12" s="351" t="s">
        <v>278</v>
      </c>
      <c r="DO12" s="351" t="s">
        <v>279</v>
      </c>
      <c r="DP12" s="351" t="s">
        <v>281</v>
      </c>
      <c r="DQ12" s="351" t="s">
        <v>282</v>
      </c>
      <c r="DR12" s="351" t="s">
        <v>283</v>
      </c>
      <c r="DS12" s="351" t="s">
        <v>284</v>
      </c>
      <c r="DT12" s="351" t="s">
        <v>285</v>
      </c>
      <c r="DU12" s="351" t="s">
        <v>286</v>
      </c>
      <c r="DV12" s="351" t="s">
        <v>287</v>
      </c>
      <c r="DW12" s="351" t="s">
        <v>288</v>
      </c>
      <c r="DX12" s="351" t="s">
        <v>289</v>
      </c>
      <c r="DY12" s="351" t="s">
        <v>290</v>
      </c>
      <c r="DZ12" s="351" t="s">
        <v>291</v>
      </c>
      <c r="EA12" s="351" t="s">
        <v>292</v>
      </c>
      <c r="EB12" s="351" t="s">
        <v>293</v>
      </c>
      <c r="EC12" s="351" t="s">
        <v>294</v>
      </c>
      <c r="ED12" s="351" t="s">
        <v>295</v>
      </c>
      <c r="EE12" s="351" t="s">
        <v>296</v>
      </c>
      <c r="EF12" s="351" t="s">
        <v>297</v>
      </c>
      <c r="EG12" s="351" t="s">
        <v>298</v>
      </c>
      <c r="EH12" s="351" t="s">
        <v>299</v>
      </c>
      <c r="EI12" s="351" t="s">
        <v>300</v>
      </c>
      <c r="EJ12" s="351" t="s">
        <v>301</v>
      </c>
      <c r="EK12" s="351" t="s">
        <v>302</v>
      </c>
      <c r="EL12" s="351" t="s">
        <v>303</v>
      </c>
      <c r="EM12" s="351" t="s">
        <v>304</v>
      </c>
      <c r="EN12" s="351" t="s">
        <v>305</v>
      </c>
      <c r="EO12" s="351" t="s">
        <v>306</v>
      </c>
      <c r="EP12" s="351" t="s">
        <v>307</v>
      </c>
      <c r="EQ12" s="351" t="s">
        <v>308</v>
      </c>
      <c r="ER12" s="351" t="s">
        <v>309</v>
      </c>
      <c r="ES12" s="351" t="s">
        <v>310</v>
      </c>
      <c r="ET12" s="351" t="s">
        <v>311</v>
      </c>
      <c r="EU12" s="351" t="s">
        <v>312</v>
      </c>
      <c r="EV12" s="351" t="s">
        <v>313</v>
      </c>
      <c r="EW12" s="351" t="s">
        <v>314</v>
      </c>
      <c r="EX12" s="351" t="s">
        <v>315</v>
      </c>
      <c r="EY12" s="351" t="s">
        <v>316</v>
      </c>
      <c r="EZ12" s="351" t="s">
        <v>317</v>
      </c>
      <c r="FA12" s="351" t="s">
        <v>318</v>
      </c>
      <c r="FB12" s="351" t="s">
        <v>319</v>
      </c>
      <c r="FC12" s="351" t="s">
        <v>320</v>
      </c>
      <c r="FD12" s="351" t="s">
        <v>321</v>
      </c>
      <c r="FE12" s="351" t="s">
        <v>322</v>
      </c>
      <c r="FF12" s="351" t="s">
        <v>323</v>
      </c>
      <c r="FG12" s="351" t="s">
        <v>324</v>
      </c>
      <c r="FH12" s="351" t="s">
        <v>325</v>
      </c>
      <c r="FI12" s="351" t="s">
        <v>326</v>
      </c>
      <c r="FJ12" s="351" t="s">
        <v>327</v>
      </c>
      <c r="FK12" s="351" t="s">
        <v>328</v>
      </c>
      <c r="FL12" s="351" t="s">
        <v>329</v>
      </c>
      <c r="FM12" s="351" t="s">
        <v>330</v>
      </c>
      <c r="FN12" s="351" t="s">
        <v>331</v>
      </c>
      <c r="FO12" s="351" t="s">
        <v>332</v>
      </c>
      <c r="FP12" s="351" t="s">
        <v>333</v>
      </c>
      <c r="FQ12" s="365" t="s">
        <v>334</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3451</v>
      </c>
      <c r="B13" s="220"/>
      <c r="C13" s="212">
        <v>2</v>
      </c>
      <c r="D13" s="203" t="s">
        <v>3452</v>
      </c>
      <c r="E13" s="81" t="s">
        <v>39</v>
      </c>
      <c r="F13" s="34" t="s">
        <v>152</v>
      </c>
      <c r="G13" s="131">
        <v>40926</v>
      </c>
      <c r="H13" s="132">
        <v>40949</v>
      </c>
      <c r="I13" s="140"/>
      <c r="J13" s="78"/>
      <c r="K13" s="144"/>
      <c r="L13" s="119"/>
      <c r="M13" s="395">
        <v>40949</v>
      </c>
      <c r="N13" s="158">
        <f t="shared" ref="N13:N76" si="32">IF((NETWORKDAYS(G13,M13)&gt;0),(NETWORKDAYS(G13,M13)),"")</f>
        <v>18</v>
      </c>
      <c r="O13" s="311"/>
      <c r="P13" s="311" t="s">
        <v>152</v>
      </c>
      <c r="Q13" s="311"/>
      <c r="R13" s="311" t="s">
        <v>152</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335</v>
      </c>
      <c r="BC13" s="57" t="s">
        <v>336</v>
      </c>
      <c r="BD13" s="57" t="s">
        <v>337</v>
      </c>
      <c r="BE13" s="57" t="s">
        <v>338</v>
      </c>
      <c r="BF13" s="70" t="s">
        <v>339</v>
      </c>
      <c r="BG13" s="57" t="s">
        <v>340</v>
      </c>
      <c r="BH13" s="57" t="s">
        <v>341</v>
      </c>
      <c r="BI13" s="57" t="s">
        <v>342</v>
      </c>
      <c r="BJ13" s="57" t="s">
        <v>343</v>
      </c>
      <c r="BK13" s="57" t="s">
        <v>344</v>
      </c>
      <c r="BL13" s="353" t="s">
        <v>345</v>
      </c>
      <c r="BM13" s="57" t="s">
        <v>346</v>
      </c>
      <c r="BN13" s="57" t="s">
        <v>347</v>
      </c>
      <c r="BO13" s="57" t="s">
        <v>348</v>
      </c>
      <c r="BP13" s="57" t="s">
        <v>349</v>
      </c>
      <c r="BQ13" s="57" t="s">
        <v>350</v>
      </c>
      <c r="BR13" s="57" t="s">
        <v>351</v>
      </c>
      <c r="BS13" s="57" t="s">
        <v>352</v>
      </c>
      <c r="BT13" s="57" t="s">
        <v>353</v>
      </c>
      <c r="BU13" s="57" t="s">
        <v>354</v>
      </c>
      <c r="BV13" s="57" t="s">
        <v>355</v>
      </c>
      <c r="BW13" s="57" t="s">
        <v>356</v>
      </c>
      <c r="BX13" s="57" t="s">
        <v>357</v>
      </c>
      <c r="BY13" s="352" t="s">
        <v>358</v>
      </c>
      <c r="BZ13" s="352" t="s">
        <v>359</v>
      </c>
      <c r="CA13" s="352" t="s">
        <v>360</v>
      </c>
      <c r="CB13" s="352" t="s">
        <v>361</v>
      </c>
      <c r="CC13" s="352" t="s">
        <v>362</v>
      </c>
      <c r="CD13" s="352" t="s">
        <v>363</v>
      </c>
      <c r="CE13" s="352" t="s">
        <v>364</v>
      </c>
      <c r="CF13" s="352" t="s">
        <v>365</v>
      </c>
      <c r="CG13" s="352" t="s">
        <v>366</v>
      </c>
      <c r="CH13" s="352" t="s">
        <v>367</v>
      </c>
      <c r="CI13" s="352" t="s">
        <v>368</v>
      </c>
      <c r="CJ13" s="352" t="s">
        <v>369</v>
      </c>
      <c r="CK13" s="352" t="s">
        <v>370</v>
      </c>
      <c r="CL13" s="352" t="s">
        <v>371</v>
      </c>
      <c r="CM13" s="352" t="s">
        <v>372</v>
      </c>
      <c r="CN13" s="352" t="s">
        <v>373</v>
      </c>
      <c r="CO13" s="352" t="s">
        <v>374</v>
      </c>
      <c r="CP13" s="352" t="s">
        <v>375</v>
      </c>
      <c r="CQ13" s="352" t="s">
        <v>376</v>
      </c>
      <c r="CR13" s="352" t="s">
        <v>377</v>
      </c>
      <c r="CS13" s="352" t="s">
        <v>378</v>
      </c>
      <c r="CT13" s="352" t="s">
        <v>379</v>
      </c>
      <c r="CU13" s="352" t="s">
        <v>380</v>
      </c>
      <c r="CV13" s="352" t="s">
        <v>381</v>
      </c>
      <c r="CW13" s="352" t="s">
        <v>382</v>
      </c>
      <c r="CX13" s="352" t="s">
        <v>383</v>
      </c>
      <c r="CY13" s="352" t="s">
        <v>384</v>
      </c>
      <c r="CZ13" s="352" t="s">
        <v>385</v>
      </c>
      <c r="DA13" s="352" t="s">
        <v>386</v>
      </c>
      <c r="DB13" s="352" t="s">
        <v>387</v>
      </c>
      <c r="DC13" s="352" t="s">
        <v>388</v>
      </c>
      <c r="DD13" s="352" t="s">
        <v>389</v>
      </c>
      <c r="DE13" s="352" t="s">
        <v>390</v>
      </c>
      <c r="DF13" s="352" t="s">
        <v>391</v>
      </c>
      <c r="DG13" s="352" t="s">
        <v>392</v>
      </c>
      <c r="DH13" s="352" t="s">
        <v>393</v>
      </c>
      <c r="DI13" s="352" t="s">
        <v>394</v>
      </c>
      <c r="DJ13" s="352" t="s">
        <v>395</v>
      </c>
      <c r="DK13" s="352" t="s">
        <v>396</v>
      </c>
      <c r="DL13" s="352" t="s">
        <v>397</v>
      </c>
      <c r="DM13" s="352" t="s">
        <v>398</v>
      </c>
      <c r="DN13" s="352" t="s">
        <v>399</v>
      </c>
      <c r="DO13" s="352" t="s">
        <v>400</v>
      </c>
      <c r="DP13" s="352" t="s">
        <v>402</v>
      </c>
      <c r="DQ13" s="352" t="s">
        <v>403</v>
      </c>
      <c r="DR13" s="352" t="s">
        <v>404</v>
      </c>
      <c r="DS13" s="352" t="s">
        <v>405</v>
      </c>
      <c r="DT13" s="352" t="s">
        <v>406</v>
      </c>
      <c r="DU13" s="352" t="s">
        <v>407</v>
      </c>
      <c r="DV13" s="352" t="s">
        <v>408</v>
      </c>
      <c r="DW13" s="352" t="s">
        <v>409</v>
      </c>
      <c r="DX13" s="352" t="s">
        <v>410</v>
      </c>
      <c r="DY13" s="352" t="s">
        <v>411</v>
      </c>
      <c r="DZ13" s="352" t="s">
        <v>412</v>
      </c>
      <c r="EA13" s="352" t="s">
        <v>413</v>
      </c>
      <c r="EB13" s="352" t="s">
        <v>414</v>
      </c>
      <c r="EC13" s="352" t="s">
        <v>415</v>
      </c>
      <c r="ED13" s="352" t="s">
        <v>416</v>
      </c>
      <c r="EE13" s="352" t="s">
        <v>416</v>
      </c>
      <c r="EF13" s="352" t="s">
        <v>417</v>
      </c>
      <c r="EG13" s="352" t="s">
        <v>418</v>
      </c>
      <c r="EH13" s="352" t="s">
        <v>419</v>
      </c>
      <c r="EI13" s="352" t="s">
        <v>420</v>
      </c>
      <c r="EJ13" s="352" t="s">
        <v>421</v>
      </c>
      <c r="EK13" s="352" t="s">
        <v>422</v>
      </c>
      <c r="EL13" s="352" t="s">
        <v>423</v>
      </c>
      <c r="EM13" s="352" t="s">
        <v>424</v>
      </c>
      <c r="EN13" s="352" t="s">
        <v>425</v>
      </c>
      <c r="EO13" s="352" t="s">
        <v>426</v>
      </c>
      <c r="EP13" s="352" t="s">
        <v>427</v>
      </c>
      <c r="EQ13" s="352" t="s">
        <v>428</v>
      </c>
      <c r="ER13" s="352" t="s">
        <v>429</v>
      </c>
      <c r="ES13" s="352" t="s">
        <v>430</v>
      </c>
      <c r="ET13" s="352" t="s">
        <v>431</v>
      </c>
      <c r="EU13" s="352" t="s">
        <v>432</v>
      </c>
      <c r="EV13" s="352" t="s">
        <v>433</v>
      </c>
      <c r="EW13" s="352" t="s">
        <v>434</v>
      </c>
      <c r="EX13" s="352" t="s">
        <v>435</v>
      </c>
      <c r="EY13" s="352" t="s">
        <v>436</v>
      </c>
      <c r="EZ13" s="352" t="s">
        <v>437</v>
      </c>
      <c r="FA13" s="352" t="s">
        <v>438</v>
      </c>
      <c r="FB13" s="352" t="s">
        <v>439</v>
      </c>
      <c r="FC13" s="352" t="s">
        <v>440</v>
      </c>
      <c r="FD13" s="352" t="s">
        <v>441</v>
      </c>
      <c r="FE13" s="352" t="s">
        <v>442</v>
      </c>
      <c r="FF13" s="352" t="s">
        <v>443</v>
      </c>
      <c r="FG13" s="352" t="s">
        <v>444</v>
      </c>
      <c r="FH13" s="352" t="s">
        <v>445</v>
      </c>
      <c r="FI13" s="352" t="s">
        <v>446</v>
      </c>
      <c r="FJ13" s="352" t="s">
        <v>447</v>
      </c>
      <c r="FK13" s="352" t="s">
        <v>448</v>
      </c>
      <c r="FL13" s="352" t="s">
        <v>449</v>
      </c>
      <c r="FM13" s="352" t="s">
        <v>450</v>
      </c>
      <c r="FN13" s="352" t="s">
        <v>451</v>
      </c>
      <c r="FO13" s="352" t="s">
        <v>452</v>
      </c>
      <c r="FP13" s="352" t="s">
        <v>453</v>
      </c>
      <c r="FQ13" s="366" t="s">
        <v>454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3453</v>
      </c>
      <c r="E14" s="81" t="s">
        <v>39</v>
      </c>
      <c r="F14" s="34" t="s">
        <v>3454</v>
      </c>
      <c r="G14" s="134">
        <v>40927</v>
      </c>
      <c r="H14" s="135">
        <v>40930</v>
      </c>
      <c r="I14" s="170" t="s">
        <v>3455</v>
      </c>
      <c r="J14" s="171" t="s">
        <v>3456</v>
      </c>
      <c r="K14" s="145"/>
      <c r="L14" s="28"/>
      <c r="M14" s="398">
        <v>40956</v>
      </c>
      <c r="N14" s="158">
        <f t="shared" si="32"/>
        <v>22</v>
      </c>
      <c r="O14" s="311"/>
      <c r="P14" s="311"/>
      <c r="Q14" s="311"/>
      <c r="R14" s="311"/>
      <c r="S14" s="311"/>
      <c r="T14" s="312" t="s">
        <v>3457</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456</v>
      </c>
      <c r="BC14" s="57" t="s">
        <v>457</v>
      </c>
      <c r="BD14" s="57" t="s">
        <v>458</v>
      </c>
      <c r="BE14" s="57" t="s">
        <v>459</v>
      </c>
      <c r="BF14" s="70" t="s">
        <v>460</v>
      </c>
      <c r="BG14" s="57" t="s">
        <v>461</v>
      </c>
      <c r="BH14" s="57" t="s">
        <v>462</v>
      </c>
      <c r="BI14" s="57" t="s">
        <v>463</v>
      </c>
      <c r="BJ14" s="57" t="s">
        <v>464</v>
      </c>
      <c r="BK14" s="57" t="s">
        <v>465</v>
      </c>
      <c r="BL14" s="354" t="s">
        <v>466</v>
      </c>
      <c r="BM14" s="57" t="s">
        <v>467</v>
      </c>
      <c r="BN14" s="57" t="s">
        <v>468</v>
      </c>
      <c r="BO14" s="57" t="s">
        <v>469</v>
      </c>
      <c r="BP14" s="57" t="s">
        <v>470</v>
      </c>
      <c r="BQ14" s="57" t="s">
        <v>471</v>
      </c>
      <c r="BR14" s="57" t="s">
        <v>472</v>
      </c>
      <c r="BS14" s="57" t="s">
        <v>473</v>
      </c>
      <c r="BT14" s="57" t="s">
        <v>474</v>
      </c>
      <c r="BU14" s="57" t="s">
        <v>475</v>
      </c>
      <c r="BV14" s="57" t="s">
        <v>476</v>
      </c>
      <c r="BW14" s="57"/>
      <c r="BX14" s="57" t="s">
        <v>477</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478</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479</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3458</v>
      </c>
      <c r="E15" s="33" t="s">
        <v>159</v>
      </c>
      <c r="F15" s="34"/>
      <c r="G15" s="134">
        <v>40931</v>
      </c>
      <c r="H15" s="135">
        <v>40956</v>
      </c>
      <c r="I15" s="142" t="s">
        <v>152</v>
      </c>
      <c r="J15" s="79" t="s">
        <v>152</v>
      </c>
      <c r="K15" s="145" t="s">
        <v>152</v>
      </c>
      <c r="L15" s="172">
        <v>3</v>
      </c>
      <c r="M15" s="395">
        <v>41046</v>
      </c>
      <c r="N15" s="158">
        <f t="shared" si="32"/>
        <v>84</v>
      </c>
      <c r="O15" s="315"/>
      <c r="P15" s="315"/>
      <c r="Q15" s="315" t="s">
        <v>152</v>
      </c>
      <c r="R15" s="315"/>
      <c r="S15" s="315"/>
      <c r="T15" s="316"/>
      <c r="U15" s="317" t="s">
        <v>152</v>
      </c>
      <c r="V15" s="167">
        <v>95</v>
      </c>
      <c r="W15" s="313">
        <v>20.5</v>
      </c>
      <c r="X15" s="313" t="s">
        <v>3459</v>
      </c>
      <c r="Y15" s="160" t="e">
        <f t="shared" si="25"/>
        <v>#VALUE!</v>
      </c>
      <c r="Z15" s="159">
        <f t="shared" si="26"/>
        <v>1360</v>
      </c>
      <c r="AA15" s="326">
        <v>5000</v>
      </c>
      <c r="AB15" s="400">
        <f t="shared" si="49"/>
        <v>0</v>
      </c>
      <c r="AC15" s="370" t="s">
        <v>152</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480</v>
      </c>
      <c r="BC15" s="57" t="s">
        <v>481</v>
      </c>
      <c r="BD15" s="57" t="s">
        <v>482</v>
      </c>
      <c r="BE15" s="57" t="s">
        <v>483</v>
      </c>
      <c r="BF15" s="70" t="s">
        <v>484</v>
      </c>
      <c r="BG15" s="57" t="s">
        <v>485</v>
      </c>
      <c r="BH15" s="57" t="s">
        <v>486</v>
      </c>
      <c r="BI15" s="57" t="s">
        <v>487</v>
      </c>
      <c r="BJ15" s="57" t="s">
        <v>488</v>
      </c>
      <c r="BK15" s="57" t="s">
        <v>489</v>
      </c>
      <c r="BL15" s="354" t="s">
        <v>490</v>
      </c>
      <c r="BM15" s="57" t="s">
        <v>491</v>
      </c>
      <c r="BN15" s="57" t="s">
        <v>492</v>
      </c>
      <c r="BO15" s="57" t="s">
        <v>493</v>
      </c>
      <c r="BP15" s="57" t="s">
        <v>494</v>
      </c>
      <c r="BQ15" s="57" t="s">
        <v>495</v>
      </c>
      <c r="BR15" s="57" t="s">
        <v>3460</v>
      </c>
      <c r="BS15" s="57" t="s">
        <v>496</v>
      </c>
      <c r="BT15" s="57" t="s">
        <v>497</v>
      </c>
      <c r="BU15" s="57" t="s">
        <v>498</v>
      </c>
      <c r="BV15" s="57" t="s">
        <v>499</v>
      </c>
      <c r="BW15" s="57"/>
      <c r="BX15" s="57" t="s">
        <v>500</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501</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502</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503</v>
      </c>
      <c r="BC16" s="57" t="s">
        <v>504</v>
      </c>
      <c r="BD16" s="57" t="s">
        <v>505</v>
      </c>
      <c r="BE16" s="57" t="s">
        <v>506</v>
      </c>
      <c r="BF16" s="70" t="s">
        <v>507</v>
      </c>
      <c r="BG16" s="57" t="s">
        <v>508</v>
      </c>
      <c r="BH16" s="57" t="s">
        <v>509</v>
      </c>
      <c r="BI16" s="57" t="s">
        <v>510</v>
      </c>
      <c r="BJ16" s="57" t="s">
        <v>511</v>
      </c>
      <c r="BK16" s="57" t="s">
        <v>512</v>
      </c>
      <c r="BL16" s="354" t="s">
        <v>513</v>
      </c>
      <c r="BM16" s="57" t="s">
        <v>514</v>
      </c>
      <c r="BN16" s="57" t="s">
        <v>515</v>
      </c>
      <c r="BO16" s="57" t="s">
        <v>516</v>
      </c>
      <c r="BP16" s="57" t="s">
        <v>517</v>
      </c>
      <c r="BQ16" s="57" t="s">
        <v>518</v>
      </c>
      <c r="BR16" s="66"/>
      <c r="BS16" s="57" t="s">
        <v>519</v>
      </c>
      <c r="BT16" s="57" t="s">
        <v>520</v>
      </c>
      <c r="BU16" s="57" t="s">
        <v>521</v>
      </c>
      <c r="BV16" s="57" t="s">
        <v>522</v>
      </c>
      <c r="BW16" s="57"/>
      <c r="BX16" s="57" t="s">
        <v>523</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524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525</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526</v>
      </c>
      <c r="BC17" s="57" t="s">
        <v>527</v>
      </c>
      <c r="BD17" s="57" t="s">
        <v>528</v>
      </c>
      <c r="BE17" s="57" t="s">
        <v>529</v>
      </c>
      <c r="BF17" s="70" t="s">
        <v>530</v>
      </c>
      <c r="BG17" s="57" t="s">
        <v>531</v>
      </c>
      <c r="BH17" s="57" t="s">
        <v>532</v>
      </c>
      <c r="BI17" s="57" t="s">
        <v>533</v>
      </c>
      <c r="BJ17" s="57" t="s">
        <v>534</v>
      </c>
      <c r="BK17" s="57" t="s">
        <v>535</v>
      </c>
      <c r="BL17" s="354" t="s">
        <v>536</v>
      </c>
      <c r="BM17" s="57" t="s">
        <v>537</v>
      </c>
      <c r="BN17" s="57" t="s">
        <v>538</v>
      </c>
      <c r="BO17" s="57" t="s">
        <v>539</v>
      </c>
      <c r="BP17" s="57" t="s">
        <v>540</v>
      </c>
      <c r="BQ17" s="57" t="s">
        <v>541</v>
      </c>
      <c r="BR17" s="66"/>
      <c r="BS17" s="57" t="s">
        <v>542</v>
      </c>
      <c r="BT17" s="57" t="s">
        <v>543</v>
      </c>
      <c r="BU17" s="57" t="s">
        <v>544</v>
      </c>
      <c r="BV17" s="57" t="s">
        <v>545</v>
      </c>
      <c r="BW17" s="57"/>
      <c r="BX17" s="57" t="s">
        <v>546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547</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548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549</v>
      </c>
      <c r="BC18" s="57" t="s">
        <v>550</v>
      </c>
      <c r="BD18" s="57" t="s">
        <v>551</v>
      </c>
      <c r="BE18" s="57" t="s">
        <v>552</v>
      </c>
      <c r="BF18" s="70" t="s">
        <v>553</v>
      </c>
      <c r="BG18" s="57" t="s">
        <v>554</v>
      </c>
      <c r="BH18" s="57" t="s">
        <v>555</v>
      </c>
      <c r="BI18" s="57" t="s">
        <v>556</v>
      </c>
      <c r="BJ18" s="57" t="s">
        <v>557</v>
      </c>
      <c r="BK18" s="57" t="s">
        <v>558</v>
      </c>
      <c r="BL18" s="354" t="s">
        <v>559</v>
      </c>
      <c r="BM18" s="57" t="s">
        <v>560</v>
      </c>
      <c r="BN18" s="57" t="s">
        <v>561</v>
      </c>
      <c r="BO18" s="57" t="s">
        <v>562</v>
      </c>
      <c r="BP18" s="57" t="s">
        <v>563</v>
      </c>
      <c r="BQ18" s="57" t="s">
        <v>564</v>
      </c>
      <c r="BR18" s="66"/>
      <c r="BS18" s="57" t="s">
        <v>565</v>
      </c>
      <c r="BT18" s="57" t="s">
        <v>566</v>
      </c>
      <c r="BU18" s="57" t="s">
        <v>567</v>
      </c>
      <c r="BV18" s="57" t="s">
        <v>568</v>
      </c>
      <c r="BW18" s="57"/>
      <c r="BX18" s="57" t="s">
        <v>569</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570</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571</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572</v>
      </c>
      <c r="BC19" s="57" t="s">
        <v>573</v>
      </c>
      <c r="BD19" s="57" t="s">
        <v>574</v>
      </c>
      <c r="BE19" s="57" t="s">
        <v>552</v>
      </c>
      <c r="BF19" s="70" t="s">
        <v>575</v>
      </c>
      <c r="BG19" s="57" t="s">
        <v>576</v>
      </c>
      <c r="BH19" s="57" t="s">
        <v>577</v>
      </c>
      <c r="BI19" s="57" t="s">
        <v>578</v>
      </c>
      <c r="BJ19" s="57" t="s">
        <v>579</v>
      </c>
      <c r="BK19" s="57" t="s">
        <v>580</v>
      </c>
      <c r="BL19" s="355" t="s">
        <v>581</v>
      </c>
      <c r="BM19" s="57" t="s">
        <v>582</v>
      </c>
      <c r="BN19" s="57" t="s">
        <v>583</v>
      </c>
      <c r="BO19" s="57" t="s">
        <v>584</v>
      </c>
      <c r="BP19" s="57" t="s">
        <v>585</v>
      </c>
      <c r="BQ19" s="57" t="s">
        <v>586</v>
      </c>
      <c r="BR19" s="66"/>
      <c r="BS19" s="57" t="s">
        <v>587</v>
      </c>
      <c r="BT19" s="57" t="s">
        <v>588</v>
      </c>
      <c r="BU19" s="57" t="s">
        <v>589</v>
      </c>
      <c r="BV19" s="57" t="s">
        <v>590</v>
      </c>
      <c r="BW19" s="57"/>
      <c r="BX19" s="57" t="s">
        <v>591</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592</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593</v>
      </c>
      <c r="BC20" s="57" t="s">
        <v>594</v>
      </c>
      <c r="BD20" s="57" t="s">
        <v>595</v>
      </c>
      <c r="BE20" s="57" t="s">
        <v>596</v>
      </c>
      <c r="BF20" s="70" t="s">
        <v>597</v>
      </c>
      <c r="BG20" s="57" t="s">
        <v>598</v>
      </c>
      <c r="BH20" s="57" t="s">
        <v>599</v>
      </c>
      <c r="BI20" s="57" t="s">
        <v>600</v>
      </c>
      <c r="BJ20" s="57" t="s">
        <v>601</v>
      </c>
      <c r="BK20" s="57" t="s">
        <v>602</v>
      </c>
      <c r="BL20" s="354" t="s">
        <v>603</v>
      </c>
      <c r="BM20" s="57" t="s">
        <v>604</v>
      </c>
      <c r="BN20" s="57" t="s">
        <v>605</v>
      </c>
      <c r="BO20" s="57" t="s">
        <v>606</v>
      </c>
      <c r="BP20" s="57" t="s">
        <v>607</v>
      </c>
      <c r="BQ20" s="57" t="s">
        <v>608</v>
      </c>
      <c r="BR20" s="66"/>
      <c r="BS20" s="57" t="s">
        <v>609</v>
      </c>
      <c r="BT20" s="57" t="s">
        <v>610</v>
      </c>
      <c r="BU20" s="57" t="s">
        <v>611</v>
      </c>
      <c r="BV20" s="57" t="s">
        <v>612</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613</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614</v>
      </c>
      <c r="BC21" s="57" t="s">
        <v>615</v>
      </c>
      <c r="BD21" s="57" t="s">
        <v>616</v>
      </c>
      <c r="BE21" s="57" t="s">
        <v>617</v>
      </c>
      <c r="BF21" s="70" t="s">
        <v>618</v>
      </c>
      <c r="BG21" s="57" t="s">
        <v>619</v>
      </c>
      <c r="BH21" s="57" t="s">
        <v>620</v>
      </c>
      <c r="BI21" s="57" t="s">
        <v>621</v>
      </c>
      <c r="BJ21" s="57" t="s">
        <v>622</v>
      </c>
      <c r="BK21" s="57" t="s">
        <v>623</v>
      </c>
      <c r="BL21" s="354" t="s">
        <v>624</v>
      </c>
      <c r="BM21" s="57" t="s">
        <v>625</v>
      </c>
      <c r="BN21" s="57" t="s">
        <v>626</v>
      </c>
      <c r="BO21" s="57" t="s">
        <v>627</v>
      </c>
      <c r="BP21" s="57" t="s">
        <v>628</v>
      </c>
      <c r="BQ21" s="57" t="s">
        <v>629</v>
      </c>
      <c r="BR21" s="66"/>
      <c r="BS21" s="57" t="s">
        <v>630</v>
      </c>
      <c r="BT21" s="57" t="s">
        <v>631</v>
      </c>
      <c r="BU21" s="57" t="s">
        <v>632</v>
      </c>
      <c r="BV21" s="57" t="s">
        <v>633</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634</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635</v>
      </c>
      <c r="BC22" s="57" t="s">
        <v>636</v>
      </c>
      <c r="BD22" s="57" t="s">
        <v>637</v>
      </c>
      <c r="BE22" s="57" t="s">
        <v>638</v>
      </c>
      <c r="BF22" s="70" t="s">
        <v>639</v>
      </c>
      <c r="BG22" s="57" t="s">
        <v>640</v>
      </c>
      <c r="BH22" s="57" t="s">
        <v>641</v>
      </c>
      <c r="BI22" s="57" t="s">
        <v>642</v>
      </c>
      <c r="BJ22" s="57" t="s">
        <v>643</v>
      </c>
      <c r="BK22" s="57" t="s">
        <v>644</v>
      </c>
      <c r="BL22" s="354" t="s">
        <v>645</v>
      </c>
      <c r="BM22" s="57" t="s">
        <v>646</v>
      </c>
      <c r="BN22" s="57" t="s">
        <v>647</v>
      </c>
      <c r="BO22" s="57" t="s">
        <v>648</v>
      </c>
      <c r="BP22" s="57" t="s">
        <v>649</v>
      </c>
      <c r="BQ22" s="57" t="s">
        <v>650</v>
      </c>
      <c r="BR22" s="66"/>
      <c r="BS22" s="57" t="s">
        <v>651</v>
      </c>
      <c r="BT22" s="57" t="s">
        <v>652</v>
      </c>
      <c r="BU22" s="57" t="s">
        <v>653</v>
      </c>
      <c r="BV22" s="57" t="s">
        <v>654</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655</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656</v>
      </c>
      <c r="BC23" s="57" t="s">
        <v>657</v>
      </c>
      <c r="BD23" s="57" t="s">
        <v>658</v>
      </c>
      <c r="BE23" s="57" t="s">
        <v>659</v>
      </c>
      <c r="BF23" s="70" t="s">
        <v>660</v>
      </c>
      <c r="BG23" s="57" t="s">
        <v>661</v>
      </c>
      <c r="BH23" s="57" t="s">
        <v>662</v>
      </c>
      <c r="BI23" s="57" t="s">
        <v>663</v>
      </c>
      <c r="BJ23" s="57" t="s">
        <v>664</v>
      </c>
      <c r="BK23" s="57" t="s">
        <v>665</v>
      </c>
      <c r="BL23" s="356" t="s">
        <v>666</v>
      </c>
      <c r="BM23" s="66"/>
      <c r="BN23" s="57" t="s">
        <v>667</v>
      </c>
      <c r="BO23" s="57" t="s">
        <v>668</v>
      </c>
      <c r="BP23" s="57" t="s">
        <v>669</v>
      </c>
      <c r="BQ23" s="57" t="s">
        <v>670</v>
      </c>
      <c r="BR23" s="66"/>
      <c r="BS23" s="57" t="s">
        <v>671</v>
      </c>
      <c r="BT23" s="57" t="s">
        <v>672</v>
      </c>
      <c r="BU23" s="57" t="s">
        <v>673</v>
      </c>
      <c r="BV23" s="57" t="s">
        <v>674</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675</v>
      </c>
      <c r="BC24" s="57" t="s">
        <v>676</v>
      </c>
      <c r="BD24" s="57" t="s">
        <v>677</v>
      </c>
      <c r="BE24" s="57" t="s">
        <v>678</v>
      </c>
      <c r="BF24" s="70" t="s">
        <v>679</v>
      </c>
      <c r="BG24" s="57" t="s">
        <v>680</v>
      </c>
      <c r="BH24" s="57" t="s">
        <v>681</v>
      </c>
      <c r="BI24" s="57" t="s">
        <v>682</v>
      </c>
      <c r="BJ24" s="57" t="s">
        <v>683</v>
      </c>
      <c r="BK24" s="57" t="s">
        <v>684</v>
      </c>
      <c r="BL24" s="354" t="s">
        <v>685</v>
      </c>
      <c r="BM24" s="66"/>
      <c r="BN24" s="57" t="s">
        <v>686</v>
      </c>
      <c r="BO24" s="57" t="s">
        <v>687</v>
      </c>
      <c r="BP24" s="57" t="s">
        <v>688</v>
      </c>
      <c r="BQ24" s="57" t="s">
        <v>689</v>
      </c>
      <c r="BR24" s="66"/>
      <c r="BS24" s="57" t="s">
        <v>690</v>
      </c>
      <c r="BT24" s="57" t="s">
        <v>691</v>
      </c>
      <c r="BU24" s="57" t="s">
        <v>692</v>
      </c>
      <c r="BV24" s="57" t="s">
        <v>693</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694</v>
      </c>
      <c r="BC25" s="57" t="s">
        <v>695</v>
      </c>
      <c r="BD25" s="57" t="s">
        <v>696</v>
      </c>
      <c r="BE25" s="57" t="s">
        <v>697</v>
      </c>
      <c r="BF25" s="70" t="s">
        <v>698</v>
      </c>
      <c r="BG25" s="57" t="s">
        <v>699</v>
      </c>
      <c r="BH25" s="57" t="s">
        <v>700</v>
      </c>
      <c r="BI25" s="57" t="s">
        <v>701</v>
      </c>
      <c r="BJ25" s="57" t="s">
        <v>702</v>
      </c>
      <c r="BK25" s="57" t="s">
        <v>703</v>
      </c>
      <c r="BL25" s="354" t="s">
        <v>704</v>
      </c>
      <c r="BM25" s="66"/>
      <c r="BN25" s="57" t="s">
        <v>705</v>
      </c>
      <c r="BO25" s="57" t="s">
        <v>706</v>
      </c>
      <c r="BP25" s="57" t="s">
        <v>707</v>
      </c>
      <c r="BQ25" s="57" t="s">
        <v>708</v>
      </c>
      <c r="BR25" s="66"/>
      <c r="BS25" s="57" t="s">
        <v>709</v>
      </c>
      <c r="BT25" s="57" t="s">
        <v>710</v>
      </c>
      <c r="BU25" s="57" t="s">
        <v>711</v>
      </c>
      <c r="BV25" s="57" t="s">
        <v>712</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713</v>
      </c>
      <c r="BC26" s="57" t="s">
        <v>714</v>
      </c>
      <c r="BD26" s="57" t="s">
        <v>715</v>
      </c>
      <c r="BE26" s="57" t="s">
        <v>716</v>
      </c>
      <c r="BF26" s="70" t="s">
        <v>717</v>
      </c>
      <c r="BG26" s="57" t="s">
        <v>718</v>
      </c>
      <c r="BH26" s="57" t="s">
        <v>719</v>
      </c>
      <c r="BI26" s="57" t="s">
        <v>720</v>
      </c>
      <c r="BJ26" s="65"/>
      <c r="BK26" s="57" t="s">
        <v>721</v>
      </c>
      <c r="BL26" s="354" t="s">
        <v>722</v>
      </c>
      <c r="BM26" s="66"/>
      <c r="BN26" s="57" t="s">
        <v>723</v>
      </c>
      <c r="BO26" s="57" t="s">
        <v>724</v>
      </c>
      <c r="BP26" s="57" t="s">
        <v>725</v>
      </c>
      <c r="BQ26" s="57" t="s">
        <v>726</v>
      </c>
      <c r="BR26" s="66"/>
      <c r="BS26" s="57" t="s">
        <v>727</v>
      </c>
      <c r="BT26" s="57" t="s">
        <v>728</v>
      </c>
      <c r="BU26" s="57" t="s">
        <v>729</v>
      </c>
      <c r="BV26" s="57" t="s">
        <v>730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731</v>
      </c>
      <c r="BC27" s="57" t="s">
        <v>732</v>
      </c>
      <c r="BD27" s="57" t="s">
        <v>733</v>
      </c>
      <c r="BE27" s="57" t="s">
        <v>734</v>
      </c>
      <c r="BF27" s="70" t="s">
        <v>735</v>
      </c>
      <c r="BG27" s="57" t="s">
        <v>736</v>
      </c>
      <c r="BH27" s="57" t="s">
        <v>737</v>
      </c>
      <c r="BI27" s="57" t="s">
        <v>738</v>
      </c>
      <c r="BJ27" s="66"/>
      <c r="BK27" s="57" t="s">
        <v>739</v>
      </c>
      <c r="BL27" s="354" t="s">
        <v>740</v>
      </c>
      <c r="BM27" s="66"/>
      <c r="BN27" s="57" t="s">
        <v>741</v>
      </c>
      <c r="BO27" s="57" t="s">
        <v>742</v>
      </c>
      <c r="BP27" s="57" t="s">
        <v>743</v>
      </c>
      <c r="BQ27" s="57" t="s">
        <v>744</v>
      </c>
      <c r="BR27" s="66"/>
      <c r="BS27" s="57" t="s">
        <v>745</v>
      </c>
      <c r="BT27" s="57" t="s">
        <v>746</v>
      </c>
      <c r="BU27" s="57" t="s">
        <v>747</v>
      </c>
      <c r="BV27" s="57" t="s">
        <v>748</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749</v>
      </c>
      <c r="BC28" s="57" t="s">
        <v>750</v>
      </c>
      <c r="BD28" s="57" t="s">
        <v>751</v>
      </c>
      <c r="BE28" s="57" t="s">
        <v>734</v>
      </c>
      <c r="BF28" s="70" t="s">
        <v>752</v>
      </c>
      <c r="BG28" s="57" t="s">
        <v>753</v>
      </c>
      <c r="BH28" s="57" t="s">
        <v>754</v>
      </c>
      <c r="BI28" s="57" t="s">
        <v>755</v>
      </c>
      <c r="BJ28" s="66"/>
      <c r="BK28" s="57" t="s">
        <v>756</v>
      </c>
      <c r="BL28" s="354" t="s">
        <v>757</v>
      </c>
      <c r="BM28" s="66"/>
      <c r="BN28" s="57" t="s">
        <v>758</v>
      </c>
      <c r="BO28" s="57" t="s">
        <v>759</v>
      </c>
      <c r="BP28" s="57" t="s">
        <v>760</v>
      </c>
      <c r="BQ28" s="57" t="s">
        <v>761</v>
      </c>
      <c r="BR28" s="66"/>
      <c r="BS28" s="57" t="s">
        <v>762</v>
      </c>
      <c r="BT28" s="57" t="s">
        <v>763</v>
      </c>
      <c r="BU28" s="57" t="s">
        <v>764</v>
      </c>
      <c r="BV28" s="57" t="s">
        <v>765</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766</v>
      </c>
      <c r="BC29" s="57" t="s">
        <v>767</v>
      </c>
      <c r="BD29" s="57" t="s">
        <v>768</v>
      </c>
      <c r="BE29" s="57" t="s">
        <v>769</v>
      </c>
      <c r="BF29" s="70" t="s">
        <v>770</v>
      </c>
      <c r="BG29" s="57" t="s">
        <v>771</v>
      </c>
      <c r="BH29" s="57" t="s">
        <v>772</v>
      </c>
      <c r="BI29" s="57" t="s">
        <v>773</v>
      </c>
      <c r="BJ29" s="66"/>
      <c r="BK29" s="57" t="s">
        <v>774</v>
      </c>
      <c r="BL29" s="354" t="s">
        <v>775</v>
      </c>
      <c r="BM29" s="66"/>
      <c r="BN29" s="57" t="s">
        <v>776</v>
      </c>
      <c r="BO29" s="57" t="s">
        <v>777</v>
      </c>
      <c r="BP29" s="57" t="s">
        <v>778</v>
      </c>
      <c r="BQ29" s="57" t="s">
        <v>779</v>
      </c>
      <c r="BR29" s="66"/>
      <c r="BS29" s="57" t="s">
        <v>780</v>
      </c>
      <c r="BT29" s="57" t="s">
        <v>781</v>
      </c>
      <c r="BU29" s="57" t="s">
        <v>782</v>
      </c>
      <c r="BV29" s="57" t="s">
        <v>783</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784</v>
      </c>
      <c r="BC30" s="57" t="s">
        <v>785</v>
      </c>
      <c r="BD30" s="57" t="s">
        <v>786</v>
      </c>
      <c r="BE30" s="57" t="s">
        <v>787</v>
      </c>
      <c r="BF30" s="70" t="s">
        <v>788</v>
      </c>
      <c r="BG30" s="57" t="s">
        <v>789</v>
      </c>
      <c r="BH30" s="57" t="s">
        <v>790</v>
      </c>
      <c r="BI30" s="57" t="s">
        <v>791</v>
      </c>
      <c r="BJ30" s="66"/>
      <c r="BK30" s="57" t="s">
        <v>792</v>
      </c>
      <c r="BL30" s="354" t="s">
        <v>793</v>
      </c>
      <c r="BM30" s="66"/>
      <c r="BN30" s="57" t="s">
        <v>794</v>
      </c>
      <c r="BO30" s="57" t="s">
        <v>795</v>
      </c>
      <c r="BP30" s="57" t="s">
        <v>796</v>
      </c>
      <c r="BQ30" s="57" t="s">
        <v>797</v>
      </c>
      <c r="BR30" s="66"/>
      <c r="BS30" s="57" t="s">
        <v>798</v>
      </c>
      <c r="BT30" s="57" t="s">
        <v>799</v>
      </c>
      <c r="BU30" s="57" t="s">
        <v>800</v>
      </c>
      <c r="BV30" s="57" t="s">
        <v>801</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802</v>
      </c>
      <c r="BC31" s="57" t="s">
        <v>803</v>
      </c>
      <c r="BD31" s="57" t="s">
        <v>804</v>
      </c>
      <c r="BE31" s="57" t="s">
        <v>805</v>
      </c>
      <c r="BF31" s="70" t="s">
        <v>806</v>
      </c>
      <c r="BG31" s="57" t="s">
        <v>807</v>
      </c>
      <c r="BH31" s="57" t="s">
        <v>808</v>
      </c>
      <c r="BI31" s="57" t="s">
        <v>809</v>
      </c>
      <c r="BJ31" s="66"/>
      <c r="BK31" s="57" t="s">
        <v>810</v>
      </c>
      <c r="BL31" s="354" t="s">
        <v>811</v>
      </c>
      <c r="BM31" s="66"/>
      <c r="BN31" s="57" t="s">
        <v>812</v>
      </c>
      <c r="BO31" s="57" t="s">
        <v>813</v>
      </c>
      <c r="BP31" s="57" t="s">
        <v>814</v>
      </c>
      <c r="BQ31" s="57" t="s">
        <v>815</v>
      </c>
      <c r="BR31" s="66"/>
      <c r="BS31" s="57" t="s">
        <v>816</v>
      </c>
      <c r="BT31" s="57" t="s">
        <v>817</v>
      </c>
      <c r="BU31" s="57" t="s">
        <v>818</v>
      </c>
      <c r="BV31" s="57" t="s">
        <v>819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820</v>
      </c>
      <c r="BC32" s="57" t="s">
        <v>821</v>
      </c>
      <c r="BD32" s="57" t="s">
        <v>822</v>
      </c>
      <c r="BE32" s="57" t="s">
        <v>823</v>
      </c>
      <c r="BF32" s="70" t="s">
        <v>824</v>
      </c>
      <c r="BG32" s="57" t="s">
        <v>825</v>
      </c>
      <c r="BH32" s="57" t="s">
        <v>826</v>
      </c>
      <c r="BI32" s="57" t="s">
        <v>827</v>
      </c>
      <c r="BJ32" s="66"/>
      <c r="BK32" s="57" t="s">
        <v>828</v>
      </c>
      <c r="BL32" s="354" t="s">
        <v>829</v>
      </c>
      <c r="BM32" s="66"/>
      <c r="BN32" s="57" t="s">
        <v>830</v>
      </c>
      <c r="BO32" s="57" t="s">
        <v>831</v>
      </c>
      <c r="BP32" s="57" t="s">
        <v>832</v>
      </c>
      <c r="BQ32" s="57" t="s">
        <v>833</v>
      </c>
      <c r="BR32" s="66"/>
      <c r="BS32" s="57" t="s">
        <v>834</v>
      </c>
      <c r="BT32" s="57" t="s">
        <v>835</v>
      </c>
      <c r="BU32" s="57" t="s">
        <v>836</v>
      </c>
      <c r="BV32" s="57" t="s">
        <v>837</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838</v>
      </c>
      <c r="BC33" s="57" t="s">
        <v>839</v>
      </c>
      <c r="BD33" s="57" t="s">
        <v>840</v>
      </c>
      <c r="BE33" s="57" t="s">
        <v>841</v>
      </c>
      <c r="BF33" s="70" t="s">
        <v>842</v>
      </c>
      <c r="BG33" s="57" t="s">
        <v>843</v>
      </c>
      <c r="BH33" s="57" t="s">
        <v>844</v>
      </c>
      <c r="BI33" s="57" t="s">
        <v>845</v>
      </c>
      <c r="BJ33" s="66"/>
      <c r="BK33" s="57" t="s">
        <v>846</v>
      </c>
      <c r="BL33" s="356" t="s">
        <v>847</v>
      </c>
      <c r="BM33" s="66"/>
      <c r="BN33" s="57" t="s">
        <v>848</v>
      </c>
      <c r="BO33" s="57" t="s">
        <v>849</v>
      </c>
      <c r="BP33" s="57" t="s">
        <v>850</v>
      </c>
      <c r="BQ33" s="57" t="s">
        <v>851</v>
      </c>
      <c r="BR33" s="66"/>
      <c r="BS33" s="57" t="s">
        <v>852</v>
      </c>
      <c r="BT33" s="57" t="s">
        <v>853</v>
      </c>
      <c r="BU33" s="57" t="s">
        <v>854</v>
      </c>
      <c r="BV33" s="57" t="s">
        <v>855</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856</v>
      </c>
      <c r="BC34" s="57" t="s">
        <v>857</v>
      </c>
      <c r="BD34" s="57" t="s">
        <v>858</v>
      </c>
      <c r="BE34" s="57" t="s">
        <v>859</v>
      </c>
      <c r="BF34" s="70" t="s">
        <v>860</v>
      </c>
      <c r="BG34" s="57" t="s">
        <v>861</v>
      </c>
      <c r="BH34" s="57" t="s">
        <v>862</v>
      </c>
      <c r="BI34" s="57" t="s">
        <v>863</v>
      </c>
      <c r="BJ34" s="66"/>
      <c r="BK34" s="57" t="s">
        <v>864</v>
      </c>
      <c r="BL34" s="356" t="s">
        <v>865</v>
      </c>
      <c r="BM34" s="66"/>
      <c r="BN34" s="57" t="s">
        <v>866</v>
      </c>
      <c r="BO34" s="57" t="s">
        <v>867</v>
      </c>
      <c r="BP34" s="57" t="s">
        <v>832</v>
      </c>
      <c r="BQ34" s="57" t="s">
        <v>868</v>
      </c>
      <c r="BR34" s="66"/>
      <c r="BS34" s="57" t="s">
        <v>869</v>
      </c>
      <c r="BT34" s="57" t="s">
        <v>870</v>
      </c>
      <c r="BU34" s="57" t="s">
        <v>871</v>
      </c>
      <c r="BV34" s="57" t="s">
        <v>872</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873</v>
      </c>
      <c r="BC35" s="57" t="s">
        <v>874</v>
      </c>
      <c r="BD35" s="57" t="s">
        <v>875</v>
      </c>
      <c r="BE35" s="57" t="s">
        <v>876</v>
      </c>
      <c r="BF35" s="70" t="s">
        <v>877</v>
      </c>
      <c r="BG35" s="57" t="s">
        <v>878</v>
      </c>
      <c r="BH35" s="57" t="s">
        <v>879</v>
      </c>
      <c r="BI35" s="57" t="s">
        <v>880</v>
      </c>
      <c r="BJ35" s="66"/>
      <c r="BK35" s="57" t="s">
        <v>881</v>
      </c>
      <c r="BL35" s="356" t="s">
        <v>882</v>
      </c>
      <c r="BM35" s="66"/>
      <c r="BN35" s="57" t="s">
        <v>883</v>
      </c>
      <c r="BO35" s="57" t="s">
        <v>884</v>
      </c>
      <c r="BP35" s="57" t="s">
        <v>885</v>
      </c>
      <c r="BQ35" s="57" t="s">
        <v>886</v>
      </c>
      <c r="BR35" s="66"/>
      <c r="BS35" s="57" t="s">
        <v>887</v>
      </c>
      <c r="BT35" s="57" t="s">
        <v>888</v>
      </c>
      <c r="BU35" s="57" t="s">
        <v>889</v>
      </c>
      <c r="BV35" s="57" t="s">
        <v>890</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891</v>
      </c>
      <c r="BC36" s="57" t="s">
        <v>892</v>
      </c>
      <c r="BD36" s="57" t="s">
        <v>893</v>
      </c>
      <c r="BE36" s="57" t="s">
        <v>894</v>
      </c>
      <c r="BF36" s="70" t="s">
        <v>895</v>
      </c>
      <c r="BG36" s="57" t="s">
        <v>896</v>
      </c>
      <c r="BH36" s="57" t="s">
        <v>897</v>
      </c>
      <c r="BI36" s="57" t="s">
        <v>898</v>
      </c>
      <c r="BJ36" s="66"/>
      <c r="BK36" s="57" t="s">
        <v>899</v>
      </c>
      <c r="BL36" s="354" t="s">
        <v>900</v>
      </c>
      <c r="BM36" s="66"/>
      <c r="BN36" s="57" t="s">
        <v>901</v>
      </c>
      <c r="BO36" s="57" t="s">
        <v>902</v>
      </c>
      <c r="BP36" s="57" t="s">
        <v>832</v>
      </c>
      <c r="BQ36" s="57" t="s">
        <v>903</v>
      </c>
      <c r="BR36" s="66"/>
      <c r="BS36" s="57" t="s">
        <v>904</v>
      </c>
      <c r="BT36" s="57" t="s">
        <v>888</v>
      </c>
      <c r="BU36" s="57" t="s">
        <v>905</v>
      </c>
      <c r="BV36" s="57" t="s">
        <v>906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907</v>
      </c>
      <c r="BC37" s="57" t="s">
        <v>908</v>
      </c>
      <c r="BD37" s="57" t="s">
        <v>909</v>
      </c>
      <c r="BE37" s="57" t="s">
        <v>910</v>
      </c>
      <c r="BF37" s="70" t="s">
        <v>911</v>
      </c>
      <c r="BG37" s="57" t="s">
        <v>912</v>
      </c>
      <c r="BH37" s="57" t="s">
        <v>913</v>
      </c>
      <c r="BI37" s="57" t="s">
        <v>914</v>
      </c>
      <c r="BJ37" s="66"/>
      <c r="BK37" s="57" t="s">
        <v>915</v>
      </c>
      <c r="BL37" s="354" t="s">
        <v>916</v>
      </c>
      <c r="BM37" s="66"/>
      <c r="BN37" s="57" t="s">
        <v>917</v>
      </c>
      <c r="BO37" s="57" t="s">
        <v>918</v>
      </c>
      <c r="BP37" s="57" t="s">
        <v>919</v>
      </c>
      <c r="BQ37" s="57" t="s">
        <v>920</v>
      </c>
      <c r="BR37" s="66"/>
      <c r="BS37" s="57" t="s">
        <v>921</v>
      </c>
      <c r="BT37" s="57" t="s">
        <v>922</v>
      </c>
      <c r="BU37" s="57" t="s">
        <v>923</v>
      </c>
      <c r="BV37" s="57" t="s">
        <v>924</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925</v>
      </c>
      <c r="BC38" s="57" t="s">
        <v>926</v>
      </c>
      <c r="BD38" s="57" t="s">
        <v>927</v>
      </c>
      <c r="BE38" s="57" t="s">
        <v>928</v>
      </c>
      <c r="BF38" s="70" t="s">
        <v>929</v>
      </c>
      <c r="BG38" s="57" t="s">
        <v>930</v>
      </c>
      <c r="BH38" s="57" t="s">
        <v>931</v>
      </c>
      <c r="BI38" s="57" t="s">
        <v>932</v>
      </c>
      <c r="BJ38" s="66"/>
      <c r="BK38" s="57" t="s">
        <v>933</v>
      </c>
      <c r="BL38" s="354" t="s">
        <v>934</v>
      </c>
      <c r="BM38" s="66"/>
      <c r="BN38" s="57" t="s">
        <v>935</v>
      </c>
      <c r="BO38" s="57" t="s">
        <v>936</v>
      </c>
      <c r="BP38" s="57" t="s">
        <v>832</v>
      </c>
      <c r="BQ38" s="57" t="s">
        <v>937</v>
      </c>
      <c r="BR38" s="66"/>
      <c r="BS38" s="57" t="s">
        <v>938</v>
      </c>
      <c r="BT38" s="57" t="s">
        <v>939</v>
      </c>
      <c r="BU38" s="57" t="s">
        <v>940</v>
      </c>
      <c r="BV38" s="57" t="s">
        <v>941</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942</v>
      </c>
      <c r="BC39" s="57" t="s">
        <v>943</v>
      </c>
      <c r="BD39" s="57" t="s">
        <v>944</v>
      </c>
      <c r="BE39" s="57" t="s">
        <v>945</v>
      </c>
      <c r="BF39" s="70" t="s">
        <v>946</v>
      </c>
      <c r="BG39" s="57" t="s">
        <v>947</v>
      </c>
      <c r="BH39" s="57" t="s">
        <v>948</v>
      </c>
      <c r="BI39" s="57" t="s">
        <v>949</v>
      </c>
      <c r="BJ39" s="66"/>
      <c r="BK39" s="57" t="s">
        <v>950</v>
      </c>
      <c r="BL39" s="354" t="s">
        <v>3461</v>
      </c>
      <c r="BM39" s="66"/>
      <c r="BN39" s="57" t="s">
        <v>952</v>
      </c>
      <c r="BO39" s="57" t="s">
        <v>953</v>
      </c>
      <c r="BP39" s="57" t="s">
        <v>954</v>
      </c>
      <c r="BQ39" s="57" t="s">
        <v>955</v>
      </c>
      <c r="BR39" s="66"/>
      <c r="BS39" s="57" t="s">
        <v>956</v>
      </c>
      <c r="BT39" s="57" t="s">
        <v>957</v>
      </c>
      <c r="BU39" s="57" t="s">
        <v>958</v>
      </c>
      <c r="BV39" s="57" t="s">
        <v>959</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960</v>
      </c>
      <c r="BC40" s="57" t="s">
        <v>961</v>
      </c>
      <c r="BD40" s="57" t="s">
        <v>962</v>
      </c>
      <c r="BE40" s="57" t="s">
        <v>963</v>
      </c>
      <c r="BF40" s="70" t="s">
        <v>964</v>
      </c>
      <c r="BG40" s="57" t="s">
        <v>965</v>
      </c>
      <c r="BH40" s="57" t="s">
        <v>966</v>
      </c>
      <c r="BI40" s="57" t="s">
        <v>967</v>
      </c>
      <c r="BJ40" s="66"/>
      <c r="BK40" s="57" t="s">
        <v>968</v>
      </c>
      <c r="BL40" s="354" t="s">
        <v>969</v>
      </c>
      <c r="BM40" s="66"/>
      <c r="BN40" s="57" t="s">
        <v>970</v>
      </c>
      <c r="BO40" s="57" t="s">
        <v>971</v>
      </c>
      <c r="BP40" s="57" t="s">
        <v>972</v>
      </c>
      <c r="BQ40" s="57" t="s">
        <v>973</v>
      </c>
      <c r="BR40" s="66"/>
      <c r="BS40" s="57" t="s">
        <v>974</v>
      </c>
      <c r="BT40" s="57" t="s">
        <v>975</v>
      </c>
      <c r="BU40" s="57" t="s">
        <v>976</v>
      </c>
      <c r="BV40" s="57" t="s">
        <v>977</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978</v>
      </c>
      <c r="BC41" s="57" t="s">
        <v>979</v>
      </c>
      <c r="BD41" s="57" t="s">
        <v>980</v>
      </c>
      <c r="BE41" s="57" t="s">
        <v>981</v>
      </c>
      <c r="BF41" s="70" t="s">
        <v>982</v>
      </c>
      <c r="BG41" s="57" t="s">
        <v>983</v>
      </c>
      <c r="BH41" s="57" t="s">
        <v>984</v>
      </c>
      <c r="BI41" s="57" t="s">
        <v>985</v>
      </c>
      <c r="BJ41" s="66"/>
      <c r="BK41" s="57" t="s">
        <v>986</v>
      </c>
      <c r="BL41" s="354" t="s">
        <v>987</v>
      </c>
      <c r="BM41" s="66"/>
      <c r="BN41" s="57" t="s">
        <v>988</v>
      </c>
      <c r="BO41" s="57" t="s">
        <v>989</v>
      </c>
      <c r="BP41" s="57" t="s">
        <v>990</v>
      </c>
      <c r="BQ41" s="57" t="s">
        <v>991</v>
      </c>
      <c r="BR41" s="66"/>
      <c r="BS41" s="57" t="s">
        <v>992</v>
      </c>
      <c r="BT41" s="57" t="s">
        <v>993</v>
      </c>
      <c r="BU41" s="57" t="s">
        <v>994</v>
      </c>
      <c r="BV41" s="57" t="s">
        <v>995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996</v>
      </c>
      <c r="BC42" s="57" t="s">
        <v>997</v>
      </c>
      <c r="BD42" s="57" t="s">
        <v>998</v>
      </c>
      <c r="BE42" s="57" t="s">
        <v>999</v>
      </c>
      <c r="BF42" s="70" t="s">
        <v>1000</v>
      </c>
      <c r="BG42" s="57" t="s">
        <v>1001</v>
      </c>
      <c r="BH42" s="57" t="s">
        <v>1002</v>
      </c>
      <c r="BI42" s="57" t="s">
        <v>1003</v>
      </c>
      <c r="BJ42" s="66"/>
      <c r="BK42" s="57" t="s">
        <v>774</v>
      </c>
      <c r="BL42" s="354" t="s">
        <v>1004</v>
      </c>
      <c r="BM42" s="66"/>
      <c r="BN42" s="57" t="s">
        <v>1005</v>
      </c>
      <c r="BO42" s="57" t="s">
        <v>1006</v>
      </c>
      <c r="BP42" s="57" t="s">
        <v>1007</v>
      </c>
      <c r="BQ42" s="57" t="s">
        <v>1008</v>
      </c>
      <c r="BR42" s="66"/>
      <c r="BS42" s="57" t="s">
        <v>1009</v>
      </c>
      <c r="BT42" s="57" t="s">
        <v>957</v>
      </c>
      <c r="BU42" s="57" t="s">
        <v>1010</v>
      </c>
      <c r="BV42" s="57" t="s">
        <v>1011</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1012</v>
      </c>
      <c r="BC43" s="57" t="s">
        <v>1013</v>
      </c>
      <c r="BD43" s="57" t="s">
        <v>1014</v>
      </c>
      <c r="BE43" s="57" t="s">
        <v>1015</v>
      </c>
      <c r="BF43" s="70" t="s">
        <v>1016</v>
      </c>
      <c r="BG43" s="57" t="s">
        <v>1017</v>
      </c>
      <c r="BH43" s="57" t="s">
        <v>1018</v>
      </c>
      <c r="BI43" s="57" t="s">
        <v>1019</v>
      </c>
      <c r="BJ43" s="66"/>
      <c r="BK43" s="57" t="s">
        <v>1020</v>
      </c>
      <c r="BL43" s="354" t="s">
        <v>1021</v>
      </c>
      <c r="BM43" s="66"/>
      <c r="BN43" s="57" t="s">
        <v>1022</v>
      </c>
      <c r="BO43" s="57" t="s">
        <v>1023</v>
      </c>
      <c r="BP43" s="57" t="s">
        <v>1024</v>
      </c>
      <c r="BQ43" s="57" t="s">
        <v>1025</v>
      </c>
      <c r="BR43" s="66"/>
      <c r="BS43" s="57" t="s">
        <v>1026</v>
      </c>
      <c r="BT43" s="57" t="s">
        <v>975</v>
      </c>
      <c r="BU43" s="57" t="s">
        <v>1027</v>
      </c>
      <c r="BV43" s="57" t="s">
        <v>1028</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1029</v>
      </c>
      <c r="BC44" s="57" t="s">
        <v>1030</v>
      </c>
      <c r="BD44" s="57" t="s">
        <v>1031</v>
      </c>
      <c r="BE44" s="57" t="s">
        <v>1032</v>
      </c>
      <c r="BF44" s="70" t="s">
        <v>1033</v>
      </c>
      <c r="BG44" s="57" t="s">
        <v>1034</v>
      </c>
      <c r="BH44" s="57" t="s">
        <v>1035</v>
      </c>
      <c r="BI44" s="57" t="s">
        <v>1036</v>
      </c>
      <c r="BJ44" s="66"/>
      <c r="BK44" s="57" t="s">
        <v>1037</v>
      </c>
      <c r="BL44" s="354" t="s">
        <v>1038</v>
      </c>
      <c r="BM44" s="66"/>
      <c r="BN44" s="57" t="s">
        <v>1039</v>
      </c>
      <c r="BO44" s="57" t="s">
        <v>813</v>
      </c>
      <c r="BP44" s="57" t="s">
        <v>1040</v>
      </c>
      <c r="BQ44" s="57" t="s">
        <v>1041</v>
      </c>
      <c r="BR44" s="66"/>
      <c r="BS44" s="57" t="s">
        <v>1042</v>
      </c>
      <c r="BT44" s="57" t="s">
        <v>1043</v>
      </c>
      <c r="BU44" s="57" t="s">
        <v>1044</v>
      </c>
      <c r="BV44" s="57" t="s">
        <v>1045</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1046</v>
      </c>
      <c r="BC45" s="57" t="s">
        <v>1047</v>
      </c>
      <c r="BD45" s="57" t="s">
        <v>1048</v>
      </c>
      <c r="BE45" s="57" t="s">
        <v>1049</v>
      </c>
      <c r="BF45" s="70" t="s">
        <v>1050</v>
      </c>
      <c r="BG45" s="57" t="s">
        <v>1051</v>
      </c>
      <c r="BH45" s="57" t="s">
        <v>1052</v>
      </c>
      <c r="BI45" s="57" t="s">
        <v>1053</v>
      </c>
      <c r="BJ45" s="66"/>
      <c r="BK45" s="57" t="s">
        <v>1054</v>
      </c>
      <c r="BL45" s="354" t="s">
        <v>1055</v>
      </c>
      <c r="BM45" s="66"/>
      <c r="BN45" s="57" t="s">
        <v>1056</v>
      </c>
      <c r="BO45" s="57" t="s">
        <v>1057</v>
      </c>
      <c r="BP45" s="57" t="s">
        <v>1058</v>
      </c>
      <c r="BQ45" s="57" t="s">
        <v>1059</v>
      </c>
      <c r="BR45" s="66"/>
      <c r="BS45" s="57" t="s">
        <v>1060</v>
      </c>
      <c r="BT45" s="57" t="s">
        <v>1061</v>
      </c>
      <c r="BU45" s="57" t="s">
        <v>1062</v>
      </c>
      <c r="BV45" s="57" t="s">
        <v>1063</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1064</v>
      </c>
      <c r="BC46" s="57" t="s">
        <v>1065</v>
      </c>
      <c r="BD46" s="57" t="s">
        <v>1066</v>
      </c>
      <c r="BE46" s="57" t="s">
        <v>1067</v>
      </c>
      <c r="BF46" s="70" t="s">
        <v>1068</v>
      </c>
      <c r="BG46" s="57" t="s">
        <v>1069</v>
      </c>
      <c r="BH46" s="57" t="s">
        <v>1070</v>
      </c>
      <c r="BI46" s="57" t="s">
        <v>1071</v>
      </c>
      <c r="BJ46" s="66"/>
      <c r="BK46" s="57" t="s">
        <v>1072</v>
      </c>
      <c r="BL46" s="354" t="s">
        <v>1073</v>
      </c>
      <c r="BM46" s="66"/>
      <c r="BN46" s="57" t="s">
        <v>1074</v>
      </c>
      <c r="BO46" s="57" t="s">
        <v>1075</v>
      </c>
      <c r="BP46" s="57" t="s">
        <v>1076</v>
      </c>
      <c r="BQ46" s="57" t="s">
        <v>1077</v>
      </c>
      <c r="BR46" s="66"/>
      <c r="BS46" s="57" t="s">
        <v>1078</v>
      </c>
      <c r="BT46" s="57" t="s">
        <v>957</v>
      </c>
      <c r="BU46" s="57" t="s">
        <v>1079</v>
      </c>
      <c r="BV46" s="57" t="s">
        <v>1080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1081</v>
      </c>
      <c r="BC47" s="57" t="s">
        <v>1082</v>
      </c>
      <c r="BD47" s="57" t="s">
        <v>1083</v>
      </c>
      <c r="BE47" s="57" t="s">
        <v>1084</v>
      </c>
      <c r="BF47" s="70" t="s">
        <v>1085</v>
      </c>
      <c r="BG47" s="57" t="s">
        <v>1086</v>
      </c>
      <c r="BH47" s="57" t="s">
        <v>1087</v>
      </c>
      <c r="BI47" s="57" t="s">
        <v>1088</v>
      </c>
      <c r="BJ47" s="66"/>
      <c r="BK47" s="57" t="s">
        <v>1089</v>
      </c>
      <c r="BL47" s="357" t="s">
        <v>1090</v>
      </c>
      <c r="BM47" s="66"/>
      <c r="BN47" s="57" t="s">
        <v>1091</v>
      </c>
      <c r="BO47" s="57" t="s">
        <v>1092</v>
      </c>
      <c r="BP47" s="57" t="s">
        <v>1093</v>
      </c>
      <c r="BQ47" s="57" t="s">
        <v>1094</v>
      </c>
      <c r="BR47" s="66"/>
      <c r="BS47" s="57" t="s">
        <v>1095</v>
      </c>
      <c r="BT47" s="57" t="s">
        <v>975</v>
      </c>
      <c r="BU47" s="57" t="s">
        <v>1096</v>
      </c>
      <c r="BV47" s="57" t="s">
        <v>1097</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1098</v>
      </c>
      <c r="BC48" s="57" t="s">
        <v>1099</v>
      </c>
      <c r="BD48" s="57" t="s">
        <v>1100</v>
      </c>
      <c r="BE48" s="57" t="s">
        <v>1101</v>
      </c>
      <c r="BF48" s="70" t="s">
        <v>1102</v>
      </c>
      <c r="BG48" s="57" t="s">
        <v>1103</v>
      </c>
      <c r="BH48" s="57" t="s">
        <v>1104</v>
      </c>
      <c r="BI48" s="57" t="s">
        <v>1105</v>
      </c>
      <c r="BJ48" s="66"/>
      <c r="BK48" s="57" t="s">
        <v>1106</v>
      </c>
      <c r="BL48" s="354" t="s">
        <v>1107</v>
      </c>
      <c r="BM48" s="66"/>
      <c r="BN48" s="57" t="s">
        <v>1108</v>
      </c>
      <c r="BO48" s="57" t="s">
        <v>1109</v>
      </c>
      <c r="BP48" s="57" t="s">
        <v>1110</v>
      </c>
      <c r="BQ48" s="57" t="s">
        <v>1111</v>
      </c>
      <c r="BR48" s="66"/>
      <c r="BS48" s="57" t="s">
        <v>1112</v>
      </c>
      <c r="BT48" s="57" t="s">
        <v>1113</v>
      </c>
      <c r="BU48" s="57" t="s">
        <v>1114</v>
      </c>
      <c r="BV48" s="57" t="s">
        <v>1115</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1116</v>
      </c>
      <c r="BC49" s="57" t="s">
        <v>1117</v>
      </c>
      <c r="BD49" s="57" t="s">
        <v>1118</v>
      </c>
      <c r="BE49" s="57" t="s">
        <v>1119</v>
      </c>
      <c r="BF49" s="70" t="s">
        <v>1120</v>
      </c>
      <c r="BG49" s="57" t="s">
        <v>1121</v>
      </c>
      <c r="BH49" s="57" t="s">
        <v>1122</v>
      </c>
      <c r="BI49" s="57" t="s">
        <v>1123</v>
      </c>
      <c r="BJ49" s="66"/>
      <c r="BK49" s="57" t="s">
        <v>1124</v>
      </c>
      <c r="BL49" s="354" t="s">
        <v>1125</v>
      </c>
      <c r="BM49" s="66"/>
      <c r="BN49" s="57" t="s">
        <v>1126</v>
      </c>
      <c r="BO49" s="57" t="s">
        <v>1127</v>
      </c>
      <c r="BP49" s="57" t="s">
        <v>1128</v>
      </c>
      <c r="BQ49" s="57" t="s">
        <v>1129</v>
      </c>
      <c r="BR49" s="66"/>
      <c r="BS49" s="57" t="s">
        <v>1130</v>
      </c>
      <c r="BT49" s="57" t="s">
        <v>1131</v>
      </c>
      <c r="BU49" s="57" t="s">
        <v>1132</v>
      </c>
      <c r="BV49" s="57" t="s">
        <v>1133</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1134</v>
      </c>
      <c r="BC50" s="57" t="s">
        <v>1135</v>
      </c>
      <c r="BD50" s="57" t="s">
        <v>1136</v>
      </c>
      <c r="BE50" s="57" t="s">
        <v>1137</v>
      </c>
      <c r="BF50" s="70" t="s">
        <v>1138</v>
      </c>
      <c r="BG50" s="57" t="s">
        <v>1139</v>
      </c>
      <c r="BH50" s="57" t="s">
        <v>1140</v>
      </c>
      <c r="BI50" s="57" t="s">
        <v>1141</v>
      </c>
      <c r="BJ50" s="66"/>
      <c r="BK50" s="57" t="s">
        <v>1142</v>
      </c>
      <c r="BL50" s="354" t="s">
        <v>1143</v>
      </c>
      <c r="BM50" s="66"/>
      <c r="BN50" s="57" t="s">
        <v>1144</v>
      </c>
      <c r="BO50" s="57" t="s">
        <v>1145</v>
      </c>
      <c r="BP50" s="57" t="s">
        <v>1146</v>
      </c>
      <c r="BQ50" s="57" t="s">
        <v>1147</v>
      </c>
      <c r="BR50" s="66"/>
      <c r="BS50" s="57" t="s">
        <v>1148</v>
      </c>
      <c r="BT50" s="57" t="s">
        <v>1149</v>
      </c>
      <c r="BU50" s="57" t="s">
        <v>1150</v>
      </c>
      <c r="BV50" s="57" t="s">
        <v>1151</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1152</v>
      </c>
      <c r="BC51" s="57" t="s">
        <v>1153</v>
      </c>
      <c r="BD51" s="57" t="s">
        <v>1154</v>
      </c>
      <c r="BE51" s="57" t="s">
        <v>1155</v>
      </c>
      <c r="BF51" s="70" t="s">
        <v>1156</v>
      </c>
      <c r="BG51" s="57" t="s">
        <v>1157</v>
      </c>
      <c r="BH51" s="57" t="s">
        <v>1158</v>
      </c>
      <c r="BI51" s="57" t="s">
        <v>1159</v>
      </c>
      <c r="BJ51" s="66"/>
      <c r="BK51" s="57" t="s">
        <v>774</v>
      </c>
      <c r="BL51" s="354" t="s">
        <v>1160</v>
      </c>
      <c r="BM51" s="66"/>
      <c r="BN51" s="57" t="s">
        <v>1161</v>
      </c>
      <c r="BO51" s="57" t="s">
        <v>1162</v>
      </c>
      <c r="BP51" s="57" t="s">
        <v>1163</v>
      </c>
      <c r="BQ51" s="57" t="s">
        <v>1164</v>
      </c>
      <c r="BR51" s="66"/>
      <c r="BS51" s="57" t="s">
        <v>1165</v>
      </c>
      <c r="BT51" s="57" t="s">
        <v>1166</v>
      </c>
      <c r="BU51" s="57" t="s">
        <v>1167</v>
      </c>
      <c r="BV51" s="57" t="s">
        <v>1168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1169</v>
      </c>
      <c r="BC52" s="57" t="s">
        <v>1170</v>
      </c>
      <c r="BD52" s="57" t="s">
        <v>1171</v>
      </c>
      <c r="BE52" s="57" t="s">
        <v>1172</v>
      </c>
      <c r="BF52" s="70" t="s">
        <v>1173</v>
      </c>
      <c r="BG52" s="57" t="s">
        <v>1174</v>
      </c>
      <c r="BH52" s="57" t="s">
        <v>1175</v>
      </c>
      <c r="BI52" s="57" t="s">
        <v>1176</v>
      </c>
      <c r="BJ52" s="66"/>
      <c r="BK52" s="66"/>
      <c r="BL52" s="354" t="s">
        <v>1177</v>
      </c>
      <c r="BM52" s="66"/>
      <c r="BN52" s="57" t="s">
        <v>1178</v>
      </c>
      <c r="BO52" s="57" t="s">
        <v>1179</v>
      </c>
      <c r="BP52" s="57" t="s">
        <v>1180</v>
      </c>
      <c r="BQ52" s="57" t="s">
        <v>1181</v>
      </c>
      <c r="BR52" s="66"/>
      <c r="BS52" s="57" t="s">
        <v>1182</v>
      </c>
      <c r="BT52" s="57" t="s">
        <v>1183</v>
      </c>
      <c r="BU52" s="57" t="s">
        <v>1184</v>
      </c>
      <c r="BV52" s="57" t="s">
        <v>1185</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1186</v>
      </c>
      <c r="BC53" s="57" t="s">
        <v>1187</v>
      </c>
      <c r="BD53" s="57" t="s">
        <v>1188</v>
      </c>
      <c r="BE53" s="57" t="s">
        <v>1189</v>
      </c>
      <c r="BF53" s="70" t="s">
        <v>1190</v>
      </c>
      <c r="BG53" s="57" t="s">
        <v>1191</v>
      </c>
      <c r="BH53" s="57" t="s">
        <v>1192</v>
      </c>
      <c r="BI53" s="57" t="s">
        <v>1193</v>
      </c>
      <c r="BJ53" s="66"/>
      <c r="BK53" s="66"/>
      <c r="BL53" s="354" t="s">
        <v>1194</v>
      </c>
      <c r="BM53" s="66"/>
      <c r="BN53" s="57" t="s">
        <v>1195</v>
      </c>
      <c r="BO53" s="57" t="s">
        <v>1196</v>
      </c>
      <c r="BP53" s="57" t="s">
        <v>1197</v>
      </c>
      <c r="BQ53" s="57" t="s">
        <v>1198</v>
      </c>
      <c r="BR53" s="66"/>
      <c r="BS53" s="57" t="s">
        <v>1199</v>
      </c>
      <c r="BT53" s="57" t="s">
        <v>1200</v>
      </c>
      <c r="BU53" s="57" t="s">
        <v>1201</v>
      </c>
      <c r="BV53" s="57" t="s">
        <v>1202</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1203</v>
      </c>
      <c r="BC54" s="57" t="s">
        <v>1204</v>
      </c>
      <c r="BD54" s="57" t="s">
        <v>1205</v>
      </c>
      <c r="BE54" s="57" t="s">
        <v>1206</v>
      </c>
      <c r="BF54" s="70" t="s">
        <v>1207</v>
      </c>
      <c r="BG54" s="57" t="s">
        <v>1208</v>
      </c>
      <c r="BH54" s="57" t="s">
        <v>1209</v>
      </c>
      <c r="BI54" s="57" t="s">
        <v>1210</v>
      </c>
      <c r="BJ54" s="66"/>
      <c r="BK54" s="66"/>
      <c r="BL54" s="354" t="s">
        <v>1211</v>
      </c>
      <c r="BM54" s="66"/>
      <c r="BN54" s="57" t="s">
        <v>1212</v>
      </c>
      <c r="BO54" s="57" t="s">
        <v>1213</v>
      </c>
      <c r="BP54" s="57" t="s">
        <v>1214</v>
      </c>
      <c r="BQ54" s="57" t="s">
        <v>1215</v>
      </c>
      <c r="BR54" s="66"/>
      <c r="BS54" s="57" t="s">
        <v>1216</v>
      </c>
      <c r="BT54" s="57" t="s">
        <v>1217</v>
      </c>
      <c r="BU54" s="57" t="s">
        <v>1218</v>
      </c>
      <c r="BV54" s="57" t="s">
        <v>1219</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1220</v>
      </c>
      <c r="BC55" s="57" t="s">
        <v>1221</v>
      </c>
      <c r="BD55" s="57" t="s">
        <v>1222</v>
      </c>
      <c r="BE55" s="57" t="s">
        <v>1223</v>
      </c>
      <c r="BF55" s="70" t="s">
        <v>1224</v>
      </c>
      <c r="BG55" s="57" t="s">
        <v>1225</v>
      </c>
      <c r="BH55" s="57" t="s">
        <v>1226</v>
      </c>
      <c r="BI55" s="57" t="s">
        <v>1227</v>
      </c>
      <c r="BJ55" s="66"/>
      <c r="BK55" s="66"/>
      <c r="BL55" s="354" t="s">
        <v>1228</v>
      </c>
      <c r="BM55" s="66"/>
      <c r="BN55" s="57" t="s">
        <v>1229</v>
      </c>
      <c r="BO55" s="57" t="s">
        <v>1230</v>
      </c>
      <c r="BP55" s="57" t="s">
        <v>1231</v>
      </c>
      <c r="BQ55" s="57" t="s">
        <v>1232</v>
      </c>
      <c r="BR55" s="66"/>
      <c r="BS55" s="57" t="s">
        <v>1233</v>
      </c>
      <c r="BT55" s="57" t="s">
        <v>1234</v>
      </c>
      <c r="BU55" s="57" t="s">
        <v>1235</v>
      </c>
      <c r="BV55" s="57" t="s">
        <v>1236</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1237</v>
      </c>
      <c r="BC56" s="57" t="s">
        <v>1238</v>
      </c>
      <c r="BD56" s="57" t="s">
        <v>1239</v>
      </c>
      <c r="BE56" s="57" t="s">
        <v>1240</v>
      </c>
      <c r="BF56" s="70" t="s">
        <v>1241</v>
      </c>
      <c r="BG56" s="57" t="s">
        <v>1242</v>
      </c>
      <c r="BH56" s="57" t="s">
        <v>1226</v>
      </c>
      <c r="BI56" s="57" t="s">
        <v>1243</v>
      </c>
      <c r="BJ56" s="66"/>
      <c r="BK56" s="66"/>
      <c r="BL56" s="354" t="s">
        <v>1244</v>
      </c>
      <c r="BM56" s="66"/>
      <c r="BN56" s="57" t="s">
        <v>1245</v>
      </c>
      <c r="BO56" s="57" t="s">
        <v>1246</v>
      </c>
      <c r="BP56" s="57" t="s">
        <v>1247</v>
      </c>
      <c r="BQ56" s="57" t="s">
        <v>1248</v>
      </c>
      <c r="BR56" s="66"/>
      <c r="BS56" s="57" t="s">
        <v>1249</v>
      </c>
      <c r="BT56" s="57" t="s">
        <v>1250</v>
      </c>
      <c r="BU56" s="57" t="s">
        <v>1251</v>
      </c>
      <c r="BV56" s="57" t="s">
        <v>1252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1253</v>
      </c>
      <c r="BC57" s="57" t="s">
        <v>1254</v>
      </c>
      <c r="BD57" s="57" t="s">
        <v>1255</v>
      </c>
      <c r="BE57" s="57" t="s">
        <v>1256</v>
      </c>
      <c r="BF57" s="70" t="s">
        <v>1257</v>
      </c>
      <c r="BG57" s="57" t="s">
        <v>1258</v>
      </c>
      <c r="BH57" s="57" t="s">
        <v>1259</v>
      </c>
      <c r="BI57" s="57" t="s">
        <v>1260</v>
      </c>
      <c r="BJ57" s="66"/>
      <c r="BK57" s="66"/>
      <c r="BL57" s="354" t="s">
        <v>1261</v>
      </c>
      <c r="BM57" s="66"/>
      <c r="BN57" s="57" t="s">
        <v>1262</v>
      </c>
      <c r="BO57" s="57" t="s">
        <v>1263</v>
      </c>
      <c r="BP57" s="57" t="s">
        <v>1264</v>
      </c>
      <c r="BQ57" s="57" t="s">
        <v>1265</v>
      </c>
      <c r="BR57" s="66"/>
      <c r="BS57" s="57" t="s">
        <v>1266</v>
      </c>
      <c r="BT57" s="57" t="s">
        <v>1267</v>
      </c>
      <c r="BU57" s="57" t="s">
        <v>1268</v>
      </c>
      <c r="BV57" s="57" t="s">
        <v>1269</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1270</v>
      </c>
      <c r="BC58" s="57" t="s">
        <v>1271</v>
      </c>
      <c r="BD58" s="57" t="s">
        <v>1272</v>
      </c>
      <c r="BE58" s="57" t="s">
        <v>1273</v>
      </c>
      <c r="BF58" s="70" t="s">
        <v>1274</v>
      </c>
      <c r="BG58" s="57" t="s">
        <v>1275</v>
      </c>
      <c r="BH58" s="57" t="s">
        <v>1276</v>
      </c>
      <c r="BI58" s="57" t="s">
        <v>1277</v>
      </c>
      <c r="BJ58" s="66"/>
      <c r="BK58" s="66"/>
      <c r="BL58" s="354" t="s">
        <v>1278</v>
      </c>
      <c r="BM58" s="66"/>
      <c r="BN58" s="57" t="s">
        <v>1279</v>
      </c>
      <c r="BO58" s="57" t="s">
        <v>1280</v>
      </c>
      <c r="BP58" s="57" t="s">
        <v>1281</v>
      </c>
      <c r="BQ58" s="57" t="s">
        <v>1282</v>
      </c>
      <c r="BR58" s="66"/>
      <c r="BS58" s="57" t="s">
        <v>1283</v>
      </c>
      <c r="BT58" s="57" t="s">
        <v>1284</v>
      </c>
      <c r="BU58" s="57" t="s">
        <v>1285</v>
      </c>
      <c r="BV58" s="57" t="s">
        <v>1286</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1287</v>
      </c>
      <c r="BC59" s="57" t="s">
        <v>1288</v>
      </c>
      <c r="BD59" s="66"/>
      <c r="BE59" s="57" t="s">
        <v>1289</v>
      </c>
      <c r="BF59" s="70" t="s">
        <v>1290</v>
      </c>
      <c r="BG59" s="57" t="s">
        <v>1291</v>
      </c>
      <c r="BH59" s="57" t="s">
        <v>1292</v>
      </c>
      <c r="BI59" s="57" t="s">
        <v>1293</v>
      </c>
      <c r="BJ59" s="66"/>
      <c r="BK59" s="66"/>
      <c r="BL59" s="354" t="s">
        <v>1294</v>
      </c>
      <c r="BM59" s="66"/>
      <c r="BN59" s="57" t="s">
        <v>1295</v>
      </c>
      <c r="BO59" s="57" t="s">
        <v>1296</v>
      </c>
      <c r="BP59" s="57" t="s">
        <v>1297</v>
      </c>
      <c r="BQ59" s="57" t="s">
        <v>1298</v>
      </c>
      <c r="BR59" s="66"/>
      <c r="BS59" s="57" t="s">
        <v>1299</v>
      </c>
      <c r="BT59" s="57" t="s">
        <v>1300</v>
      </c>
      <c r="BU59" s="57" t="s">
        <v>1301</v>
      </c>
      <c r="BV59" s="57" t="s">
        <v>1302</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1303</v>
      </c>
      <c r="BC60" s="57" t="s">
        <v>1304</v>
      </c>
      <c r="BD60" s="66"/>
      <c r="BE60" s="57" t="s">
        <v>1305</v>
      </c>
      <c r="BF60" s="70" t="s">
        <v>1306</v>
      </c>
      <c r="BG60" s="57" t="s">
        <v>1307</v>
      </c>
      <c r="BH60" s="57" t="s">
        <v>1308</v>
      </c>
      <c r="BI60" s="57" t="s">
        <v>1309</v>
      </c>
      <c r="BJ60" s="66"/>
      <c r="BK60" s="66"/>
      <c r="BL60" s="354" t="s">
        <v>1310</v>
      </c>
      <c r="BM60" s="66"/>
      <c r="BN60" s="57" t="s">
        <v>1311</v>
      </c>
      <c r="BO60" s="57" t="s">
        <v>1312</v>
      </c>
      <c r="BP60" s="57" t="s">
        <v>832</v>
      </c>
      <c r="BQ60" s="57" t="s">
        <v>1313</v>
      </c>
      <c r="BR60" s="66"/>
      <c r="BS60" s="57" t="s">
        <v>1314</v>
      </c>
      <c r="BT60" s="57" t="s">
        <v>1315</v>
      </c>
      <c r="BU60" s="57" t="s">
        <v>1316</v>
      </c>
      <c r="BV60" s="57" t="s">
        <v>1317</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1318</v>
      </c>
      <c r="BC61" s="57" t="s">
        <v>1319</v>
      </c>
      <c r="BD61" s="66"/>
      <c r="BE61" s="57" t="s">
        <v>1320</v>
      </c>
      <c r="BF61" s="66"/>
      <c r="BG61" s="57" t="s">
        <v>1321</v>
      </c>
      <c r="BH61" s="57" t="s">
        <v>1322</v>
      </c>
      <c r="BI61" s="57" t="s">
        <v>1323</v>
      </c>
      <c r="BJ61" s="66"/>
      <c r="BK61" s="66"/>
      <c r="BL61" s="357" t="s">
        <v>1324</v>
      </c>
      <c r="BM61" s="66"/>
      <c r="BN61" s="57" t="s">
        <v>1325</v>
      </c>
      <c r="BO61" s="57" t="s">
        <v>1326</v>
      </c>
      <c r="BP61" s="57" t="s">
        <v>1327</v>
      </c>
      <c r="BQ61" s="57" t="s">
        <v>1328</v>
      </c>
      <c r="BR61" s="66"/>
      <c r="BS61" s="57" t="s">
        <v>1329</v>
      </c>
      <c r="BT61" s="57" t="s">
        <v>1330</v>
      </c>
      <c r="BU61" s="57" t="s">
        <v>1331</v>
      </c>
      <c r="BV61" s="57" t="s">
        <v>1332</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1333</v>
      </c>
      <c r="BC62" s="57" t="s">
        <v>1334</v>
      </c>
      <c r="BD62" s="58"/>
      <c r="BE62" s="57" t="s">
        <v>1335</v>
      </c>
      <c r="BF62" s="58"/>
      <c r="BG62" s="57" t="s">
        <v>1336</v>
      </c>
      <c r="BH62" s="57" t="s">
        <v>1337</v>
      </c>
      <c r="BI62" s="57" t="s">
        <v>1338</v>
      </c>
      <c r="BJ62" s="58"/>
      <c r="BK62" s="58"/>
      <c r="BL62" s="357" t="s">
        <v>1339</v>
      </c>
      <c r="BM62" s="58"/>
      <c r="BN62" s="57" t="s">
        <v>1340</v>
      </c>
      <c r="BO62" s="57" t="s">
        <v>1341</v>
      </c>
      <c r="BP62" s="57" t="s">
        <v>1342</v>
      </c>
      <c r="BQ62" s="57" t="s">
        <v>1343</v>
      </c>
      <c r="BR62" s="58"/>
      <c r="BS62" s="57" t="s">
        <v>1344</v>
      </c>
      <c r="BT62" s="57" t="s">
        <v>1284</v>
      </c>
      <c r="BU62" s="57" t="s">
        <v>1345</v>
      </c>
      <c r="BV62" s="57" t="s">
        <v>1346</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1347</v>
      </c>
      <c r="BC63" s="57" t="s">
        <v>1348</v>
      </c>
      <c r="BE63" s="57" t="s">
        <v>1349</v>
      </c>
      <c r="BG63" s="57" t="s">
        <v>1350</v>
      </c>
      <c r="BH63" s="57" t="s">
        <v>1351</v>
      </c>
      <c r="BI63" s="57" t="s">
        <v>1352</v>
      </c>
      <c r="BL63" s="357" t="s">
        <v>1353</v>
      </c>
      <c r="BN63" s="57" t="s">
        <v>1354</v>
      </c>
      <c r="BO63" s="57" t="s">
        <v>1355</v>
      </c>
      <c r="BP63" s="57" t="s">
        <v>1356</v>
      </c>
      <c r="BQ63" s="57" t="s">
        <v>1357</v>
      </c>
      <c r="BS63" s="57" t="s">
        <v>1358</v>
      </c>
      <c r="BT63" s="57" t="s">
        <v>1300</v>
      </c>
      <c r="BU63" s="57" t="s">
        <v>1359</v>
      </c>
      <c r="BV63" s="57" t="s">
        <v>1360</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1361</v>
      </c>
      <c r="BC64" s="57" t="s">
        <v>1362</v>
      </c>
      <c r="BE64" s="57" t="s">
        <v>1363</v>
      </c>
      <c r="BG64" s="57" t="s">
        <v>1364</v>
      </c>
      <c r="BH64" s="57" t="s">
        <v>1365</v>
      </c>
      <c r="BI64" s="57" t="s">
        <v>1366</v>
      </c>
      <c r="BL64" s="354" t="s">
        <v>1367</v>
      </c>
      <c r="BN64" s="57" t="s">
        <v>1368</v>
      </c>
      <c r="BO64" s="57" t="s">
        <v>1369</v>
      </c>
      <c r="BP64" s="57" t="s">
        <v>1370</v>
      </c>
      <c r="BQ64" s="57" t="s">
        <v>1371</v>
      </c>
      <c r="BS64" s="57" t="s">
        <v>1372</v>
      </c>
      <c r="BT64" s="57" t="s">
        <v>1373</v>
      </c>
      <c r="BU64" s="57" t="s">
        <v>1374</v>
      </c>
      <c r="BV64" s="57" t="s">
        <v>1375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1376</v>
      </c>
      <c r="BC65" s="57" t="s">
        <v>1377</v>
      </c>
      <c r="BE65" s="57" t="s">
        <v>1378</v>
      </c>
      <c r="BG65" s="57" t="s">
        <v>1379</v>
      </c>
      <c r="BH65" s="57" t="s">
        <v>1380</v>
      </c>
      <c r="BI65" s="57" t="s">
        <v>1381</v>
      </c>
      <c r="BL65" s="354" t="s">
        <v>1382</v>
      </c>
      <c r="BN65" s="57" t="s">
        <v>1383</v>
      </c>
      <c r="BO65" s="57" t="s">
        <v>1384</v>
      </c>
      <c r="BP65" s="57" t="s">
        <v>1385</v>
      </c>
      <c r="BQ65" s="57" t="s">
        <v>1386</v>
      </c>
      <c r="BS65" s="57" t="s">
        <v>1387</v>
      </c>
      <c r="BT65" s="57" t="s">
        <v>1284</v>
      </c>
      <c r="BU65" s="57" t="s">
        <v>1388</v>
      </c>
      <c r="BV65" s="57" t="s">
        <v>1389</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1390</v>
      </c>
      <c r="BC66" s="57" t="s">
        <v>1391</v>
      </c>
      <c r="BE66" s="57" t="s">
        <v>1392</v>
      </c>
      <c r="BG66" s="57" t="s">
        <v>1393</v>
      </c>
      <c r="BH66" s="57" t="s">
        <v>1394</v>
      </c>
      <c r="BI66" s="57" t="s">
        <v>1395</v>
      </c>
      <c r="BL66" s="354" t="s">
        <v>1396</v>
      </c>
      <c r="BN66" s="57" t="s">
        <v>1397</v>
      </c>
      <c r="BO66" s="57" t="s">
        <v>1398</v>
      </c>
      <c r="BP66" s="57" t="s">
        <v>1399</v>
      </c>
      <c r="BQ66" s="57" t="s">
        <v>1400</v>
      </c>
      <c r="BS66" s="57" t="s">
        <v>1401</v>
      </c>
      <c r="BT66" s="57" t="s">
        <v>1300</v>
      </c>
      <c r="BU66" s="57" t="s">
        <v>1402</v>
      </c>
      <c r="BV66" s="57" t="s">
        <v>1403</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1404</v>
      </c>
      <c r="BC67" s="57" t="s">
        <v>1405</v>
      </c>
      <c r="BE67" s="57" t="s">
        <v>1406</v>
      </c>
      <c r="BG67" s="71" t="s">
        <v>1407</v>
      </c>
      <c r="BH67" s="57" t="s">
        <v>1408</v>
      </c>
      <c r="BI67" s="57" t="s">
        <v>1409</v>
      </c>
      <c r="BL67" s="354" t="s">
        <v>1410</v>
      </c>
      <c r="BN67" s="57" t="s">
        <v>1411</v>
      </c>
      <c r="BO67" s="57" t="s">
        <v>1412</v>
      </c>
      <c r="BP67" s="57" t="s">
        <v>1413</v>
      </c>
      <c r="BQ67" s="57" t="s">
        <v>1414</v>
      </c>
      <c r="BS67" s="57" t="s">
        <v>1415</v>
      </c>
      <c r="BT67" s="57" t="s">
        <v>1416</v>
      </c>
      <c r="BU67" s="57" t="s">
        <v>1417</v>
      </c>
      <c r="BV67" s="57" t="s">
        <v>1418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1419</v>
      </c>
      <c r="BC68" s="57" t="s">
        <v>1420</v>
      </c>
      <c r="BE68" s="57" t="s">
        <v>1421</v>
      </c>
      <c r="BH68" s="57" t="s">
        <v>1422</v>
      </c>
      <c r="BI68" s="57" t="s">
        <v>1423</v>
      </c>
      <c r="BL68" s="354" t="s">
        <v>1424</v>
      </c>
      <c r="BN68" s="57" t="s">
        <v>1425</v>
      </c>
      <c r="BO68" s="57" t="s">
        <v>1426</v>
      </c>
      <c r="BP68" s="57" t="s">
        <v>832</v>
      </c>
      <c r="BQ68" s="57" t="s">
        <v>1427</v>
      </c>
      <c r="BS68" s="57" t="s">
        <v>1428</v>
      </c>
      <c r="BT68" s="57" t="s">
        <v>1429</v>
      </c>
      <c r="BU68" s="57" t="s">
        <v>1430</v>
      </c>
      <c r="BV68" s="57" t="s">
        <v>1431</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1432</v>
      </c>
      <c r="BC69" s="57" t="s">
        <v>1433</v>
      </c>
      <c r="BE69" s="57" t="s">
        <v>1434</v>
      </c>
      <c r="BH69" s="57" t="s">
        <v>1435</v>
      </c>
      <c r="BI69" s="57" t="s">
        <v>1436</v>
      </c>
      <c r="BL69" s="354" t="s">
        <v>1437</v>
      </c>
      <c r="BN69" s="57" t="s">
        <v>1438</v>
      </c>
      <c r="BO69" s="57" t="s">
        <v>1439</v>
      </c>
      <c r="BP69" s="57" t="s">
        <v>1440</v>
      </c>
      <c r="BQ69" s="57" t="s">
        <v>1441</v>
      </c>
      <c r="BS69" s="57" t="s">
        <v>1442</v>
      </c>
      <c r="BT69" s="57" t="s">
        <v>1443</v>
      </c>
      <c r="BU69" s="57" t="s">
        <v>1444</v>
      </c>
      <c r="BV69" s="57" t="s">
        <v>1445</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1446</v>
      </c>
      <c r="BC70" s="57" t="s">
        <v>1447</v>
      </c>
      <c r="BE70" s="57" t="s">
        <v>1448</v>
      </c>
      <c r="BH70" s="57" t="s">
        <v>1449</v>
      </c>
      <c r="BI70" s="57" t="s">
        <v>1450</v>
      </c>
      <c r="BL70" s="354" t="s">
        <v>1451</v>
      </c>
      <c r="BN70" s="57" t="s">
        <v>1452</v>
      </c>
      <c r="BO70" s="57" t="s">
        <v>1453</v>
      </c>
      <c r="BP70" s="57" t="s">
        <v>1454</v>
      </c>
      <c r="BQ70" s="57" t="s">
        <v>1455</v>
      </c>
      <c r="BS70" s="57" t="s">
        <v>1456</v>
      </c>
      <c r="BT70" s="57" t="s">
        <v>1457</v>
      </c>
      <c r="BU70" s="57" t="s">
        <v>1458</v>
      </c>
      <c r="BV70" s="57" t="s">
        <v>1459</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1460</v>
      </c>
      <c r="BC71" s="57" t="s">
        <v>1461</v>
      </c>
      <c r="BE71" s="57" t="s">
        <v>1462</v>
      </c>
      <c r="BH71" s="57" t="s">
        <v>1463</v>
      </c>
      <c r="BI71" s="57" t="s">
        <v>1464</v>
      </c>
      <c r="BL71" s="354" t="s">
        <v>1465</v>
      </c>
      <c r="BN71" s="57" t="s">
        <v>1466</v>
      </c>
      <c r="BO71" s="57" t="s">
        <v>1467</v>
      </c>
      <c r="BP71" s="57" t="s">
        <v>1468</v>
      </c>
      <c r="BQ71" s="57" t="s">
        <v>1469</v>
      </c>
      <c r="BS71" s="57" t="s">
        <v>1470</v>
      </c>
      <c r="BT71" s="57" t="s">
        <v>1471</v>
      </c>
      <c r="BU71" s="57" t="s">
        <v>1472</v>
      </c>
      <c r="BV71" s="57" t="s">
        <v>1473</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1474</v>
      </c>
      <c r="BC72" s="57" t="s">
        <v>1475</v>
      </c>
      <c r="BE72" s="57" t="s">
        <v>1476</v>
      </c>
      <c r="BH72" s="57" t="s">
        <v>1477</v>
      </c>
      <c r="BI72" s="57" t="s">
        <v>1478</v>
      </c>
      <c r="BL72" s="354" t="s">
        <v>1479</v>
      </c>
      <c r="BN72" s="57" t="s">
        <v>1480</v>
      </c>
      <c r="BO72" s="57" t="s">
        <v>1481</v>
      </c>
      <c r="BP72" s="57" t="s">
        <v>1482</v>
      </c>
      <c r="BQ72" s="57" t="s">
        <v>1483</v>
      </c>
      <c r="BS72" s="57" t="s">
        <v>1484</v>
      </c>
      <c r="BT72" s="57" t="s">
        <v>1485</v>
      </c>
      <c r="BU72" s="57" t="s">
        <v>1486</v>
      </c>
      <c r="BV72" s="57" t="s">
        <v>1487</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1488</v>
      </c>
      <c r="BC73" s="57" t="s">
        <v>1489</v>
      </c>
      <c r="BE73" s="57" t="s">
        <v>1490</v>
      </c>
      <c r="BH73" s="57" t="s">
        <v>1491</v>
      </c>
      <c r="BI73" s="57" t="s">
        <v>1492</v>
      </c>
      <c r="BL73" s="354" t="s">
        <v>1493</v>
      </c>
      <c r="BN73" s="57" t="s">
        <v>1494</v>
      </c>
      <c r="BO73" s="57" t="s">
        <v>1495</v>
      </c>
      <c r="BP73" s="57" t="s">
        <v>1454</v>
      </c>
      <c r="BQ73" s="57" t="s">
        <v>1496</v>
      </c>
      <c r="BS73" s="57" t="s">
        <v>1497</v>
      </c>
      <c r="BT73" s="57" t="s">
        <v>1498</v>
      </c>
      <c r="BU73" s="57" t="s">
        <v>1499</v>
      </c>
      <c r="BV73" s="57" t="s">
        <v>1500</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1501</v>
      </c>
      <c r="BC74" s="57" t="s">
        <v>1502</v>
      </c>
      <c r="BE74" s="57" t="s">
        <v>1503</v>
      </c>
      <c r="BH74" s="57" t="s">
        <v>1504</v>
      </c>
      <c r="BI74" s="57" t="s">
        <v>1505</v>
      </c>
      <c r="BL74" s="354" t="s">
        <v>1506</v>
      </c>
      <c r="BN74" s="57" t="s">
        <v>1507</v>
      </c>
      <c r="BO74" s="57" t="s">
        <v>1508</v>
      </c>
      <c r="BP74" s="57" t="s">
        <v>1468</v>
      </c>
      <c r="BQ74" s="57" t="s">
        <v>1509</v>
      </c>
      <c r="BS74" s="57" t="s">
        <v>1510</v>
      </c>
      <c r="BU74" s="57" t="s">
        <v>1511</v>
      </c>
      <c r="BV74" s="57" t="s">
        <v>1512</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3462</v>
      </c>
      <c r="BC75" s="57" t="s">
        <v>1513</v>
      </c>
      <c r="BE75" s="57" t="s">
        <v>1514</v>
      </c>
      <c r="BH75" s="57" t="s">
        <v>1515</v>
      </c>
      <c r="BI75" s="57" t="s">
        <v>1516</v>
      </c>
      <c r="BL75" s="354" t="s">
        <v>1517</v>
      </c>
      <c r="BN75" s="57" t="s">
        <v>1518</v>
      </c>
      <c r="BO75" s="57" t="s">
        <v>1519</v>
      </c>
      <c r="BP75" s="57" t="s">
        <v>1520</v>
      </c>
      <c r="BQ75" s="57" t="s">
        <v>1521</v>
      </c>
      <c r="BS75" s="57" t="s">
        <v>1522</v>
      </c>
      <c r="BU75" s="57" t="s">
        <v>1523</v>
      </c>
      <c r="BV75" s="57" t="s">
        <v>1524</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1525</v>
      </c>
      <c r="BC76" s="57" t="s">
        <v>1526</v>
      </c>
      <c r="BE76" s="57" t="s">
        <v>1527</v>
      </c>
      <c r="BH76" s="57" t="s">
        <v>1528</v>
      </c>
      <c r="BI76" s="57" t="s">
        <v>1529</v>
      </c>
      <c r="BL76" s="354" t="s">
        <v>1530</v>
      </c>
      <c r="BN76" s="57" t="s">
        <v>1531</v>
      </c>
      <c r="BO76" s="57" t="s">
        <v>1532</v>
      </c>
      <c r="BP76" s="57" t="s">
        <v>1454</v>
      </c>
      <c r="BQ76" s="57" t="s">
        <v>1533</v>
      </c>
      <c r="BS76" s="57" t="s">
        <v>1534</v>
      </c>
      <c r="BU76" s="57" t="s">
        <v>1535</v>
      </c>
      <c r="BV76" s="57" t="s">
        <v>1536</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1537</v>
      </c>
      <c r="BC77" s="57" t="s">
        <v>1538</v>
      </c>
      <c r="BE77" s="57" t="s">
        <v>1539</v>
      </c>
      <c r="BH77" s="57" t="s">
        <v>1540</v>
      </c>
      <c r="BI77" s="57" t="s">
        <v>1541</v>
      </c>
      <c r="BL77" s="354" t="s">
        <v>1542</v>
      </c>
      <c r="BN77" s="57" t="s">
        <v>1543</v>
      </c>
      <c r="BO77" s="57" t="s">
        <v>1544</v>
      </c>
      <c r="BP77" s="57" t="s">
        <v>1468</v>
      </c>
      <c r="BQ77" s="57" t="s">
        <v>1545</v>
      </c>
      <c r="BS77" s="57" t="s">
        <v>1546</v>
      </c>
      <c r="BU77" s="57" t="s">
        <v>1547</v>
      </c>
      <c r="BV77" s="57" t="s">
        <v>1548</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1549</v>
      </c>
      <c r="BC78" s="57" t="s">
        <v>1550</v>
      </c>
      <c r="BE78" s="57" t="s">
        <v>1551</v>
      </c>
      <c r="BH78" s="57" t="s">
        <v>1552</v>
      </c>
      <c r="BI78" s="57" t="s">
        <v>1553</v>
      </c>
      <c r="BL78" s="354" t="s">
        <v>1554</v>
      </c>
      <c r="BN78" s="57" t="s">
        <v>1555</v>
      </c>
      <c r="BO78" s="57" t="s">
        <v>1556</v>
      </c>
      <c r="BP78" s="57" t="s">
        <v>1557</v>
      </c>
      <c r="BQ78" s="57" t="s">
        <v>1558</v>
      </c>
      <c r="BS78" s="57" t="s">
        <v>1559</v>
      </c>
      <c r="BU78" s="57" t="s">
        <v>1560</v>
      </c>
      <c r="BV78" s="57" t="s">
        <v>1561</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1562</v>
      </c>
      <c r="BC79" s="57" t="s">
        <v>1563</v>
      </c>
      <c r="BE79" s="57" t="s">
        <v>1564</v>
      </c>
      <c r="BH79" s="57" t="s">
        <v>1565</v>
      </c>
      <c r="BI79" s="57" t="s">
        <v>1566</v>
      </c>
      <c r="BL79" s="354" t="s">
        <v>1567</v>
      </c>
      <c r="BN79" s="57" t="s">
        <v>1568</v>
      </c>
      <c r="BO79" s="57" t="s">
        <v>1569</v>
      </c>
      <c r="BP79" s="57" t="s">
        <v>832</v>
      </c>
      <c r="BQ79" s="57" t="s">
        <v>1570</v>
      </c>
      <c r="BS79" s="57" t="s">
        <v>1571</v>
      </c>
      <c r="BU79" s="57" t="s">
        <v>1572</v>
      </c>
      <c r="BV79" s="57" t="s">
        <v>1573</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1574</v>
      </c>
      <c r="BC80" s="57" t="s">
        <v>1575</v>
      </c>
      <c r="BE80" s="57" t="s">
        <v>1576</v>
      </c>
      <c r="BH80" s="57" t="s">
        <v>1577</v>
      </c>
      <c r="BI80" s="57" t="s">
        <v>1578</v>
      </c>
      <c r="BL80" s="354" t="s">
        <v>1579</v>
      </c>
      <c r="BN80" s="57" t="s">
        <v>1580</v>
      </c>
      <c r="BO80" s="57" t="s">
        <v>1544</v>
      </c>
      <c r="BP80" s="57" t="s">
        <v>1440</v>
      </c>
      <c r="BQ80" s="57" t="s">
        <v>1581</v>
      </c>
      <c r="BS80" s="57" t="s">
        <v>1582</v>
      </c>
      <c r="BU80" s="57" t="s">
        <v>1583</v>
      </c>
      <c r="BV80" s="57" t="s">
        <v>1584</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1585</v>
      </c>
      <c r="BC81" s="57" t="s">
        <v>1586</v>
      </c>
      <c r="BE81" s="57" t="s">
        <v>1587</v>
      </c>
      <c r="BH81" s="57" t="s">
        <v>1588</v>
      </c>
      <c r="BI81" s="57" t="s">
        <v>1589</v>
      </c>
      <c r="BL81" s="354" t="s">
        <v>1590</v>
      </c>
      <c r="BN81" s="57" t="s">
        <v>1591</v>
      </c>
      <c r="BO81" s="57" t="s">
        <v>1592</v>
      </c>
      <c r="BP81" s="57" t="s">
        <v>1454</v>
      </c>
      <c r="BQ81" s="57" t="s">
        <v>1386</v>
      </c>
      <c r="BS81" s="57" t="s">
        <v>1593</v>
      </c>
      <c r="BU81" s="57" t="s">
        <v>1594</v>
      </c>
      <c r="BV81" s="57" t="s">
        <v>1595</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1596</v>
      </c>
      <c r="BC82" s="57" t="s">
        <v>1597</v>
      </c>
      <c r="BE82" s="57" t="s">
        <v>1598</v>
      </c>
      <c r="BH82" s="57" t="s">
        <v>1599</v>
      </c>
      <c r="BI82" s="57" t="s">
        <v>1600</v>
      </c>
      <c r="BL82" s="354" t="s">
        <v>1601</v>
      </c>
      <c r="BN82" s="57" t="s">
        <v>1602</v>
      </c>
      <c r="BO82" s="57" t="s">
        <v>1603</v>
      </c>
      <c r="BP82" s="57" t="s">
        <v>1468</v>
      </c>
      <c r="BQ82" s="57" t="s">
        <v>1604</v>
      </c>
      <c r="BS82" s="57" t="s">
        <v>1605</v>
      </c>
      <c r="BU82" s="57" t="s">
        <v>1606</v>
      </c>
      <c r="BV82" s="57" t="s">
        <v>1607</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1608</v>
      </c>
      <c r="BC83" s="57" t="s">
        <v>1609</v>
      </c>
      <c r="BE83" s="57" t="s">
        <v>1610</v>
      </c>
      <c r="BH83" s="57" t="s">
        <v>1611</v>
      </c>
      <c r="BI83" s="57" t="s">
        <v>1612</v>
      </c>
      <c r="BL83" s="354" t="s">
        <v>1613</v>
      </c>
      <c r="BN83" s="57" t="s">
        <v>1614</v>
      </c>
      <c r="BO83" s="57" t="s">
        <v>1615</v>
      </c>
      <c r="BP83" s="57" t="s">
        <v>1482</v>
      </c>
      <c r="BQ83" s="57" t="s">
        <v>1616</v>
      </c>
      <c r="BS83" s="57" t="s">
        <v>1617</v>
      </c>
      <c r="BU83" s="57" t="s">
        <v>1618</v>
      </c>
      <c r="BV83" s="57" t="s">
        <v>1619</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1620</v>
      </c>
      <c r="BC84" s="57" t="s">
        <v>1621</v>
      </c>
      <c r="BE84" s="57" t="s">
        <v>1622</v>
      </c>
      <c r="BH84" s="57" t="s">
        <v>1623</v>
      </c>
      <c r="BI84" s="57" t="s">
        <v>1624</v>
      </c>
      <c r="BL84" s="354" t="s">
        <v>1625</v>
      </c>
      <c r="BN84" s="57" t="s">
        <v>1626</v>
      </c>
      <c r="BO84" s="57" t="s">
        <v>1627</v>
      </c>
      <c r="BP84" s="57" t="s">
        <v>1454</v>
      </c>
      <c r="BQ84" s="57" t="s">
        <v>1628</v>
      </c>
      <c r="BS84" s="57" t="s">
        <v>1629</v>
      </c>
      <c r="BU84" s="57" t="s">
        <v>1630</v>
      </c>
      <c r="BV84" s="57" t="s">
        <v>1631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1632</v>
      </c>
      <c r="BC85" s="57" t="s">
        <v>1633</v>
      </c>
      <c r="BE85" s="57" t="s">
        <v>1634</v>
      </c>
      <c r="BH85" s="57" t="s">
        <v>1635</v>
      </c>
      <c r="BI85" s="57" t="s">
        <v>1636</v>
      </c>
      <c r="BL85" s="354" t="s">
        <v>1637</v>
      </c>
      <c r="BN85" s="57" t="s">
        <v>1638</v>
      </c>
      <c r="BO85" s="57" t="s">
        <v>1639</v>
      </c>
      <c r="BP85" s="57" t="s">
        <v>1468</v>
      </c>
      <c r="BQ85" s="57" t="s">
        <v>1640</v>
      </c>
      <c r="BS85" s="57" t="s">
        <v>1641</v>
      </c>
      <c r="BU85" s="57" t="s">
        <v>1642</v>
      </c>
      <c r="BV85" s="57" t="s">
        <v>1643</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1644</v>
      </c>
      <c r="BC86" s="57" t="s">
        <v>1645</v>
      </c>
      <c r="BE86" s="57" t="s">
        <v>1646</v>
      </c>
      <c r="BH86" s="57" t="s">
        <v>1647</v>
      </c>
      <c r="BI86" s="57" t="s">
        <v>1648</v>
      </c>
      <c r="BL86" s="354" t="s">
        <v>1649</v>
      </c>
      <c r="BN86" s="57" t="s">
        <v>1650</v>
      </c>
      <c r="BO86" s="57" t="s">
        <v>1651</v>
      </c>
      <c r="BP86" s="57" t="s">
        <v>1652</v>
      </c>
      <c r="BQ86" s="57" t="s">
        <v>1653</v>
      </c>
      <c r="BS86" s="57" t="s">
        <v>1605</v>
      </c>
      <c r="BU86" s="57" t="s">
        <v>1654</v>
      </c>
      <c r="BV86" s="57" t="s">
        <v>1655</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1656</v>
      </c>
      <c r="BC87" s="57" t="s">
        <v>1657</v>
      </c>
      <c r="BE87" s="57" t="s">
        <v>1658</v>
      </c>
      <c r="BH87" s="57" t="s">
        <v>1659</v>
      </c>
      <c r="BI87" s="57" t="s">
        <v>1660</v>
      </c>
      <c r="BL87" s="358" t="s">
        <v>1661</v>
      </c>
      <c r="BN87" s="57" t="s">
        <v>1662</v>
      </c>
      <c r="BO87" s="57" t="s">
        <v>1639</v>
      </c>
      <c r="BP87" s="57" t="s">
        <v>832</v>
      </c>
      <c r="BQ87" s="57" t="s">
        <v>1509</v>
      </c>
      <c r="BS87" s="57" t="s">
        <v>1663</v>
      </c>
      <c r="BU87" s="57" t="s">
        <v>1664</v>
      </c>
      <c r="BV87" s="57" t="s">
        <v>1665</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1666</v>
      </c>
      <c r="BC88" s="57" t="s">
        <v>1667</v>
      </c>
      <c r="BE88" s="57" t="s">
        <v>1668</v>
      </c>
      <c r="BH88" s="57" t="s">
        <v>1669</v>
      </c>
      <c r="BI88" s="57" t="s">
        <v>1670</v>
      </c>
      <c r="BL88" s="358" t="s">
        <v>1671</v>
      </c>
      <c r="BN88" s="57" t="s">
        <v>1672</v>
      </c>
      <c r="BO88" s="57" t="s">
        <v>1673</v>
      </c>
      <c r="BP88" s="57" t="s">
        <v>1454</v>
      </c>
      <c r="BQ88" s="57" t="s">
        <v>1496</v>
      </c>
      <c r="BS88" s="57" t="s">
        <v>1674</v>
      </c>
      <c r="BU88" s="57" t="s">
        <v>1675</v>
      </c>
      <c r="BV88" s="57" t="s">
        <v>1676</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1677</v>
      </c>
      <c r="BC89" s="57" t="s">
        <v>1678</v>
      </c>
      <c r="BE89" s="57" t="s">
        <v>1679</v>
      </c>
      <c r="BH89" s="57" t="s">
        <v>1680</v>
      </c>
      <c r="BI89" s="57" t="s">
        <v>1681</v>
      </c>
      <c r="BL89" s="358" t="s">
        <v>1682</v>
      </c>
      <c r="BN89" s="57" t="s">
        <v>1683</v>
      </c>
      <c r="BO89" s="57" t="s">
        <v>1684</v>
      </c>
      <c r="BP89" s="57" t="s">
        <v>1468</v>
      </c>
      <c r="BQ89" s="57" t="s">
        <v>1685</v>
      </c>
      <c r="BS89" s="57" t="s">
        <v>1686</v>
      </c>
      <c r="BU89" s="57" t="s">
        <v>1687</v>
      </c>
      <c r="BV89" s="57" t="s">
        <v>1688</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1689</v>
      </c>
      <c r="BC90" s="57" t="s">
        <v>1690</v>
      </c>
      <c r="BE90" s="57" t="s">
        <v>1691</v>
      </c>
      <c r="BH90" s="57" t="s">
        <v>1692</v>
      </c>
      <c r="BI90" s="57" t="s">
        <v>1693</v>
      </c>
      <c r="BL90" s="358" t="s">
        <v>1694</v>
      </c>
      <c r="BN90" s="57" t="s">
        <v>1695</v>
      </c>
      <c r="BO90" s="57" t="s">
        <v>1696</v>
      </c>
      <c r="BP90" s="57" t="s">
        <v>1697</v>
      </c>
      <c r="BQ90" s="57" t="s">
        <v>1698</v>
      </c>
      <c r="BS90" s="57" t="s">
        <v>1699</v>
      </c>
      <c r="BU90" s="57" t="s">
        <v>1700</v>
      </c>
      <c r="BV90" s="57" t="s">
        <v>1701</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1702</v>
      </c>
      <c r="BC91" s="57" t="s">
        <v>1703</v>
      </c>
      <c r="BE91" s="57" t="s">
        <v>1704</v>
      </c>
      <c r="BH91" s="57" t="s">
        <v>1705</v>
      </c>
      <c r="BI91" s="57" t="s">
        <v>1706</v>
      </c>
      <c r="BL91" s="358" t="s">
        <v>1707</v>
      </c>
      <c r="BN91" s="57" t="s">
        <v>1708</v>
      </c>
      <c r="BO91" s="57" t="s">
        <v>1709</v>
      </c>
      <c r="BP91" s="57" t="s">
        <v>832</v>
      </c>
      <c r="BQ91" s="57" t="s">
        <v>1685</v>
      </c>
      <c r="BS91" s="57" t="s">
        <v>1710</v>
      </c>
      <c r="BU91" s="57" t="s">
        <v>1711</v>
      </c>
      <c r="BV91" s="57" t="s">
        <v>1712</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1713</v>
      </c>
      <c r="BC92" s="57" t="s">
        <v>1714</v>
      </c>
      <c r="BE92" s="57" t="s">
        <v>1715</v>
      </c>
      <c r="BH92" s="57" t="s">
        <v>1716</v>
      </c>
      <c r="BI92" s="57" t="s">
        <v>1717</v>
      </c>
      <c r="BL92" s="358" t="s">
        <v>1718</v>
      </c>
      <c r="BN92" s="57" t="s">
        <v>1719</v>
      </c>
      <c r="BO92" s="57" t="s">
        <v>1720</v>
      </c>
      <c r="BP92" s="57" t="s">
        <v>1721</v>
      </c>
      <c r="BQ92" s="57" t="s">
        <v>1722</v>
      </c>
      <c r="BS92" s="57" t="s">
        <v>1723</v>
      </c>
      <c r="BU92" s="57" t="s">
        <v>1724</v>
      </c>
      <c r="BV92" s="57" t="s">
        <v>1725</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1726</v>
      </c>
      <c r="BC93" s="57" t="s">
        <v>1727</v>
      </c>
      <c r="BE93" s="57" t="s">
        <v>1728</v>
      </c>
      <c r="BH93" s="57" t="s">
        <v>1729</v>
      </c>
      <c r="BI93" s="57" t="s">
        <v>1730</v>
      </c>
      <c r="BL93" s="358" t="s">
        <v>1731</v>
      </c>
      <c r="BN93" s="57" t="s">
        <v>1732</v>
      </c>
      <c r="BO93" s="57" t="s">
        <v>1696</v>
      </c>
      <c r="BP93" s="57" t="s">
        <v>1733</v>
      </c>
      <c r="BQ93" s="57" t="s">
        <v>1734</v>
      </c>
      <c r="BS93" s="57" t="s">
        <v>1735</v>
      </c>
      <c r="BU93" s="57" t="s">
        <v>1736</v>
      </c>
      <c r="BV93" s="57" t="s">
        <v>1737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1738</v>
      </c>
      <c r="BC94" s="57" t="s">
        <v>1739</v>
      </c>
      <c r="BE94" s="57" t="s">
        <v>1740</v>
      </c>
      <c r="BH94" s="57" t="s">
        <v>1741</v>
      </c>
      <c r="BI94" s="57" t="s">
        <v>1742</v>
      </c>
      <c r="BL94" s="354" t="s">
        <v>1743</v>
      </c>
      <c r="BN94" s="57" t="s">
        <v>1744</v>
      </c>
      <c r="BO94" s="57" t="s">
        <v>1745</v>
      </c>
      <c r="BP94" s="57" t="s">
        <v>1746</v>
      </c>
      <c r="BQ94" s="57" t="s">
        <v>1747</v>
      </c>
      <c r="BS94" s="57" t="s">
        <v>1748</v>
      </c>
      <c r="BU94" s="57" t="s">
        <v>1749</v>
      </c>
      <c r="BV94" s="57" t="s">
        <v>1750</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1751</v>
      </c>
      <c r="BC95" s="57" t="s">
        <v>1752</v>
      </c>
      <c r="BE95" s="57" t="s">
        <v>1753</v>
      </c>
      <c r="BH95" s="57" t="s">
        <v>1754</v>
      </c>
      <c r="BI95" s="57" t="s">
        <v>1578</v>
      </c>
      <c r="BL95" s="57"/>
      <c r="BN95" s="57" t="s">
        <v>1755</v>
      </c>
      <c r="BO95" s="57" t="s">
        <v>1756</v>
      </c>
      <c r="BP95" s="57" t="s">
        <v>1757</v>
      </c>
      <c r="BQ95" s="57" t="s">
        <v>1758</v>
      </c>
      <c r="BS95" s="57" t="s">
        <v>1759</v>
      </c>
      <c r="BU95" s="57" t="s">
        <v>1760</v>
      </c>
      <c r="BV95" s="57" t="s">
        <v>1761</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1762</v>
      </c>
      <c r="BC96" s="57" t="s">
        <v>1763</v>
      </c>
      <c r="BE96" s="57" t="s">
        <v>1764</v>
      </c>
      <c r="BH96" s="57" t="s">
        <v>1765</v>
      </c>
      <c r="BI96" s="57" t="s">
        <v>1766</v>
      </c>
      <c r="BL96" s="57"/>
      <c r="BN96" s="57" t="s">
        <v>1767</v>
      </c>
      <c r="BO96" s="57" t="s">
        <v>1768</v>
      </c>
      <c r="BP96" s="57" t="s">
        <v>1769</v>
      </c>
      <c r="BQ96" s="57" t="s">
        <v>1770</v>
      </c>
      <c r="BS96" s="57" t="s">
        <v>1771</v>
      </c>
      <c r="BU96" s="57" t="s">
        <v>1772</v>
      </c>
      <c r="BV96" s="57" t="s">
        <v>1773</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1774</v>
      </c>
      <c r="BC97" s="57" t="s">
        <v>1775</v>
      </c>
      <c r="BE97" s="57" t="s">
        <v>1776</v>
      </c>
      <c r="BH97" s="57" t="s">
        <v>1777</v>
      </c>
      <c r="BI97" s="57" t="s">
        <v>1778</v>
      </c>
      <c r="BL97" s="57"/>
      <c r="BN97" s="57" t="s">
        <v>1779</v>
      </c>
      <c r="BO97" s="57" t="s">
        <v>1780</v>
      </c>
      <c r="BP97" s="57" t="s">
        <v>1781</v>
      </c>
      <c r="BQ97" s="57" t="s">
        <v>1386</v>
      </c>
      <c r="BS97" s="57" t="s">
        <v>1782</v>
      </c>
      <c r="BU97" s="57" t="s">
        <v>1783</v>
      </c>
      <c r="BV97" s="57" t="s">
        <v>1784</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1785</v>
      </c>
      <c r="BC98" s="57" t="s">
        <v>1786</v>
      </c>
      <c r="BE98" s="57" t="s">
        <v>1787</v>
      </c>
      <c r="BH98" s="57" t="s">
        <v>1788</v>
      </c>
      <c r="BI98" s="57" t="s">
        <v>1789</v>
      </c>
      <c r="BL98" s="57"/>
      <c r="BN98" s="57" t="s">
        <v>1790</v>
      </c>
      <c r="BO98" s="57" t="s">
        <v>1791</v>
      </c>
      <c r="BP98" s="57" t="s">
        <v>832</v>
      </c>
      <c r="BQ98" s="57" t="s">
        <v>1792</v>
      </c>
      <c r="BS98" s="57" t="s">
        <v>1793</v>
      </c>
      <c r="BU98" s="57" t="s">
        <v>1794</v>
      </c>
      <c r="BV98" s="57" t="s">
        <v>1795</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1796</v>
      </c>
      <c r="BC99" s="57" t="s">
        <v>1797</v>
      </c>
      <c r="BE99" s="57" t="s">
        <v>1798</v>
      </c>
      <c r="BH99" s="57" t="s">
        <v>1799</v>
      </c>
      <c r="BI99" s="57" t="s">
        <v>1800</v>
      </c>
      <c r="BL99" s="57"/>
      <c r="BN99" s="57" t="s">
        <v>1801</v>
      </c>
      <c r="BO99" s="57" t="s">
        <v>1802</v>
      </c>
      <c r="BP99" s="57" t="s">
        <v>1803</v>
      </c>
      <c r="BQ99" s="57" t="s">
        <v>1414</v>
      </c>
      <c r="BS99" s="57" t="s">
        <v>1641</v>
      </c>
      <c r="BU99" s="57" t="s">
        <v>1804</v>
      </c>
      <c r="BV99" s="57" t="s">
        <v>1805</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1806</v>
      </c>
      <c r="BC100" s="57" t="s">
        <v>1807</v>
      </c>
      <c r="BE100" s="57" t="s">
        <v>1808</v>
      </c>
      <c r="BH100" s="57" t="s">
        <v>1809</v>
      </c>
      <c r="BI100" s="57" t="s">
        <v>1810</v>
      </c>
      <c r="BL100" s="57"/>
      <c r="BN100" s="57" t="s">
        <v>1811</v>
      </c>
      <c r="BO100" s="57" t="s">
        <v>1812</v>
      </c>
      <c r="BP100" s="57" t="s">
        <v>1813</v>
      </c>
      <c r="BQ100" s="57" t="s">
        <v>1441</v>
      </c>
      <c r="BS100" s="57" t="s">
        <v>1605</v>
      </c>
      <c r="BU100" s="57" t="s">
        <v>1814</v>
      </c>
      <c r="BV100" s="57" t="s">
        <v>1815</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1816</v>
      </c>
      <c r="BC101" s="57" t="s">
        <v>1817</v>
      </c>
      <c r="BE101" s="57" t="s">
        <v>1818</v>
      </c>
      <c r="BH101" s="57" t="s">
        <v>1819</v>
      </c>
      <c r="BI101" s="57" t="s">
        <v>1820</v>
      </c>
      <c r="BL101" s="57"/>
      <c r="BN101" s="57" t="s">
        <v>1821</v>
      </c>
      <c r="BO101" s="57" t="s">
        <v>1822</v>
      </c>
      <c r="BP101" s="57" t="s">
        <v>1823</v>
      </c>
      <c r="BQ101" s="57" t="s">
        <v>1824</v>
      </c>
      <c r="BS101" s="57" t="s">
        <v>1663</v>
      </c>
      <c r="BU101" s="57" t="s">
        <v>1825</v>
      </c>
      <c r="BV101" s="57" t="s">
        <v>1826</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1827</v>
      </c>
      <c r="BC102" s="57" t="s">
        <v>1828</v>
      </c>
      <c r="BE102" s="57" t="s">
        <v>1829</v>
      </c>
      <c r="BH102" s="57" t="s">
        <v>1830</v>
      </c>
      <c r="BI102" s="57" t="s">
        <v>1831</v>
      </c>
      <c r="BL102" s="57"/>
      <c r="BN102" s="57" t="s">
        <v>1832</v>
      </c>
      <c r="BO102" s="57" t="s">
        <v>1833</v>
      </c>
      <c r="BP102" s="57" t="s">
        <v>1834</v>
      </c>
      <c r="BQ102" s="57" t="s">
        <v>1483</v>
      </c>
      <c r="BS102" s="57" t="s">
        <v>1835</v>
      </c>
      <c r="BU102" s="57" t="s">
        <v>1836</v>
      </c>
      <c r="BV102" s="57" t="s">
        <v>1837</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1838</v>
      </c>
      <c r="BC103" s="57" t="s">
        <v>1839</v>
      </c>
      <c r="BE103" s="57" t="s">
        <v>1818</v>
      </c>
      <c r="BH103" s="57" t="s">
        <v>1840</v>
      </c>
      <c r="BI103" s="57" t="s">
        <v>1841</v>
      </c>
      <c r="BL103" s="57"/>
      <c r="BN103" s="57" t="s">
        <v>1842</v>
      </c>
      <c r="BO103" s="57" t="s">
        <v>1843</v>
      </c>
      <c r="BP103" s="57" t="s">
        <v>1844</v>
      </c>
      <c r="BQ103" s="57" t="s">
        <v>1496</v>
      </c>
      <c r="BS103" s="57" t="s">
        <v>1845</v>
      </c>
      <c r="BU103" s="57" t="s">
        <v>1846</v>
      </c>
      <c r="BV103" s="57" t="s">
        <v>1847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1848</v>
      </c>
      <c r="BC104" s="57" t="s">
        <v>1849</v>
      </c>
      <c r="BE104" s="57" t="s">
        <v>1818</v>
      </c>
      <c r="BH104" s="57" t="s">
        <v>1850</v>
      </c>
      <c r="BI104" s="57" t="s">
        <v>1851</v>
      </c>
      <c r="BL104" s="57"/>
      <c r="BN104" s="57" t="s">
        <v>1852</v>
      </c>
      <c r="BO104" s="57" t="s">
        <v>1853</v>
      </c>
      <c r="BP104" s="57" t="s">
        <v>1854</v>
      </c>
      <c r="BQ104" s="57" t="s">
        <v>1509</v>
      </c>
      <c r="BS104" s="57" t="s">
        <v>1641</v>
      </c>
      <c r="BU104" s="57" t="s">
        <v>1855</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3463</v>
      </c>
      <c r="BC105" s="57" t="s">
        <v>1857</v>
      </c>
      <c r="BE105" s="57" t="s">
        <v>1829</v>
      </c>
      <c r="BH105" s="57" t="s">
        <v>1858</v>
      </c>
      <c r="BI105" s="57" t="s">
        <v>1859</v>
      </c>
      <c r="BL105" s="57"/>
      <c r="BN105" s="57" t="s">
        <v>1860</v>
      </c>
      <c r="BO105" s="57" t="s">
        <v>1861</v>
      </c>
      <c r="BP105" s="57" t="s">
        <v>1862</v>
      </c>
      <c r="BQ105" s="57" t="s">
        <v>1863</v>
      </c>
      <c r="BS105" s="57" t="s">
        <v>1605</v>
      </c>
      <c r="BU105" s="57" t="s">
        <v>1864</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1865</v>
      </c>
      <c r="BC106" s="57" t="s">
        <v>1866</v>
      </c>
      <c r="BH106" s="57" t="s">
        <v>1868</v>
      </c>
      <c r="BI106" s="57" t="s">
        <v>1869</v>
      </c>
      <c r="BL106" s="57"/>
      <c r="BN106" s="57" t="s">
        <v>1870</v>
      </c>
      <c r="BO106" s="57" t="s">
        <v>1871</v>
      </c>
      <c r="BP106" s="57" t="s">
        <v>1872</v>
      </c>
      <c r="BQ106" s="57" t="s">
        <v>1873</v>
      </c>
      <c r="BS106" s="57" t="s">
        <v>1663</v>
      </c>
      <c r="BU106" s="57" t="s">
        <v>1874</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1875</v>
      </c>
      <c r="BC107" s="57" t="s">
        <v>1876</v>
      </c>
      <c r="BH107" s="57" t="s">
        <v>1877</v>
      </c>
      <c r="BI107" s="57" t="s">
        <v>1878</v>
      </c>
      <c r="BL107" s="57"/>
      <c r="BN107" s="57" t="s">
        <v>1879</v>
      </c>
      <c r="BO107" s="57" t="s">
        <v>1880</v>
      </c>
      <c r="BP107" s="57" t="s">
        <v>1881</v>
      </c>
      <c r="BQ107" s="57" t="s">
        <v>1882</v>
      </c>
      <c r="BS107" s="57" t="s">
        <v>1883</v>
      </c>
      <c r="BU107" s="57" t="s">
        <v>1884</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1885</v>
      </c>
      <c r="BC108" s="57" t="s">
        <v>1886</v>
      </c>
      <c r="BH108" s="57" t="s">
        <v>1887</v>
      </c>
      <c r="BI108" s="57" t="s">
        <v>1888</v>
      </c>
      <c r="BL108" s="57"/>
      <c r="BN108" s="57" t="s">
        <v>1889</v>
      </c>
      <c r="BO108" s="57" t="s">
        <v>1890</v>
      </c>
      <c r="BP108" s="57" t="s">
        <v>1891</v>
      </c>
      <c r="BQ108" s="57" t="s">
        <v>1892</v>
      </c>
      <c r="BS108" s="57" t="s">
        <v>1893</v>
      </c>
      <c r="BU108" s="57" t="s">
        <v>1894</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3464</v>
      </c>
      <c r="BC109" s="57" t="s">
        <v>1895</v>
      </c>
      <c r="BH109" s="57" t="s">
        <v>1896</v>
      </c>
      <c r="BI109" s="57" t="s">
        <v>1897</v>
      </c>
      <c r="BL109" s="57"/>
      <c r="BN109" s="57" t="s">
        <v>1898</v>
      </c>
      <c r="BO109" s="57" t="s">
        <v>1899</v>
      </c>
      <c r="BP109" s="57" t="s">
        <v>1900</v>
      </c>
      <c r="BQ109" s="57" t="s">
        <v>1386</v>
      </c>
      <c r="BS109" s="57" t="s">
        <v>1901</v>
      </c>
      <c r="BU109" s="57" t="s">
        <v>1902</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1903</v>
      </c>
      <c r="BC110" s="57" t="s">
        <v>1904</v>
      </c>
      <c r="BH110" s="57" t="s">
        <v>1905</v>
      </c>
      <c r="BI110" s="57" t="s">
        <v>1831</v>
      </c>
      <c r="BL110" s="57"/>
      <c r="BN110" s="57" t="s">
        <v>1906</v>
      </c>
      <c r="BO110" s="57" t="s">
        <v>1907</v>
      </c>
      <c r="BP110" s="57" t="s">
        <v>1881</v>
      </c>
      <c r="BQ110" s="57" t="s">
        <v>1908</v>
      </c>
      <c r="BS110" s="57" t="s">
        <v>1909</v>
      </c>
      <c r="BU110" s="57" t="s">
        <v>1910</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1911</v>
      </c>
      <c r="BC111" s="57" t="s">
        <v>1912</v>
      </c>
      <c r="BH111" s="57" t="s">
        <v>1913</v>
      </c>
      <c r="BI111" s="57" t="s">
        <v>1914</v>
      </c>
      <c r="BL111" s="57"/>
      <c r="BN111" s="57" t="s">
        <v>1915</v>
      </c>
      <c r="BO111" s="57" t="s">
        <v>1916</v>
      </c>
      <c r="BP111" s="57" t="s">
        <v>1891</v>
      </c>
      <c r="BQ111" s="57" t="s">
        <v>1414</v>
      </c>
      <c r="BS111" s="57" t="s">
        <v>1917</v>
      </c>
      <c r="BU111" s="57" t="s">
        <v>1918</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1919</v>
      </c>
      <c r="BC112" s="57" t="s">
        <v>1920</v>
      </c>
      <c r="BH112" s="57" t="s">
        <v>1921</v>
      </c>
      <c r="BI112" s="57" t="s">
        <v>1922</v>
      </c>
      <c r="BL112" s="57"/>
      <c r="BN112" s="57" t="s">
        <v>1923</v>
      </c>
      <c r="BO112" s="57" t="s">
        <v>1924</v>
      </c>
      <c r="BP112" s="57" t="s">
        <v>1925</v>
      </c>
      <c r="BQ112" s="57" t="s">
        <v>1441</v>
      </c>
      <c r="BS112" s="57" t="s">
        <v>1926</v>
      </c>
      <c r="BU112" s="57" t="s">
        <v>1927</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1928</v>
      </c>
      <c r="BC113" s="57" t="s">
        <v>1929</v>
      </c>
      <c r="BH113" s="57" t="s">
        <v>1930</v>
      </c>
      <c r="BI113" s="57" t="s">
        <v>1931</v>
      </c>
      <c r="BL113" s="57"/>
      <c r="BN113" s="57" t="s">
        <v>1932</v>
      </c>
      <c r="BO113" s="57" t="s">
        <v>1933</v>
      </c>
      <c r="BP113" s="57" t="s">
        <v>1862</v>
      </c>
      <c r="BQ113" s="57" t="s">
        <v>1934</v>
      </c>
      <c r="BS113" s="57" t="s">
        <v>1935</v>
      </c>
      <c r="BU113" s="57" t="s">
        <v>1936</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1937</v>
      </c>
      <c r="BC114" s="57" t="s">
        <v>1938</v>
      </c>
      <c r="BH114" s="57" t="s">
        <v>1939</v>
      </c>
      <c r="BI114" s="57" t="s">
        <v>1940</v>
      </c>
      <c r="BL114" s="57"/>
      <c r="BN114" s="57" t="s">
        <v>1941</v>
      </c>
      <c r="BO114" s="57"/>
      <c r="BP114" s="57" t="s">
        <v>1942</v>
      </c>
      <c r="BQ114" s="57" t="s">
        <v>1483</v>
      </c>
      <c r="BS114" s="57" t="s">
        <v>1943</v>
      </c>
      <c r="BU114" s="57" t="s">
        <v>1944</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1945</v>
      </c>
      <c r="BC115" s="57" t="s">
        <v>1946</v>
      </c>
      <c r="BH115" s="57" t="s">
        <v>1947</v>
      </c>
      <c r="BI115" s="57" t="s">
        <v>1948</v>
      </c>
      <c r="BL115" s="57"/>
      <c r="BN115" s="57" t="s">
        <v>1949</v>
      </c>
      <c r="BO115" s="57"/>
      <c r="BP115" s="57" t="s">
        <v>1881</v>
      </c>
      <c r="BQ115" s="57" t="s">
        <v>1950</v>
      </c>
      <c r="BS115" s="57" t="s">
        <v>1951</v>
      </c>
      <c r="BU115" s="57" t="s">
        <v>1952</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1953</v>
      </c>
      <c r="BC116" s="57" t="s">
        <v>1954</v>
      </c>
      <c r="BH116" s="57" t="s">
        <v>1955</v>
      </c>
      <c r="BI116" s="57" t="s">
        <v>1956</v>
      </c>
      <c r="BL116" s="57"/>
      <c r="BN116" s="57" t="s">
        <v>1957</v>
      </c>
      <c r="BO116" s="57"/>
      <c r="BP116" s="57" t="s">
        <v>1891</v>
      </c>
      <c r="BQ116" s="57" t="s">
        <v>1509</v>
      </c>
      <c r="BS116" s="57" t="s">
        <v>1641</v>
      </c>
      <c r="BU116" s="57" t="s">
        <v>1958</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1959</v>
      </c>
      <c r="BC117" s="57" t="s">
        <v>1960</v>
      </c>
      <c r="BH117" s="57" t="s">
        <v>1961</v>
      </c>
      <c r="BI117" s="57" t="s">
        <v>1962</v>
      </c>
      <c r="BL117" s="57"/>
      <c r="BN117" s="57" t="s">
        <v>1963</v>
      </c>
      <c r="BO117" s="57"/>
      <c r="BP117" s="57" t="s">
        <v>1964</v>
      </c>
      <c r="BQ117" s="57" t="s">
        <v>1965</v>
      </c>
      <c r="BS117" s="57" t="s">
        <v>1966</v>
      </c>
      <c r="BU117" s="57" t="s">
        <v>1967</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1968</v>
      </c>
      <c r="BC118" s="57" t="s">
        <v>1969</v>
      </c>
      <c r="BH118" s="57" t="s">
        <v>1970</v>
      </c>
      <c r="BI118" s="57" t="s">
        <v>1971</v>
      </c>
      <c r="BL118" s="57"/>
      <c r="BN118" s="57" t="s">
        <v>1972</v>
      </c>
      <c r="BO118" s="57"/>
      <c r="BP118" s="57" t="s">
        <v>1973</v>
      </c>
      <c r="BQ118" s="57" t="s">
        <v>1974</v>
      </c>
      <c r="BS118" s="57" t="s">
        <v>1975</v>
      </c>
      <c r="BU118" s="57" t="s">
        <v>1976</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1977</v>
      </c>
      <c r="BC119" s="57" t="s">
        <v>1978</v>
      </c>
      <c r="BH119" s="57" t="s">
        <v>1979</v>
      </c>
      <c r="BI119" s="57" t="s">
        <v>1980</v>
      </c>
      <c r="BL119" s="57"/>
      <c r="BN119" s="57" t="s">
        <v>1981</v>
      </c>
      <c r="BO119" s="57"/>
      <c r="BP119" s="57" t="s">
        <v>1862</v>
      </c>
      <c r="BQ119" s="57" t="s">
        <v>1982</v>
      </c>
      <c r="BS119" s="57" t="s">
        <v>1983</v>
      </c>
      <c r="BU119" s="57" t="s">
        <v>1984</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1985</v>
      </c>
      <c r="BC120" s="57" t="s">
        <v>1986</v>
      </c>
      <c r="BH120" s="57" t="s">
        <v>1987</v>
      </c>
      <c r="BI120" s="57" t="s">
        <v>1988</v>
      </c>
      <c r="BL120" s="57"/>
      <c r="BN120" s="57" t="s">
        <v>1989</v>
      </c>
      <c r="BO120" s="57"/>
      <c r="BP120" s="57" t="s">
        <v>1990</v>
      </c>
      <c r="BQ120" s="57" t="s">
        <v>1991</v>
      </c>
      <c r="BS120" s="57" t="s">
        <v>1992</v>
      </c>
      <c r="BU120" s="57" t="s">
        <v>1993</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1994</v>
      </c>
      <c r="BC121" s="57" t="s">
        <v>1995</v>
      </c>
      <c r="BH121" s="57" t="s">
        <v>1996</v>
      </c>
      <c r="BI121" s="57" t="s">
        <v>1997</v>
      </c>
      <c r="BL121" s="57"/>
      <c r="BN121" s="57" t="s">
        <v>1998</v>
      </c>
      <c r="BO121" s="57"/>
      <c r="BP121" s="57" t="s">
        <v>1881</v>
      </c>
      <c r="BQ121" s="57" t="s">
        <v>1999</v>
      </c>
      <c r="BS121" s="57" t="s">
        <v>2000</v>
      </c>
      <c r="BU121" s="57" t="s">
        <v>2001</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2002</v>
      </c>
      <c r="BC122" s="57" t="s">
        <v>2003</v>
      </c>
      <c r="BH122" s="57" t="s">
        <v>2004</v>
      </c>
      <c r="BI122" s="57" t="s">
        <v>2005</v>
      </c>
      <c r="BL122" s="57"/>
      <c r="BN122" s="57" t="s">
        <v>2006</v>
      </c>
      <c r="BO122" s="57"/>
      <c r="BP122" s="57" t="s">
        <v>1891</v>
      </c>
      <c r="BQ122" s="57" t="s">
        <v>2007</v>
      </c>
      <c r="BS122" s="57" t="s">
        <v>2008</v>
      </c>
      <c r="BU122" s="57" t="s">
        <v>2009</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2010</v>
      </c>
      <c r="BC123" s="57" t="s">
        <v>2011</v>
      </c>
      <c r="BH123" s="57" t="s">
        <v>2012</v>
      </c>
      <c r="BI123" s="57" t="s">
        <v>2013</v>
      </c>
      <c r="BL123" s="57"/>
      <c r="BN123" s="57" t="s">
        <v>2014</v>
      </c>
      <c r="BO123" s="57"/>
      <c r="BP123" s="57" t="s">
        <v>2015</v>
      </c>
      <c r="BQ123" s="57" t="s">
        <v>2016</v>
      </c>
      <c r="BS123" s="57" t="s">
        <v>2017</v>
      </c>
      <c r="BU123" s="57" t="s">
        <v>2018</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2019</v>
      </c>
      <c r="BC124" s="57" t="s">
        <v>2020</v>
      </c>
      <c r="BH124" s="57" t="s">
        <v>2021</v>
      </c>
      <c r="BI124" s="57" t="s">
        <v>2022</v>
      </c>
      <c r="BL124" s="57"/>
      <c r="BN124" s="57" t="s">
        <v>2023</v>
      </c>
      <c r="BO124" s="57"/>
      <c r="BP124" s="57" t="s">
        <v>2024</v>
      </c>
      <c r="BQ124" s="57" t="s">
        <v>2025</v>
      </c>
      <c r="BS124" s="57" t="s">
        <v>2026</v>
      </c>
      <c r="BU124" s="57" t="s">
        <v>2027</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2028</v>
      </c>
      <c r="BC125" s="57" t="s">
        <v>2029</v>
      </c>
      <c r="BH125" s="57" t="s">
        <v>2030</v>
      </c>
      <c r="BI125" s="57" t="s">
        <v>2031</v>
      </c>
      <c r="BL125" s="57"/>
      <c r="BN125" s="57" t="s">
        <v>2032</v>
      </c>
      <c r="BO125" s="57"/>
      <c r="BP125" s="57" t="s">
        <v>832</v>
      </c>
      <c r="BQ125" s="57" t="s">
        <v>2033</v>
      </c>
      <c r="BS125" s="57" t="s">
        <v>2034</v>
      </c>
      <c r="BU125" s="57" t="s">
        <v>2001</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2035</v>
      </c>
      <c r="BC126" s="57" t="s">
        <v>2036</v>
      </c>
      <c r="BH126" s="57" t="s">
        <v>2037</v>
      </c>
      <c r="BI126" s="57" t="s">
        <v>2038</v>
      </c>
      <c r="BL126" s="57"/>
      <c r="BN126" s="57" t="s">
        <v>2039</v>
      </c>
      <c r="BO126" s="57"/>
      <c r="BP126" s="57" t="s">
        <v>2040</v>
      </c>
      <c r="BQ126" s="57" t="s">
        <v>2041</v>
      </c>
      <c r="BS126" s="57" t="s">
        <v>2042</v>
      </c>
      <c r="BU126" s="57" t="s">
        <v>2043</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2044</v>
      </c>
      <c r="BC127" s="57" t="s">
        <v>2045</v>
      </c>
      <c r="BH127" s="57" t="s">
        <v>2046</v>
      </c>
      <c r="BI127" s="57" t="s">
        <v>2047</v>
      </c>
      <c r="BL127" s="57"/>
      <c r="BN127" s="57" t="s">
        <v>2048</v>
      </c>
      <c r="BO127" s="57"/>
      <c r="BP127" s="57" t="s">
        <v>2049</v>
      </c>
      <c r="BQ127" s="57" t="s">
        <v>2050</v>
      </c>
      <c r="BS127" s="57" t="s">
        <v>2051</v>
      </c>
      <c r="BU127" s="57" t="s">
        <v>2052</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2053</v>
      </c>
      <c r="BC128" s="57" t="s">
        <v>2054</v>
      </c>
      <c r="BH128" s="57" t="s">
        <v>2055</v>
      </c>
      <c r="BI128" s="57" t="s">
        <v>2056</v>
      </c>
      <c r="BL128" s="57"/>
      <c r="BN128" s="57" t="s">
        <v>2057</v>
      </c>
      <c r="BO128" s="57"/>
      <c r="BP128" s="57" t="s">
        <v>2058</v>
      </c>
      <c r="BQ128" s="57" t="s">
        <v>2059</v>
      </c>
      <c r="BS128" s="57" t="s">
        <v>2060</v>
      </c>
      <c r="BU128" s="57" t="s">
        <v>2061</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2062</v>
      </c>
      <c r="BC129" s="57" t="s">
        <v>2063</v>
      </c>
      <c r="BH129" s="57" t="s">
        <v>2064</v>
      </c>
      <c r="BI129" s="57" t="s">
        <v>2065</v>
      </c>
      <c r="BL129" s="57"/>
      <c r="BN129" s="57" t="s">
        <v>2066</v>
      </c>
      <c r="BO129" s="57"/>
      <c r="BP129" s="57" t="s">
        <v>2067</v>
      </c>
      <c r="BQ129" s="57" t="s">
        <v>2068</v>
      </c>
      <c r="BS129" s="57" t="s">
        <v>2069</v>
      </c>
      <c r="BU129" s="57" t="s">
        <v>2070</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2071</v>
      </c>
      <c r="BC130" s="57" t="s">
        <v>2072</v>
      </c>
      <c r="BH130" s="57" t="s">
        <v>2073</v>
      </c>
      <c r="BI130" s="57" t="s">
        <v>2074</v>
      </c>
      <c r="BL130" s="57"/>
      <c r="BN130" s="57" t="s">
        <v>2075</v>
      </c>
      <c r="BO130" s="57"/>
      <c r="BP130" s="57" t="s">
        <v>2076</v>
      </c>
      <c r="BQ130" s="57" t="s">
        <v>2077</v>
      </c>
      <c r="BS130" s="57" t="s">
        <v>2078</v>
      </c>
      <c r="BU130" s="57" t="s">
        <v>2079</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2080</v>
      </c>
      <c r="BC131" s="57" t="s">
        <v>2081</v>
      </c>
      <c r="BH131" s="57" t="s">
        <v>2082</v>
      </c>
      <c r="BI131" s="57" t="s">
        <v>2083</v>
      </c>
      <c r="BL131" s="57"/>
      <c r="BN131" s="57" t="s">
        <v>2084</v>
      </c>
      <c r="BO131" s="57"/>
      <c r="BP131" s="57" t="s">
        <v>1399</v>
      </c>
      <c r="BQ131" s="57" t="s">
        <v>2085</v>
      </c>
      <c r="BS131" s="57" t="s">
        <v>2086</v>
      </c>
      <c r="BU131" s="57" t="s">
        <v>2087</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2088</v>
      </c>
      <c r="BC132" s="57" t="s">
        <v>2089</v>
      </c>
      <c r="BH132" s="57" t="s">
        <v>2090</v>
      </c>
      <c r="BI132" s="57" t="s">
        <v>1831</v>
      </c>
      <c r="BL132" s="57"/>
      <c r="BN132" s="57" t="s">
        <v>2091</v>
      </c>
      <c r="BO132" s="57"/>
      <c r="BP132" s="57" t="s">
        <v>2092</v>
      </c>
      <c r="BQ132" s="57" t="s">
        <v>2093</v>
      </c>
      <c r="BS132" s="57" t="s">
        <v>2094</v>
      </c>
      <c r="BU132" s="57" t="s">
        <v>2061</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2095</v>
      </c>
      <c r="BC133" s="57" t="s">
        <v>2096</v>
      </c>
      <c r="BH133" s="57" t="s">
        <v>2097</v>
      </c>
      <c r="BI133" s="57" t="s">
        <v>2098</v>
      </c>
      <c r="BL133" s="57"/>
      <c r="BN133" s="57" t="s">
        <v>2099</v>
      </c>
      <c r="BO133" s="57"/>
      <c r="BP133" s="57" t="s">
        <v>832</v>
      </c>
      <c r="BQ133" s="57" t="s">
        <v>2100</v>
      </c>
      <c r="BS133" s="57" t="s">
        <v>2101</v>
      </c>
      <c r="BU133" s="57" t="s">
        <v>2102</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2103</v>
      </c>
      <c r="BC134" s="57" t="s">
        <v>2104</v>
      </c>
      <c r="BH134" s="57" t="s">
        <v>2105</v>
      </c>
      <c r="BI134" s="57" t="s">
        <v>2106</v>
      </c>
      <c r="BL134" s="57"/>
      <c r="BN134" s="57" t="s">
        <v>2107</v>
      </c>
      <c r="BO134" s="57"/>
      <c r="BP134" s="57" t="s">
        <v>2108</v>
      </c>
      <c r="BQ134" s="57" t="s">
        <v>2109</v>
      </c>
      <c r="BS134" s="57" t="s">
        <v>2110</v>
      </c>
      <c r="BU134" s="57" t="s">
        <v>2111</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2112</v>
      </c>
      <c r="BC135" s="57" t="s">
        <v>2113</v>
      </c>
      <c r="BH135" s="57" t="s">
        <v>2114</v>
      </c>
      <c r="BI135" s="57" t="s">
        <v>2115</v>
      </c>
      <c r="BL135" s="57"/>
      <c r="BN135" s="57" t="s">
        <v>2116</v>
      </c>
      <c r="BO135" s="57"/>
      <c r="BP135" s="57" t="s">
        <v>2117</v>
      </c>
      <c r="BQ135" s="57" t="s">
        <v>2118</v>
      </c>
      <c r="BS135" s="57" t="s">
        <v>2119</v>
      </c>
      <c r="BU135" s="57" t="s">
        <v>2120</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2121</v>
      </c>
      <c r="BC136" s="57" t="s">
        <v>2122</v>
      </c>
      <c r="BH136" s="57" t="s">
        <v>2123</v>
      </c>
      <c r="BI136" s="57" t="s">
        <v>1831</v>
      </c>
      <c r="BN136" s="57" t="s">
        <v>2124</v>
      </c>
      <c r="BO136" s="57"/>
      <c r="BP136" s="57" t="s">
        <v>2125</v>
      </c>
      <c r="BQ136" s="57" t="s">
        <v>2126</v>
      </c>
      <c r="BS136" s="57" t="s">
        <v>2127</v>
      </c>
      <c r="BU136" s="57" t="s">
        <v>2128</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2129</v>
      </c>
      <c r="BC137" s="57" t="s">
        <v>2130</v>
      </c>
      <c r="BH137" s="57" t="s">
        <v>2131</v>
      </c>
      <c r="BI137" s="57" t="s">
        <v>2132</v>
      </c>
      <c r="BN137" s="57" t="s">
        <v>2133</v>
      </c>
      <c r="BO137" s="57"/>
      <c r="BP137" s="57" t="s">
        <v>2134</v>
      </c>
      <c r="BQ137" s="57" t="s">
        <v>2135</v>
      </c>
      <c r="BS137" s="57" t="s">
        <v>2136</v>
      </c>
      <c r="BU137" s="57" t="s">
        <v>2137</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2138</v>
      </c>
      <c r="BC138" s="57" t="s">
        <v>2139</v>
      </c>
      <c r="BH138" s="57" t="s">
        <v>2140</v>
      </c>
      <c r="BI138" s="57" t="s">
        <v>2141</v>
      </c>
      <c r="BN138" s="57" t="s">
        <v>2142</v>
      </c>
      <c r="BO138" s="57"/>
      <c r="BP138" s="57" t="s">
        <v>2143</v>
      </c>
      <c r="BQ138" s="57" t="s">
        <v>2144</v>
      </c>
      <c r="BS138" s="57" t="s">
        <v>2145</v>
      </c>
      <c r="BU138" s="57" t="s">
        <v>2146</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2147</v>
      </c>
      <c r="BH139" s="57" t="s">
        <v>2148</v>
      </c>
      <c r="BI139" s="57" t="s">
        <v>2149</v>
      </c>
      <c r="BN139" s="57" t="s">
        <v>2150</v>
      </c>
      <c r="BO139" s="57"/>
      <c r="BP139" s="57" t="s">
        <v>2151</v>
      </c>
      <c r="BQ139" s="57" t="s">
        <v>2152</v>
      </c>
      <c r="BS139" s="57" t="s">
        <v>2153</v>
      </c>
      <c r="BU139" s="57" t="s">
        <v>2154</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2155</v>
      </c>
      <c r="BH140" s="57" t="s">
        <v>2156</v>
      </c>
      <c r="BI140" s="57" t="s">
        <v>2141</v>
      </c>
      <c r="BN140" s="57" t="s">
        <v>2157</v>
      </c>
      <c r="BO140" s="57"/>
      <c r="BP140" s="57" t="s">
        <v>2158</v>
      </c>
      <c r="BQ140" s="57" t="s">
        <v>2159</v>
      </c>
      <c r="BS140" s="57" t="s">
        <v>2160</v>
      </c>
      <c r="BU140" s="57" t="s">
        <v>2161</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2162</v>
      </c>
      <c r="BH141" s="57" t="s">
        <v>2163</v>
      </c>
      <c r="BI141" s="57" t="s">
        <v>2164</v>
      </c>
      <c r="BN141" s="57" t="s">
        <v>2165</v>
      </c>
      <c r="BO141" s="57"/>
      <c r="BP141" s="57" t="s">
        <v>2166</v>
      </c>
      <c r="BQ141" s="57" t="s">
        <v>2167</v>
      </c>
      <c r="BS141" s="57" t="s">
        <v>2168</v>
      </c>
      <c r="BU141" s="57" t="s">
        <v>2169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2170</v>
      </c>
      <c r="BH142" s="57" t="s">
        <v>2171</v>
      </c>
      <c r="BI142" s="57" t="s">
        <v>2141</v>
      </c>
      <c r="BN142" s="57" t="s">
        <v>2172</v>
      </c>
      <c r="BO142" s="57"/>
      <c r="BP142" s="57" t="s">
        <v>2173</v>
      </c>
      <c r="BQ142" s="57" t="s">
        <v>2174</v>
      </c>
      <c r="BS142" s="57" t="s">
        <v>2175</v>
      </c>
      <c r="BU142" s="57" t="s">
        <v>2176</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2177</v>
      </c>
      <c r="BH143" s="57" t="s">
        <v>2178</v>
      </c>
      <c r="BI143" s="57" t="s">
        <v>2179</v>
      </c>
      <c r="BN143" s="57" t="s">
        <v>2180</v>
      </c>
      <c r="BO143" s="57"/>
      <c r="BP143" s="57" t="s">
        <v>2181</v>
      </c>
      <c r="BQ143" s="57" t="s">
        <v>2182</v>
      </c>
      <c r="BS143" s="57" t="s">
        <v>2183</v>
      </c>
      <c r="BU143" s="57" t="s">
        <v>2184</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2185</v>
      </c>
      <c r="BH144" s="57" t="s">
        <v>2186</v>
      </c>
      <c r="BI144" s="57" t="s">
        <v>2141</v>
      </c>
      <c r="BN144" s="57" t="s">
        <v>2187</v>
      </c>
      <c r="BO144" s="57"/>
      <c r="BP144" s="57" t="s">
        <v>2151</v>
      </c>
      <c r="BQ144" s="57" t="s">
        <v>2188</v>
      </c>
      <c r="BS144" s="57" t="s">
        <v>2189</v>
      </c>
      <c r="BU144" s="57" t="s">
        <v>2190</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2191</v>
      </c>
      <c r="BH145" s="57" t="s">
        <v>2192</v>
      </c>
      <c r="BI145" s="57" t="s">
        <v>2193</v>
      </c>
      <c r="BN145" s="57" t="s">
        <v>2194</v>
      </c>
      <c r="BO145" s="57"/>
      <c r="BP145" s="57" t="s">
        <v>2195</v>
      </c>
      <c r="BQ145" s="57" t="s">
        <v>2196</v>
      </c>
      <c r="BS145" s="57" t="s">
        <v>2197</v>
      </c>
      <c r="BU145" s="57" t="s">
        <v>2198</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2199</v>
      </c>
      <c r="BH146" s="57" t="s">
        <v>2200</v>
      </c>
      <c r="BI146" s="57" t="s">
        <v>2141</v>
      </c>
      <c r="BN146" s="57" t="s">
        <v>2201</v>
      </c>
      <c r="BO146" s="57"/>
      <c r="BP146" s="57" t="s">
        <v>832</v>
      </c>
      <c r="BQ146" s="57" t="s">
        <v>2202</v>
      </c>
      <c r="BS146" s="57" t="s">
        <v>2203</v>
      </c>
      <c r="BU146" s="57" t="s">
        <v>2204</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2205</v>
      </c>
      <c r="BH147" s="57" t="s">
        <v>2206</v>
      </c>
      <c r="BI147" s="57" t="s">
        <v>2207</v>
      </c>
      <c r="BN147" s="57" t="s">
        <v>2208</v>
      </c>
      <c r="BO147" s="57"/>
      <c r="BP147" s="57" t="s">
        <v>2173</v>
      </c>
      <c r="BQ147" s="57" t="s">
        <v>2209</v>
      </c>
      <c r="BS147" s="57" t="s">
        <v>2210</v>
      </c>
      <c r="BU147" s="57" t="s">
        <v>2211</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2212</v>
      </c>
      <c r="BH148" s="57" t="s">
        <v>2213</v>
      </c>
      <c r="BI148" s="57" t="s">
        <v>2214</v>
      </c>
      <c r="BN148" s="57" t="s">
        <v>2215</v>
      </c>
      <c r="BO148" s="57"/>
      <c r="BP148" s="57" t="s">
        <v>2151</v>
      </c>
      <c r="BQ148" s="57" t="s">
        <v>2216</v>
      </c>
      <c r="BS148" s="57" t="s">
        <v>2217</v>
      </c>
      <c r="BU148" s="57" t="s">
        <v>2218</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2219</v>
      </c>
      <c r="BH149" s="57" t="s">
        <v>2220</v>
      </c>
      <c r="BI149" s="57" t="s">
        <v>2141</v>
      </c>
      <c r="BN149" s="57" t="s">
        <v>2221</v>
      </c>
      <c r="BO149" s="57"/>
      <c r="BP149" s="57" t="s">
        <v>1854</v>
      </c>
      <c r="BQ149" s="57" t="s">
        <v>2222</v>
      </c>
      <c r="BS149" s="57" t="s">
        <v>2223</v>
      </c>
      <c r="BU149" s="57" t="s">
        <v>2224</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2225</v>
      </c>
      <c r="BH150" s="57" t="s">
        <v>2226</v>
      </c>
      <c r="BI150" s="57" t="s">
        <v>2227</v>
      </c>
      <c r="BN150" s="57" t="s">
        <v>2228</v>
      </c>
      <c r="BO150" s="57"/>
      <c r="BP150" s="57" t="s">
        <v>2229</v>
      </c>
      <c r="BQ150" s="57" t="s">
        <v>2230</v>
      </c>
      <c r="BS150" s="57" t="s">
        <v>2231</v>
      </c>
      <c r="BU150" s="57" t="s">
        <v>2232</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2233</v>
      </c>
      <c r="BH151" s="57" t="s">
        <v>2234</v>
      </c>
      <c r="BI151" s="57" t="s">
        <v>2141</v>
      </c>
      <c r="BN151" s="57" t="s">
        <v>2235</v>
      </c>
      <c r="BO151" s="57"/>
      <c r="BP151" s="57" t="s">
        <v>2040</v>
      </c>
      <c r="BQ151" s="57" t="s">
        <v>2236</v>
      </c>
      <c r="BS151" s="57" t="s">
        <v>2237</v>
      </c>
      <c r="BU151" s="57" t="s">
        <v>2238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2239</v>
      </c>
      <c r="BH152" s="57" t="s">
        <v>2240</v>
      </c>
      <c r="BI152" s="57" t="s">
        <v>2241</v>
      </c>
      <c r="BN152" s="57" t="s">
        <v>2242</v>
      </c>
      <c r="BO152" s="57"/>
      <c r="BP152" s="57" t="s">
        <v>2173</v>
      </c>
      <c r="BQ152" s="57" t="s">
        <v>2243</v>
      </c>
      <c r="BS152" s="57" t="s">
        <v>2244</v>
      </c>
      <c r="BU152" s="57" t="s">
        <v>2245</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2246</v>
      </c>
      <c r="BH153" s="57" t="s">
        <v>2247</v>
      </c>
      <c r="BI153" s="57" t="s">
        <v>2248</v>
      </c>
      <c r="BN153" s="57" t="s">
        <v>2249</v>
      </c>
      <c r="BO153" s="57"/>
      <c r="BP153" s="57" t="s">
        <v>2250</v>
      </c>
      <c r="BQ153" s="57" t="s">
        <v>2251</v>
      </c>
      <c r="BS153" s="57" t="s">
        <v>2252</v>
      </c>
      <c r="BU153" s="57" t="s">
        <v>2253</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2254</v>
      </c>
      <c r="BH154" s="57" t="s">
        <v>2255</v>
      </c>
      <c r="BI154" s="57" t="s">
        <v>2141</v>
      </c>
      <c r="BN154" s="57" t="s">
        <v>2256</v>
      </c>
      <c r="BO154" s="57"/>
      <c r="BP154" s="57" t="s">
        <v>2181</v>
      </c>
      <c r="BQ154" s="57" t="s">
        <v>2257</v>
      </c>
      <c r="BS154" s="57" t="s">
        <v>2258</v>
      </c>
      <c r="BU154" s="57" t="s">
        <v>2259</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2260</v>
      </c>
      <c r="BH155" s="57" t="s">
        <v>2261</v>
      </c>
      <c r="BI155" s="57" t="s">
        <v>2262</v>
      </c>
      <c r="BN155" s="57" t="s">
        <v>2263</v>
      </c>
      <c r="BO155" s="57"/>
      <c r="BP155" s="57" t="s">
        <v>2264</v>
      </c>
      <c r="BQ155" s="57" t="s">
        <v>2265</v>
      </c>
      <c r="BS155" s="57" t="s">
        <v>2266</v>
      </c>
      <c r="BU155" s="57" t="s">
        <v>2267</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2268</v>
      </c>
      <c r="BH156" s="57" t="s">
        <v>2269</v>
      </c>
      <c r="BI156" s="57" t="s">
        <v>2141</v>
      </c>
      <c r="BN156" s="57" t="s">
        <v>2270</v>
      </c>
      <c r="BO156" s="57"/>
      <c r="BP156" s="57" t="s">
        <v>2040</v>
      </c>
      <c r="BQ156" s="57" t="s">
        <v>2271</v>
      </c>
      <c r="BS156" s="57" t="s">
        <v>2272</v>
      </c>
      <c r="BU156" s="57" t="s">
        <v>2273</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2274</v>
      </c>
      <c r="BH157" s="57" t="s">
        <v>2275</v>
      </c>
      <c r="BI157" s="57" t="s">
        <v>2207</v>
      </c>
      <c r="BN157" s="57" t="s">
        <v>2276</v>
      </c>
      <c r="BO157" s="57"/>
      <c r="BP157" s="57" t="s">
        <v>2173</v>
      </c>
      <c r="BQ157" s="57" t="s">
        <v>2277</v>
      </c>
      <c r="BS157" s="57" t="s">
        <v>2278</v>
      </c>
      <c r="BU157" s="57" t="s">
        <v>2253</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2279</v>
      </c>
      <c r="BH158" s="57" t="s">
        <v>2280</v>
      </c>
      <c r="BI158" s="57" t="s">
        <v>2281</v>
      </c>
      <c r="BN158" s="57" t="s">
        <v>2282</v>
      </c>
      <c r="BO158" s="57"/>
      <c r="BP158" s="57" t="s">
        <v>2181</v>
      </c>
      <c r="BQ158" s="57" t="s">
        <v>2283</v>
      </c>
      <c r="BS158" s="57" t="s">
        <v>2284</v>
      </c>
      <c r="BU158" s="57" t="s">
        <v>2267</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2285</v>
      </c>
      <c r="BH159" s="57" t="s">
        <v>2286</v>
      </c>
      <c r="BI159" s="57" t="s">
        <v>2141</v>
      </c>
      <c r="BN159" s="57" t="s">
        <v>2287</v>
      </c>
      <c r="BO159" s="57"/>
      <c r="BP159" s="57" t="s">
        <v>1925</v>
      </c>
      <c r="BQ159" s="57" t="s">
        <v>2288</v>
      </c>
      <c r="BS159" s="57" t="s">
        <v>2289</v>
      </c>
      <c r="BU159" s="57" t="s">
        <v>2290</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2291</v>
      </c>
      <c r="BH160" s="57" t="s">
        <v>2292</v>
      </c>
      <c r="BI160" s="57" t="s">
        <v>2293</v>
      </c>
      <c r="BN160" s="57" t="s">
        <v>2294</v>
      </c>
      <c r="BO160" s="57"/>
      <c r="BP160" s="57" t="s">
        <v>2295</v>
      </c>
      <c r="BQ160" s="57" t="s">
        <v>2296</v>
      </c>
      <c r="BS160" s="57" t="s">
        <v>2297</v>
      </c>
      <c r="BU160" s="57" t="s">
        <v>2253</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2298</v>
      </c>
      <c r="BH161" s="57" t="s">
        <v>2299</v>
      </c>
      <c r="BI161" s="57" t="s">
        <v>2141</v>
      </c>
      <c r="BN161" s="57" t="s">
        <v>2300</v>
      </c>
      <c r="BO161" s="57"/>
      <c r="BP161" s="57" t="s">
        <v>2040</v>
      </c>
      <c r="BQ161" s="57" t="s">
        <v>2301</v>
      </c>
      <c r="BS161" s="57" t="s">
        <v>2302</v>
      </c>
      <c r="BU161" s="57" t="s">
        <v>2267</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2303</v>
      </c>
      <c r="BH162" s="57" t="s">
        <v>2304</v>
      </c>
      <c r="BI162" s="57" t="s">
        <v>2305</v>
      </c>
      <c r="BN162" s="57" t="s">
        <v>2306</v>
      </c>
      <c r="BO162" s="57"/>
      <c r="BP162" s="57" t="s">
        <v>2173</v>
      </c>
      <c r="BQ162" s="57" t="s">
        <v>2307</v>
      </c>
      <c r="BS162" s="57" t="s">
        <v>2308</v>
      </c>
      <c r="BU162" s="57" t="s">
        <v>2309</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2310</v>
      </c>
      <c r="BI163" s="57" t="s">
        <v>2141</v>
      </c>
      <c r="BN163" s="57" t="s">
        <v>2311</v>
      </c>
      <c r="BO163" s="57"/>
      <c r="BP163" s="57" t="s">
        <v>2250</v>
      </c>
      <c r="BQ163" s="57" t="s">
        <v>2312</v>
      </c>
      <c r="BS163" s="57" t="s">
        <v>2313</v>
      </c>
      <c r="BU163" s="57" t="s">
        <v>2314</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2315</v>
      </c>
      <c r="BI164" s="57" t="s">
        <v>2316</v>
      </c>
      <c r="BN164" s="57" t="s">
        <v>2317</v>
      </c>
      <c r="BO164" s="57"/>
      <c r="BP164" s="57" t="s">
        <v>2181</v>
      </c>
      <c r="BQ164" s="57" t="s">
        <v>2318</v>
      </c>
      <c r="BS164" s="57" t="s">
        <v>2319</v>
      </c>
      <c r="BU164" s="57" t="s">
        <v>2320</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2321</v>
      </c>
      <c r="BI165" s="57" t="s">
        <v>1831</v>
      </c>
      <c r="BN165" s="57" t="s">
        <v>2322</v>
      </c>
      <c r="BO165" s="57"/>
      <c r="BP165" s="57" t="s">
        <v>2323</v>
      </c>
      <c r="BQ165" s="57" t="s">
        <v>2324</v>
      </c>
      <c r="BS165" s="57" t="s">
        <v>2325</v>
      </c>
      <c r="BU165" s="57" t="s">
        <v>2326</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2327</v>
      </c>
      <c r="BI166" s="57" t="s">
        <v>2328</v>
      </c>
      <c r="BN166" s="57" t="s">
        <v>2329</v>
      </c>
      <c r="BO166" s="57"/>
      <c r="BP166" s="57" t="s">
        <v>1973</v>
      </c>
      <c r="BQ166" s="57" t="s">
        <v>2330</v>
      </c>
      <c r="BS166" s="57" t="s">
        <v>2331</v>
      </c>
      <c r="BU166" s="57" t="s">
        <v>2332</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2333</v>
      </c>
      <c r="BI167" s="57" t="s">
        <v>2141</v>
      </c>
      <c r="BN167" s="57" t="s">
        <v>2334</v>
      </c>
      <c r="BO167" s="57"/>
      <c r="BP167" s="57" t="s">
        <v>2040</v>
      </c>
      <c r="BQ167" s="57" t="s">
        <v>2335</v>
      </c>
      <c r="BS167" s="57" t="s">
        <v>2336</v>
      </c>
      <c r="BU167" s="57" t="s">
        <v>2337</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2338</v>
      </c>
      <c r="BI168" s="57" t="s">
        <v>2207</v>
      </c>
      <c r="BN168" s="57" t="s">
        <v>2339</v>
      </c>
      <c r="BO168" s="57"/>
      <c r="BP168" s="57" t="s">
        <v>2340</v>
      </c>
      <c r="BQ168" s="57" t="s">
        <v>2341</v>
      </c>
      <c r="BS168" s="57" t="s">
        <v>2342</v>
      </c>
      <c r="BU168" s="57" t="s">
        <v>2343</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3465</v>
      </c>
      <c r="BI169" s="57" t="s">
        <v>2344</v>
      </c>
      <c r="BN169" s="57" t="s">
        <v>2345</v>
      </c>
      <c r="BO169" s="57"/>
      <c r="BP169" s="57" t="s">
        <v>2346</v>
      </c>
      <c r="BQ169" s="57" t="s">
        <v>2347</v>
      </c>
      <c r="BS169" s="57" t="s">
        <v>2348</v>
      </c>
      <c r="BU169" s="57" t="s">
        <v>2349</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2350</v>
      </c>
      <c r="BI170" s="57" t="s">
        <v>2351</v>
      </c>
      <c r="BN170" s="57" t="s">
        <v>2352</v>
      </c>
      <c r="BO170" s="57"/>
      <c r="BP170" s="57" t="s">
        <v>2353</v>
      </c>
      <c r="BQ170" s="57" t="s">
        <v>2354</v>
      </c>
      <c r="BS170" s="57" t="s">
        <v>2355</v>
      </c>
      <c r="BU170" s="57" t="s">
        <v>2356</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2357</v>
      </c>
      <c r="BI171" s="57" t="s">
        <v>2141</v>
      </c>
      <c r="BN171" s="57" t="s">
        <v>2358</v>
      </c>
      <c r="BO171" s="57"/>
      <c r="BP171" s="57" t="s">
        <v>2359</v>
      </c>
      <c r="BQ171" s="57" t="s">
        <v>2360</v>
      </c>
      <c r="BS171" s="57" t="s">
        <v>2361</v>
      </c>
      <c r="BU171" s="57" t="s">
        <v>2362</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2363</v>
      </c>
      <c r="BI172" s="57" t="s">
        <v>2364</v>
      </c>
      <c r="BN172" s="57" t="s">
        <v>2365</v>
      </c>
      <c r="BO172" s="57"/>
      <c r="BP172" s="57" t="s">
        <v>2366</v>
      </c>
      <c r="BQ172" s="57" t="s">
        <v>2367</v>
      </c>
      <c r="BS172" s="57" t="s">
        <v>2368</v>
      </c>
      <c r="BU172" s="57" t="s">
        <v>2369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2370</v>
      </c>
      <c r="BI173" s="57" t="s">
        <v>2141</v>
      </c>
      <c r="BN173" s="57" t="s">
        <v>2371</v>
      </c>
      <c r="BO173" s="57"/>
      <c r="BP173" s="57" t="s">
        <v>2372</v>
      </c>
      <c r="BQ173" s="57" t="s">
        <v>2373</v>
      </c>
      <c r="BS173" s="57" t="s">
        <v>2374</v>
      </c>
      <c r="BU173" s="57" t="s">
        <v>2375</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2376</v>
      </c>
      <c r="BI174" s="57" t="s">
        <v>2377</v>
      </c>
      <c r="BN174" s="57" t="s">
        <v>2378</v>
      </c>
      <c r="BO174" s="57"/>
      <c r="BP174" s="57" t="s">
        <v>2379</v>
      </c>
      <c r="BQ174" s="57" t="s">
        <v>2380</v>
      </c>
      <c r="BS174" s="57" t="s">
        <v>2381</v>
      </c>
      <c r="BU174" s="57" t="s">
        <v>2382</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2383</v>
      </c>
      <c r="BI175" s="57" t="s">
        <v>2141</v>
      </c>
      <c r="BN175" s="57" t="s">
        <v>2384</v>
      </c>
      <c r="BO175" s="57"/>
      <c r="BP175" s="57" t="s">
        <v>2385</v>
      </c>
      <c r="BQ175" s="57" t="s">
        <v>2386</v>
      </c>
      <c r="BS175" s="57" t="s">
        <v>2387</v>
      </c>
      <c r="BU175" s="57" t="s">
        <v>2388</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2389</v>
      </c>
      <c r="BI176" s="57" t="s">
        <v>2207</v>
      </c>
      <c r="BN176" s="57" t="s">
        <v>2390</v>
      </c>
      <c r="BO176" s="57"/>
      <c r="BP176" s="57" t="s">
        <v>2391</v>
      </c>
      <c r="BQ176" s="57" t="s">
        <v>2392</v>
      </c>
      <c r="BS176" s="57" t="s">
        <v>2308</v>
      </c>
      <c r="BU176" s="57" t="s">
        <v>2393</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2394</v>
      </c>
      <c r="BI177" s="57" t="s">
        <v>2241</v>
      </c>
      <c r="BN177" s="57" t="s">
        <v>2395</v>
      </c>
      <c r="BO177" s="57"/>
      <c r="BP177" s="57" t="s">
        <v>2396</v>
      </c>
      <c r="BQ177" s="57" t="s">
        <v>2397</v>
      </c>
      <c r="BS177" s="57" t="s">
        <v>2266</v>
      </c>
      <c r="BU177" s="57" t="s">
        <v>2398</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2399</v>
      </c>
      <c r="BI178" s="57" t="s">
        <v>2400</v>
      </c>
      <c r="BN178" s="57" t="s">
        <v>2401</v>
      </c>
      <c r="BO178" s="57"/>
      <c r="BP178" s="57" t="s">
        <v>2402</v>
      </c>
      <c r="BQ178" s="57" t="s">
        <v>2403</v>
      </c>
      <c r="BS178" s="57" t="s">
        <v>2404</v>
      </c>
      <c r="BU178" s="57" t="s">
        <v>2405</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2406</v>
      </c>
      <c r="BI179" s="57" t="s">
        <v>2141</v>
      </c>
      <c r="BN179" s="57" t="s">
        <v>2407</v>
      </c>
      <c r="BO179" s="57"/>
      <c r="BP179" s="57" t="s">
        <v>2408</v>
      </c>
      <c r="BQ179" s="57" t="s">
        <v>2409</v>
      </c>
      <c r="BS179" s="57" t="s">
        <v>2410</v>
      </c>
      <c r="BU179" s="57" t="s">
        <v>2411</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2412</v>
      </c>
      <c r="BI180" s="57" t="s">
        <v>2413</v>
      </c>
      <c r="BN180" s="57" t="s">
        <v>2414</v>
      </c>
      <c r="BO180" s="57"/>
      <c r="BP180" s="57" t="s">
        <v>2415</v>
      </c>
      <c r="BQ180" s="57" t="s">
        <v>2416</v>
      </c>
      <c r="BS180" s="57" t="s">
        <v>2417</v>
      </c>
      <c r="BU180" s="57" t="s">
        <v>2418</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2419</v>
      </c>
      <c r="BI181" s="57" t="s">
        <v>2420</v>
      </c>
      <c r="BN181" s="57" t="s">
        <v>2421</v>
      </c>
      <c r="BO181" s="57"/>
      <c r="BP181" s="57" t="s">
        <v>2422</v>
      </c>
      <c r="BQ181" s="57" t="s">
        <v>2423</v>
      </c>
      <c r="BS181" s="57" t="s">
        <v>2424</v>
      </c>
      <c r="BU181" s="57" t="s">
        <v>2425</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2426</v>
      </c>
      <c r="BI182" s="57" t="s">
        <v>2141</v>
      </c>
      <c r="BN182" s="57" t="s">
        <v>2427</v>
      </c>
      <c r="BO182" s="57"/>
      <c r="BP182" s="57" t="s">
        <v>2428</v>
      </c>
      <c r="BQ182" s="57" t="s">
        <v>2429</v>
      </c>
      <c r="BS182" s="57" t="s">
        <v>2430</v>
      </c>
      <c r="BU182" s="57" t="s">
        <v>2431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2432</v>
      </c>
      <c r="BI183" s="57" t="s">
        <v>2433</v>
      </c>
      <c r="BN183" s="57" t="s">
        <v>2434</v>
      </c>
      <c r="BO183" s="57"/>
      <c r="BP183" s="57" t="s">
        <v>2435</v>
      </c>
      <c r="BQ183" s="57" t="s">
        <v>2436</v>
      </c>
      <c r="BS183" s="57" t="s">
        <v>2437</v>
      </c>
      <c r="BU183" s="57" t="s">
        <v>2438</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2439</v>
      </c>
      <c r="BI184" s="57" t="s">
        <v>2440</v>
      </c>
      <c r="BN184" s="57" t="s">
        <v>2441</v>
      </c>
      <c r="BO184" s="57"/>
      <c r="BP184" s="57" t="s">
        <v>2442</v>
      </c>
      <c r="BQ184" s="57" t="s">
        <v>2443</v>
      </c>
      <c r="BS184" s="57" t="s">
        <v>2266</v>
      </c>
      <c r="BU184" s="57" t="s">
        <v>2444</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2445</v>
      </c>
      <c r="BI185" s="57" t="s">
        <v>2141</v>
      </c>
      <c r="BN185" s="57" t="s">
        <v>2446</v>
      </c>
      <c r="BO185" s="57"/>
      <c r="BP185" s="57" t="s">
        <v>2447</v>
      </c>
      <c r="BQ185" s="57" t="s">
        <v>2448</v>
      </c>
      <c r="BS185" s="57" t="s">
        <v>2449</v>
      </c>
      <c r="BU185" s="57" t="s">
        <v>2450</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2451</v>
      </c>
      <c r="BI186" s="57" t="s">
        <v>2207</v>
      </c>
      <c r="BN186" s="57" t="s">
        <v>2452</v>
      </c>
      <c r="BO186" s="57"/>
      <c r="BP186" s="57" t="s">
        <v>2453</v>
      </c>
      <c r="BQ186" s="57" t="s">
        <v>2454</v>
      </c>
      <c r="BS186" s="57" t="s">
        <v>2455</v>
      </c>
      <c r="BU186" s="57" t="s">
        <v>2456</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2457</v>
      </c>
      <c r="BI187" s="57" t="s">
        <v>2458</v>
      </c>
      <c r="BN187" s="57" t="s">
        <v>2459</v>
      </c>
      <c r="BO187" s="57"/>
      <c r="BP187" s="57" t="s">
        <v>2460</v>
      </c>
      <c r="BQ187" s="57" t="s">
        <v>2461</v>
      </c>
      <c r="BS187" s="57" t="s">
        <v>2462</v>
      </c>
      <c r="BU187" s="57" t="s">
        <v>2463</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2464</v>
      </c>
      <c r="BI188" s="57" t="s">
        <v>2465</v>
      </c>
      <c r="BN188" s="57" t="s">
        <v>2466</v>
      </c>
      <c r="BO188" s="57"/>
      <c r="BP188" s="57" t="s">
        <v>2467</v>
      </c>
      <c r="BQ188" s="57" t="s">
        <v>2468</v>
      </c>
      <c r="BS188" s="57" t="s">
        <v>2469</v>
      </c>
      <c r="BU188" s="57" t="s">
        <v>2470</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2471</v>
      </c>
      <c r="BI189" s="57" t="s">
        <v>1831</v>
      </c>
      <c r="BN189" s="57" t="s">
        <v>2472</v>
      </c>
      <c r="BO189" s="57"/>
      <c r="BP189" s="57" t="s">
        <v>2473</v>
      </c>
      <c r="BQ189" s="57" t="s">
        <v>2474</v>
      </c>
      <c r="BS189" s="57" t="s">
        <v>2475</v>
      </c>
      <c r="BU189" s="57" t="s">
        <v>2476</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2478</v>
      </c>
      <c r="BN190" s="57" t="s">
        <v>2479</v>
      </c>
      <c r="BO190" s="57"/>
      <c r="BP190" s="57" t="s">
        <v>2480</v>
      </c>
      <c r="BQ190" s="57" t="s">
        <v>2481</v>
      </c>
      <c r="BS190" s="57" t="s">
        <v>2482</v>
      </c>
      <c r="BU190" s="57" t="s">
        <v>2483</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2485</v>
      </c>
      <c r="BN191" s="57" t="s">
        <v>2486</v>
      </c>
      <c r="BO191" s="57"/>
      <c r="BP191" s="57" t="s">
        <v>2487</v>
      </c>
      <c r="BQ191" s="57" t="s">
        <v>2488</v>
      </c>
      <c r="BS191" s="57" t="s">
        <v>2308</v>
      </c>
      <c r="BU191" s="57" t="s">
        <v>2489</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2490</v>
      </c>
      <c r="BN192" s="57" t="s">
        <v>2491</v>
      </c>
      <c r="BO192" s="57"/>
      <c r="BP192" s="57" t="s">
        <v>2492</v>
      </c>
      <c r="BQ192" s="57" t="s">
        <v>2493</v>
      </c>
      <c r="BS192" s="57" t="s">
        <v>2494</v>
      </c>
      <c r="BU192" s="57" t="s">
        <v>2495</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2497</v>
      </c>
      <c r="BN193" s="57" t="s">
        <v>2498</v>
      </c>
      <c r="BO193" s="57"/>
      <c r="BP193" s="57" t="s">
        <v>2499</v>
      </c>
      <c r="BQ193" s="57" t="s">
        <v>2500</v>
      </c>
      <c r="BS193" s="57" t="s">
        <v>2313</v>
      </c>
      <c r="BU193" s="57" t="s">
        <v>2501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2490</v>
      </c>
      <c r="BN194" s="57" t="s">
        <v>2503</v>
      </c>
      <c r="BO194" s="57"/>
      <c r="BP194" s="57" t="s">
        <v>2504</v>
      </c>
      <c r="BQ194" s="57" t="s">
        <v>2505</v>
      </c>
      <c r="BS194" s="57" t="s">
        <v>2506</v>
      </c>
      <c r="BU194" s="57" t="s">
        <v>2507</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2509</v>
      </c>
      <c r="BN195" s="57" t="s">
        <v>2510</v>
      </c>
      <c r="BO195" s="57"/>
      <c r="BP195" s="57" t="s">
        <v>2511</v>
      </c>
      <c r="BQ195" s="57" t="s">
        <v>2512</v>
      </c>
      <c r="BS195" s="57" t="s">
        <v>2513</v>
      </c>
      <c r="BU195" s="57" t="s">
        <v>2514</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2516</v>
      </c>
      <c r="BN196" s="57" t="s">
        <v>2517</v>
      </c>
      <c r="BO196" s="57"/>
      <c r="BP196" s="57" t="s">
        <v>2518</v>
      </c>
      <c r="BQ196" s="57" t="s">
        <v>2519</v>
      </c>
      <c r="BS196" s="57" t="s">
        <v>2520</v>
      </c>
      <c r="BU196" s="57" t="s">
        <v>2521</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2523</v>
      </c>
      <c r="BN197" s="57" t="s">
        <v>2524</v>
      </c>
      <c r="BO197" s="57"/>
      <c r="BP197" s="57" t="s">
        <v>832</v>
      </c>
      <c r="BQ197" s="57" t="s">
        <v>2525</v>
      </c>
      <c r="BS197" s="57" t="s">
        <v>2526</v>
      </c>
      <c r="BU197" s="57" t="s">
        <v>2527</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2529</v>
      </c>
      <c r="BN198" s="57" t="s">
        <v>2530</v>
      </c>
      <c r="BO198" s="57"/>
      <c r="BP198" s="57" t="s">
        <v>2531</v>
      </c>
      <c r="BQ198" s="57" t="s">
        <v>2512</v>
      </c>
      <c r="BS198" s="57" t="s">
        <v>2532</v>
      </c>
      <c r="BU198" s="57" t="s">
        <v>2533</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2535</v>
      </c>
      <c r="BN199" s="57" t="s">
        <v>2536</v>
      </c>
      <c r="BO199" s="57"/>
      <c r="BP199" s="57" t="s">
        <v>2537</v>
      </c>
      <c r="BQ199" s="57" t="s">
        <v>2519</v>
      </c>
      <c r="BS199" s="57" t="s">
        <v>2538</v>
      </c>
      <c r="BU199" s="57" t="s">
        <v>2539</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2541</v>
      </c>
      <c r="BN200" s="57" t="s">
        <v>2542</v>
      </c>
      <c r="BO200" s="57"/>
      <c r="BP200" s="57" t="s">
        <v>2543</v>
      </c>
      <c r="BQ200" s="57" t="s">
        <v>2544</v>
      </c>
      <c r="BS200" s="57" t="s">
        <v>2545</v>
      </c>
      <c r="BU200" s="57" t="s">
        <v>2546</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2548</v>
      </c>
      <c r="BN201" s="57" t="s">
        <v>2549</v>
      </c>
      <c r="BO201" s="57"/>
      <c r="BP201" s="57" t="s">
        <v>2550</v>
      </c>
      <c r="BQ201" s="57" t="s">
        <v>2551</v>
      </c>
      <c r="BS201" s="57" t="s">
        <v>2552</v>
      </c>
      <c r="BU201" s="57" t="s">
        <v>2553</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2555</v>
      </c>
      <c r="BN202" s="57" t="s">
        <v>2556</v>
      </c>
      <c r="BO202" s="57"/>
      <c r="BP202" s="57" t="s">
        <v>2557</v>
      </c>
      <c r="BQ202" s="57" t="s">
        <v>2558</v>
      </c>
      <c r="BS202" s="57" t="s">
        <v>2559</v>
      </c>
      <c r="BU202" s="57" t="s">
        <v>2560</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2207</v>
      </c>
      <c r="BN203" s="57" t="s">
        <v>2562</v>
      </c>
      <c r="BO203" s="57"/>
      <c r="BP203" s="57" t="s">
        <v>2563</v>
      </c>
      <c r="BQ203" s="57" t="s">
        <v>2564</v>
      </c>
      <c r="BS203" s="57" t="s">
        <v>2565</v>
      </c>
      <c r="BU203" s="57" t="s">
        <v>2566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2458</v>
      </c>
      <c r="BN204" s="57" t="s">
        <v>2568</v>
      </c>
      <c r="BO204" s="57"/>
      <c r="BP204" s="57" t="s">
        <v>2569</v>
      </c>
      <c r="BQ204" s="57" t="s">
        <v>2570</v>
      </c>
      <c r="BS204" s="57" t="s">
        <v>2571</v>
      </c>
      <c r="BU204" s="57" t="s">
        <v>2572</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2141</v>
      </c>
      <c r="BN205" s="57" t="s">
        <v>2574</v>
      </c>
      <c r="BO205" s="57"/>
      <c r="BP205" s="57" t="s">
        <v>2575</v>
      </c>
      <c r="BQ205" s="57" t="s">
        <v>2576</v>
      </c>
      <c r="BS205" s="57" t="s">
        <v>2577</v>
      </c>
      <c r="BU205" s="57" t="s">
        <v>2578</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1193</v>
      </c>
      <c r="BN206" s="57" t="s">
        <v>2580</v>
      </c>
      <c r="BO206" s="57"/>
      <c r="BP206" s="57" t="s">
        <v>2581</v>
      </c>
      <c r="BQ206" s="57" t="s">
        <v>2582</v>
      </c>
      <c r="BS206" s="57" t="s">
        <v>2583</v>
      </c>
      <c r="BU206" s="57" t="s">
        <v>2584</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2585</v>
      </c>
      <c r="BN207" s="57" t="s">
        <v>2586</v>
      </c>
      <c r="BO207" s="57"/>
      <c r="BP207" s="57" t="s">
        <v>832</v>
      </c>
      <c r="BQ207" s="57" t="s">
        <v>2587</v>
      </c>
      <c r="BS207" s="57" t="s">
        <v>2588</v>
      </c>
      <c r="BU207" s="57" t="s">
        <v>2589</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2207</v>
      </c>
      <c r="BN208" s="57" t="s">
        <v>2590</v>
      </c>
      <c r="BO208" s="57"/>
      <c r="BP208" s="57" t="s">
        <v>2591</v>
      </c>
      <c r="BQ208" s="57" t="s">
        <v>2592</v>
      </c>
      <c r="BS208" s="57" t="s">
        <v>2593</v>
      </c>
      <c r="BU208" s="57" t="s">
        <v>2594</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2458</v>
      </c>
      <c r="BN209" s="57" t="s">
        <v>2595</v>
      </c>
      <c r="BO209" s="57"/>
      <c r="BP209" s="57" t="s">
        <v>2596</v>
      </c>
      <c r="BQ209" s="57" t="s">
        <v>2597</v>
      </c>
      <c r="BS209" s="57" t="s">
        <v>2598</v>
      </c>
      <c r="BU209" s="57" t="s">
        <v>2599</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2241</v>
      </c>
      <c r="BN210" s="57" t="s">
        <v>2600</v>
      </c>
      <c r="BO210" s="57"/>
      <c r="BP210" s="57" t="s">
        <v>1440</v>
      </c>
      <c r="BQ210" s="57" t="s">
        <v>2564</v>
      </c>
      <c r="BS210" s="57" t="s">
        <v>2601</v>
      </c>
      <c r="BU210" s="57" t="s">
        <v>2602</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2141</v>
      </c>
      <c r="BN211" s="57" t="s">
        <v>2603</v>
      </c>
      <c r="BO211" s="57"/>
      <c r="BP211" s="57" t="s">
        <v>1482</v>
      </c>
      <c r="BQ211" s="57" t="s">
        <v>2604</v>
      </c>
      <c r="BS211" s="57" t="s">
        <v>2605</v>
      </c>
      <c r="BU211" s="57" t="s">
        <v>2606</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2607</v>
      </c>
      <c r="BN212" s="57" t="s">
        <v>2608</v>
      </c>
      <c r="BO212" s="57"/>
      <c r="BP212" s="57" t="s">
        <v>2609</v>
      </c>
      <c r="BQ212" s="57" t="s">
        <v>2576</v>
      </c>
      <c r="BS212" s="57" t="s">
        <v>2610</v>
      </c>
      <c r="BU212" s="57" t="s">
        <v>2611</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2612</v>
      </c>
      <c r="BN213" s="57" t="s">
        <v>2613</v>
      </c>
      <c r="BO213" s="57"/>
      <c r="BQ213" s="57" t="s">
        <v>2614</v>
      </c>
      <c r="BS213" s="57" t="s">
        <v>2615</v>
      </c>
      <c r="BU213" s="57" t="s">
        <v>2616</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2617</v>
      </c>
      <c r="BN214" s="57" t="s">
        <v>2618</v>
      </c>
      <c r="BO214" s="57"/>
      <c r="BQ214" s="57" t="s">
        <v>2619</v>
      </c>
      <c r="BS214" s="57" t="s">
        <v>2620</v>
      </c>
      <c r="BU214" s="57" t="s">
        <v>2621</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1831</v>
      </c>
      <c r="BN215" s="57" t="s">
        <v>2622</v>
      </c>
      <c r="BO215" s="57"/>
      <c r="BQ215" s="57" t="s">
        <v>2623</v>
      </c>
      <c r="BS215" s="57" t="s">
        <v>2624</v>
      </c>
      <c r="BU215" s="57" t="s">
        <v>2625</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2626</v>
      </c>
      <c r="BN216" s="57" t="s">
        <v>2627</v>
      </c>
      <c r="BO216" s="57"/>
      <c r="BQ216" s="57" t="s">
        <v>2564</v>
      </c>
      <c r="BS216" s="57" t="s">
        <v>2628</v>
      </c>
      <c r="BU216" s="57" t="s">
        <v>2629</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2630</v>
      </c>
      <c r="BN217" s="57" t="s">
        <v>2631</v>
      </c>
      <c r="BO217" s="57"/>
      <c r="BQ217" s="57" t="s">
        <v>2632</v>
      </c>
      <c r="BS217" s="57" t="s">
        <v>2633</v>
      </c>
      <c r="BU217" s="57" t="s">
        <v>2634</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2141</v>
      </c>
      <c r="BN218" s="57" t="s">
        <v>2635</v>
      </c>
      <c r="BO218" s="57"/>
      <c r="BQ218" s="57" t="s">
        <v>2576</v>
      </c>
      <c r="BS218" s="57" t="s">
        <v>2636</v>
      </c>
      <c r="BU218" s="57" t="s">
        <v>2637</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2638</v>
      </c>
      <c r="BN219" s="57" t="s">
        <v>2639</v>
      </c>
      <c r="BO219" s="57"/>
      <c r="BQ219" s="57" t="s">
        <v>2640</v>
      </c>
      <c r="BS219" s="57" t="s">
        <v>2641</v>
      </c>
      <c r="BU219" s="57" t="s">
        <v>2642</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2643</v>
      </c>
      <c r="BN220" s="57" t="s">
        <v>2644</v>
      </c>
      <c r="BO220" s="57"/>
      <c r="BQ220" s="57" t="s">
        <v>2645</v>
      </c>
      <c r="BS220" s="57" t="s">
        <v>2646</v>
      </c>
      <c r="BU220" s="57" t="s">
        <v>2647</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2648</v>
      </c>
      <c r="BN221" s="57" t="s">
        <v>2649</v>
      </c>
      <c r="BO221" s="57"/>
      <c r="BQ221" s="57" t="s">
        <v>2650</v>
      </c>
      <c r="BS221" s="57" t="s">
        <v>2651</v>
      </c>
      <c r="BU221" s="57" t="s">
        <v>2652</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2653</v>
      </c>
      <c r="BN222" s="57" t="s">
        <v>2654</v>
      </c>
      <c r="BO222" s="57"/>
      <c r="BQ222" s="57" t="s">
        <v>2564</v>
      </c>
      <c r="BS222" s="57" t="s">
        <v>2655</v>
      </c>
      <c r="BU222" s="57" t="s">
        <v>2656</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2657</v>
      </c>
      <c r="BN223" s="57" t="s">
        <v>2658</v>
      </c>
      <c r="BO223" s="57"/>
      <c r="BQ223" s="57" t="s">
        <v>2659</v>
      </c>
      <c r="BS223" s="57" t="s">
        <v>2660</v>
      </c>
      <c r="BU223" s="57" t="s">
        <v>2661</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2141</v>
      </c>
      <c r="BN224" s="57" t="s">
        <v>2662</v>
      </c>
      <c r="BO224" s="57"/>
      <c r="BQ224" s="57" t="s">
        <v>2663</v>
      </c>
      <c r="BS224" s="57" t="s">
        <v>2664</v>
      </c>
      <c r="BU224" s="57" t="s">
        <v>2637</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2241</v>
      </c>
      <c r="BN225" s="57" t="s">
        <v>2665</v>
      </c>
      <c r="BO225" s="57"/>
      <c r="BQ225" s="57" t="s">
        <v>2666</v>
      </c>
      <c r="BS225" s="57" t="s">
        <v>2667</v>
      </c>
      <c r="BU225" s="57" t="s">
        <v>2668</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2669</v>
      </c>
      <c r="BN226" s="57" t="s">
        <v>2670</v>
      </c>
      <c r="BO226" s="57"/>
      <c r="BQ226" s="57" t="s">
        <v>2671</v>
      </c>
      <c r="BS226" s="57" t="s">
        <v>2672</v>
      </c>
      <c r="BU226" s="57" t="s">
        <v>2673</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2141</v>
      </c>
      <c r="BN227" s="57" t="s">
        <v>2674</v>
      </c>
      <c r="BO227" s="57"/>
      <c r="BQ227" s="57" t="s">
        <v>2675</v>
      </c>
      <c r="BS227" s="57" t="s">
        <v>2676</v>
      </c>
      <c r="BU227" s="57" t="s">
        <v>2677</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2678</v>
      </c>
      <c r="BN228" s="57" t="s">
        <v>2679</v>
      </c>
      <c r="BO228" s="57"/>
      <c r="BQ228" s="57" t="s">
        <v>2680</v>
      </c>
      <c r="BS228" s="57" t="s">
        <v>2681</v>
      </c>
      <c r="BU228" s="57" t="s">
        <v>2652</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1831</v>
      </c>
      <c r="BN229" s="57" t="s">
        <v>2682</v>
      </c>
      <c r="BO229" s="57"/>
      <c r="BQ229" s="57" t="s">
        <v>2683</v>
      </c>
      <c r="BS229" s="57" t="s">
        <v>2684</v>
      </c>
      <c r="BU229" s="57" t="s">
        <v>2656</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2685</v>
      </c>
      <c r="BN230" s="57" t="s">
        <v>2686</v>
      </c>
      <c r="BO230" s="57"/>
      <c r="BQ230" s="57" t="s">
        <v>2687</v>
      </c>
      <c r="BS230" s="57" t="s">
        <v>2688</v>
      </c>
      <c r="BU230" s="57" t="s">
        <v>2637</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2490</v>
      </c>
      <c r="BN231" s="57" t="s">
        <v>2689</v>
      </c>
      <c r="BO231" s="57"/>
      <c r="BQ231" s="57" t="s">
        <v>2690</v>
      </c>
      <c r="BS231" s="57" t="s">
        <v>2691</v>
      </c>
      <c r="BU231" s="57" t="s">
        <v>2692</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2693</v>
      </c>
      <c r="BN232" s="57" t="s">
        <v>2694</v>
      </c>
      <c r="BO232" s="57"/>
      <c r="BQ232" s="57" t="s">
        <v>2695</v>
      </c>
      <c r="BS232" s="57" t="s">
        <v>2696</v>
      </c>
      <c r="BU232" s="57" t="s">
        <v>2697</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2698</v>
      </c>
      <c r="BN233" s="57" t="s">
        <v>2699</v>
      </c>
      <c r="BO233" s="57"/>
      <c r="BQ233" s="57" t="s">
        <v>2700</v>
      </c>
      <c r="BS233" s="57" t="s">
        <v>2701</v>
      </c>
      <c r="BU233" s="57" t="s">
        <v>2702</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2703</v>
      </c>
      <c r="BN234" s="57" t="s">
        <v>2704</v>
      </c>
      <c r="BO234" s="57"/>
      <c r="BQ234" s="57" t="s">
        <v>2705</v>
      </c>
      <c r="BS234" s="57" t="s">
        <v>2706</v>
      </c>
      <c r="BU234" s="57" t="s">
        <v>2707</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2708</v>
      </c>
      <c r="BN235" s="57" t="s">
        <v>2709</v>
      </c>
      <c r="BO235" s="57"/>
      <c r="BQ235" s="57" t="s">
        <v>2710</v>
      </c>
      <c r="BS235" s="57" t="s">
        <v>2711</v>
      </c>
      <c r="BU235" s="57" t="s">
        <v>2712</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2141</v>
      </c>
      <c r="BN236" s="57" t="s">
        <v>2713</v>
      </c>
      <c r="BO236" s="57"/>
      <c r="BQ236" s="57" t="s">
        <v>2714</v>
      </c>
      <c r="BS236" s="57" t="s">
        <v>2715</v>
      </c>
      <c r="BU236" s="57" t="s">
        <v>2716</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2241</v>
      </c>
      <c r="BN237" s="57" t="s">
        <v>2717</v>
      </c>
      <c r="BO237" s="57"/>
      <c r="BQ237" s="57" t="s">
        <v>2690</v>
      </c>
      <c r="BS237" s="57" t="s">
        <v>2718</v>
      </c>
      <c r="BU237" s="57" t="s">
        <v>2719</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2720</v>
      </c>
      <c r="BN238" s="57" t="s">
        <v>2721</v>
      </c>
      <c r="BO238" s="57"/>
      <c r="BQ238" s="57" t="s">
        <v>2722</v>
      </c>
      <c r="BS238" s="57" t="s">
        <v>2723</v>
      </c>
      <c r="BU238" s="57" t="s">
        <v>2724</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2725</v>
      </c>
      <c r="BN239" s="57" t="s">
        <v>2726</v>
      </c>
      <c r="BO239" s="57"/>
      <c r="BQ239" s="57" t="s">
        <v>2727</v>
      </c>
      <c r="BS239" s="57" t="s">
        <v>2711</v>
      </c>
      <c r="BU239" s="57" t="s">
        <v>2728</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2729</v>
      </c>
      <c r="BN240" s="57" t="s">
        <v>2730</v>
      </c>
      <c r="BO240" s="57"/>
      <c r="BQ240" s="57" t="s">
        <v>2731</v>
      </c>
      <c r="BS240" s="57" t="s">
        <v>2715</v>
      </c>
      <c r="BU240" s="57" t="s">
        <v>2732</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2733</v>
      </c>
      <c r="BN241" s="57" t="s">
        <v>2734</v>
      </c>
      <c r="BO241" s="57"/>
      <c r="BQ241" s="57" t="s">
        <v>2735</v>
      </c>
      <c r="BS241" s="57" t="s">
        <v>2736</v>
      </c>
      <c r="BU241" s="57" t="s">
        <v>2737</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2738</v>
      </c>
      <c r="BN242" s="57" t="s">
        <v>2739</v>
      </c>
      <c r="BO242" s="57"/>
      <c r="BQ242" s="57" t="s">
        <v>2740</v>
      </c>
      <c r="BS242" s="57" t="s">
        <v>2741</v>
      </c>
      <c r="BU242" s="57" t="s">
        <v>2742</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2149</v>
      </c>
      <c r="BN243" s="57" t="s">
        <v>2743</v>
      </c>
      <c r="BO243" s="57"/>
      <c r="BQ243" s="57" t="s">
        <v>2744</v>
      </c>
      <c r="BS243" s="57" t="s">
        <v>2745</v>
      </c>
      <c r="BU243" s="57" t="s">
        <v>2746</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2747</v>
      </c>
      <c r="BN244" s="57" t="s">
        <v>2748</v>
      </c>
      <c r="BO244" s="57"/>
      <c r="BQ244" s="57" t="s">
        <v>2749</v>
      </c>
      <c r="BS244" s="57" t="s">
        <v>2750</v>
      </c>
      <c r="BU244" s="57" t="s">
        <v>2751</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2752</v>
      </c>
      <c r="BN245" s="57" t="s">
        <v>2753</v>
      </c>
      <c r="BO245" s="57"/>
      <c r="BQ245" s="57" t="s">
        <v>2754</v>
      </c>
      <c r="BS245" s="57" t="s">
        <v>2688</v>
      </c>
      <c r="BU245" s="57" t="s">
        <v>2755</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2756</v>
      </c>
      <c r="BN246" s="57" t="s">
        <v>2757</v>
      </c>
      <c r="BO246" s="57"/>
      <c r="BQ246" s="57" t="s">
        <v>2758</v>
      </c>
      <c r="BS246" s="57" t="s">
        <v>2759</v>
      </c>
      <c r="BU246" s="57" t="s">
        <v>2760</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2761</v>
      </c>
      <c r="BN247" s="57" t="s">
        <v>2762</v>
      </c>
      <c r="BO247" s="57"/>
      <c r="BQ247" s="57" t="s">
        <v>2763</v>
      </c>
      <c r="BS247" s="57" t="s">
        <v>2764</v>
      </c>
      <c r="BU247" s="57" t="s">
        <v>2765</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2766</v>
      </c>
      <c r="BN248" s="57" t="s">
        <v>2767</v>
      </c>
      <c r="BO248" s="57"/>
      <c r="BQ248" s="59" t="s">
        <v>2768</v>
      </c>
      <c r="BS248" s="57" t="s">
        <v>2769</v>
      </c>
      <c r="BU248" s="57" t="s">
        <v>2770</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2771</v>
      </c>
      <c r="BN249" s="57" t="s">
        <v>2772</v>
      </c>
      <c r="BO249" s="57"/>
      <c r="BQ249" s="59" t="s">
        <v>2773</v>
      </c>
      <c r="BS249" s="57" t="s">
        <v>2774</v>
      </c>
      <c r="BU249" s="57" t="s">
        <v>2775</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2776</v>
      </c>
      <c r="BN250" s="57" t="s">
        <v>2777</v>
      </c>
      <c r="BO250" s="57"/>
      <c r="BQ250" s="59" t="s">
        <v>2778</v>
      </c>
      <c r="BS250" s="57" t="s">
        <v>2779</v>
      </c>
      <c r="BU250" s="57" t="s">
        <v>2780</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2781</v>
      </c>
      <c r="BN251" s="57" t="s">
        <v>2782</v>
      </c>
      <c r="BO251" s="57"/>
      <c r="BQ251" s="59" t="s">
        <v>2783</v>
      </c>
      <c r="BS251" s="57" t="s">
        <v>2784</v>
      </c>
      <c r="BU251" s="57" t="s">
        <v>2785</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2786</v>
      </c>
      <c r="BN252" s="57" t="s">
        <v>2787</v>
      </c>
      <c r="BO252" s="57"/>
      <c r="BQ252" s="59" t="s">
        <v>2788</v>
      </c>
      <c r="BS252" s="57" t="s">
        <v>2789</v>
      </c>
      <c r="BU252" s="57" t="s">
        <v>2790</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2791</v>
      </c>
      <c r="BN253" s="57" t="s">
        <v>2792</v>
      </c>
      <c r="BO253" s="57"/>
      <c r="BS253" s="57" t="s">
        <v>2793</v>
      </c>
      <c r="BU253" s="57" t="s">
        <v>2794</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2795</v>
      </c>
      <c r="BN254" s="57" t="s">
        <v>2796</v>
      </c>
      <c r="BO254" s="57"/>
      <c r="BS254" s="57" t="s">
        <v>2797</v>
      </c>
      <c r="BU254" s="57" t="s">
        <v>2798</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2799</v>
      </c>
      <c r="BN255" s="57" t="s">
        <v>2800</v>
      </c>
      <c r="BO255" s="57"/>
      <c r="BS255" s="57" t="s">
        <v>2801</v>
      </c>
      <c r="BU255" s="57" t="s">
        <v>2802</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2803</v>
      </c>
      <c r="BN256" s="57" t="s">
        <v>2804</v>
      </c>
      <c r="BO256" s="57"/>
      <c r="BS256" s="57" t="s">
        <v>2805</v>
      </c>
      <c r="BU256" s="57" t="s">
        <v>2806</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2807</v>
      </c>
      <c r="BN257" s="57" t="s">
        <v>2808</v>
      </c>
      <c r="BO257" s="57"/>
      <c r="BS257" s="57" t="s">
        <v>2809</v>
      </c>
      <c r="BU257" s="57" t="s">
        <v>2810</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2811</v>
      </c>
      <c r="BN258" s="57" t="s">
        <v>2812</v>
      </c>
      <c r="BO258" s="57"/>
      <c r="BU258" s="57" t="s">
        <v>2813</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2814</v>
      </c>
      <c r="BN259" s="57" t="s">
        <v>2815</v>
      </c>
      <c r="BO259" s="57"/>
      <c r="BU259" s="57" t="s">
        <v>2816</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2817</v>
      </c>
      <c r="BN260" s="57" t="s">
        <v>2818</v>
      </c>
      <c r="BO260" s="57"/>
      <c r="BU260" s="57" t="s">
        <v>2819</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2820</v>
      </c>
      <c r="BN261" s="57" t="s">
        <v>2821</v>
      </c>
      <c r="BO261" s="57"/>
      <c r="BU261" s="57" t="s">
        <v>2822</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2823</v>
      </c>
      <c r="BN262" s="57" t="s">
        <v>2824</v>
      </c>
      <c r="BO262" s="57"/>
      <c r="BU262" s="57" t="s">
        <v>2825</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2826</v>
      </c>
      <c r="BN263" s="57" t="s">
        <v>2827</v>
      </c>
      <c r="BO263" s="57"/>
      <c r="BU263" s="57" t="s">
        <v>2828</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2829</v>
      </c>
      <c r="BN264" s="57" t="s">
        <v>2830</v>
      </c>
      <c r="BO264" s="57"/>
      <c r="BU264" s="57" t="s">
        <v>2831</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2832</v>
      </c>
      <c r="BN265" s="57" t="s">
        <v>2833</v>
      </c>
      <c r="BO265" s="57"/>
      <c r="BU265" s="57" t="s">
        <v>2834</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2835</v>
      </c>
      <c r="BN266" s="57" t="s">
        <v>2836</v>
      </c>
      <c r="BO266" s="57"/>
      <c r="BU266" s="57" t="s">
        <v>2813</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2837</v>
      </c>
      <c r="BN267" s="57" t="s">
        <v>2838</v>
      </c>
      <c r="BO267" s="57"/>
      <c r="BU267" s="57" t="s">
        <v>2816</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2839</v>
      </c>
      <c r="BN268" s="57" t="s">
        <v>2840</v>
      </c>
      <c r="BO268" s="57"/>
      <c r="BU268" s="57" t="s">
        <v>2841</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2842</v>
      </c>
      <c r="BN269" s="57" t="s">
        <v>2843</v>
      </c>
      <c r="BO269" s="57"/>
      <c r="BU269" s="57" t="s">
        <v>2844</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2845</v>
      </c>
      <c r="BN270" s="57" t="s">
        <v>2846</v>
      </c>
      <c r="BO270" s="57"/>
      <c r="BU270" s="57" t="s">
        <v>2847</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2848</v>
      </c>
      <c r="BN271" s="57" t="s">
        <v>2849</v>
      </c>
      <c r="BO271" s="57"/>
      <c r="BU271" s="57" t="s">
        <v>2850</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2851</v>
      </c>
      <c r="BN272" s="57" t="s">
        <v>2852</v>
      </c>
      <c r="BO272" s="57"/>
      <c r="BU272" s="57" t="s">
        <v>2853</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2854</v>
      </c>
      <c r="BN273" s="57" t="s">
        <v>2855</v>
      </c>
      <c r="BO273" s="57"/>
      <c r="BU273" s="57" t="s">
        <v>2841</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2856</v>
      </c>
      <c r="BN274" s="57" t="s">
        <v>2857</v>
      </c>
      <c r="BO274" s="57"/>
      <c r="BU274" s="57" t="s">
        <v>2858</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2859</v>
      </c>
      <c r="BN275" s="57" t="s">
        <v>2860</v>
      </c>
      <c r="BO275" s="57"/>
      <c r="BU275" s="57" t="s">
        <v>2861</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2862</v>
      </c>
      <c r="BN276" s="57" t="s">
        <v>2863</v>
      </c>
      <c r="BO276" s="57"/>
      <c r="BU276" s="57" t="s">
        <v>2864</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2865</v>
      </c>
      <c r="BN277" s="57" t="s">
        <v>2866</v>
      </c>
      <c r="BO277" s="57"/>
      <c r="BU277" s="57" t="s">
        <v>2867</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2868</v>
      </c>
      <c r="BN278" s="57" t="s">
        <v>2869</v>
      </c>
      <c r="BO278" s="57"/>
      <c r="BU278" s="57" t="s">
        <v>2870</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2871</v>
      </c>
      <c r="BN279" s="57" t="s">
        <v>2872</v>
      </c>
      <c r="BO279" s="57"/>
      <c r="BU279" s="57" t="s">
        <v>2873</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2874</v>
      </c>
      <c r="BN280" s="57" t="s">
        <v>2875</v>
      </c>
      <c r="BO280" s="57"/>
      <c r="BU280" s="57" t="s">
        <v>2876</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2877</v>
      </c>
      <c r="BN281" s="57" t="s">
        <v>2878</v>
      </c>
      <c r="BO281" s="57"/>
      <c r="BU281" s="57" t="s">
        <v>2879</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2880</v>
      </c>
      <c r="BN282" s="57" t="s">
        <v>2881</v>
      </c>
      <c r="BO282" s="57"/>
      <c r="BU282" s="57" t="s">
        <v>2882</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2883</v>
      </c>
      <c r="BN283" s="57" t="s">
        <v>2884</v>
      </c>
      <c r="BO283" s="57"/>
      <c r="BU283" s="57" t="s">
        <v>2885</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2886</v>
      </c>
      <c r="BN284" s="57" t="s">
        <v>2887</v>
      </c>
      <c r="BO284" s="57"/>
      <c r="BU284" s="57" t="s">
        <v>2888</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2281</v>
      </c>
      <c r="BN285" s="57" t="s">
        <v>2889</v>
      </c>
      <c r="BO285" s="57"/>
      <c r="BU285" s="57" t="s">
        <v>2890</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2891</v>
      </c>
      <c r="BN286" s="57" t="s">
        <v>2892</v>
      </c>
      <c r="BO286" s="57"/>
      <c r="BU286" s="57" t="s">
        <v>2893</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2894</v>
      </c>
      <c r="BN287" s="57" t="s">
        <v>2895</v>
      </c>
      <c r="BO287" s="57"/>
      <c r="BU287" s="57" t="s">
        <v>2896</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2897</v>
      </c>
      <c r="BN288" s="57" t="s">
        <v>2898</v>
      </c>
      <c r="BO288" s="57"/>
      <c r="BU288" s="57" t="s">
        <v>2899</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2900</v>
      </c>
      <c r="BN289" s="57" t="s">
        <v>2901</v>
      </c>
      <c r="BO289" s="57"/>
      <c r="BU289" s="57" t="s">
        <v>2902</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2903</v>
      </c>
      <c r="BN290" s="57" t="s">
        <v>2904</v>
      </c>
      <c r="BO290" s="57"/>
      <c r="BU290" s="57" t="s">
        <v>2905</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2906</v>
      </c>
      <c r="BN291" s="57" t="s">
        <v>2907</v>
      </c>
      <c r="BO291" s="57"/>
      <c r="BU291" s="57" t="s">
        <v>2908</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2909</v>
      </c>
      <c r="BN292" s="57" t="s">
        <v>2910</v>
      </c>
      <c r="BO292" s="57"/>
      <c r="BU292" s="57" t="s">
        <v>2911</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2912</v>
      </c>
      <c r="BN293" s="57" t="s">
        <v>2913</v>
      </c>
      <c r="BO293" s="57"/>
      <c r="BU293" s="57" t="s">
        <v>2914</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2915</v>
      </c>
      <c r="BN294" s="57" t="s">
        <v>2916</v>
      </c>
      <c r="BO294" s="57"/>
      <c r="BU294" s="57" t="s">
        <v>2917</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2918</v>
      </c>
      <c r="BN295" s="57" t="s">
        <v>2919</v>
      </c>
      <c r="BO295" s="57"/>
      <c r="BU295" s="57" t="s">
        <v>2920</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2921</v>
      </c>
      <c r="BN296" s="57" t="s">
        <v>2922</v>
      </c>
      <c r="BO296" s="57"/>
      <c r="BU296" s="57" t="s">
        <v>2923</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2924</v>
      </c>
      <c r="BN297" s="57" t="s">
        <v>2925</v>
      </c>
      <c r="BO297" s="57"/>
      <c r="BU297" s="57" t="s">
        <v>2926</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2927</v>
      </c>
      <c r="BN298" s="57" t="s">
        <v>2928</v>
      </c>
      <c r="BO298" s="57"/>
      <c r="BU298" s="57" t="s">
        <v>2929</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2930</v>
      </c>
      <c r="BN299" s="57" t="s">
        <v>2931</v>
      </c>
      <c r="BO299" s="57"/>
      <c r="BU299" s="57" t="s">
        <v>2920</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2932</v>
      </c>
      <c r="BN300" s="57" t="s">
        <v>2933</v>
      </c>
      <c r="BO300" s="57"/>
      <c r="BU300" s="57" t="s">
        <v>2934</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2935</v>
      </c>
      <c r="BN301" s="57" t="s">
        <v>2936</v>
      </c>
      <c r="BO301" s="57"/>
      <c r="BU301" s="57" t="s">
        <v>2937</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2938</v>
      </c>
      <c r="BN302" s="57" t="s">
        <v>2939</v>
      </c>
      <c r="BO302" s="57"/>
      <c r="BU302" s="57" t="s">
        <v>2920</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2940</v>
      </c>
      <c r="BN303" s="57" t="s">
        <v>2941</v>
      </c>
      <c r="BO303" s="57"/>
      <c r="BU303" s="57" t="s">
        <v>2942</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2943</v>
      </c>
      <c r="BN304" s="57" t="s">
        <v>2944</v>
      </c>
      <c r="BO304" s="57"/>
      <c r="BU304" s="57" t="s">
        <v>2945</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2946</v>
      </c>
      <c r="BN305" s="57" t="s">
        <v>2947</v>
      </c>
      <c r="BO305" s="57"/>
      <c r="BU305" s="57" t="s">
        <v>2920</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2948</v>
      </c>
      <c r="BN306" s="57" t="s">
        <v>2949</v>
      </c>
      <c r="BO306" s="57"/>
      <c r="BU306" s="57" t="s">
        <v>2950</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2951</v>
      </c>
      <c r="BN307" s="57" t="s">
        <v>2952</v>
      </c>
      <c r="BO307" s="57"/>
      <c r="BU307" s="57" t="s">
        <v>2953</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2954</v>
      </c>
      <c r="BN308" s="57" t="s">
        <v>2955</v>
      </c>
      <c r="BO308" s="57"/>
      <c r="BU308" s="57" t="s">
        <v>2956</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2957</v>
      </c>
      <c r="BN309" s="57" t="s">
        <v>2958</v>
      </c>
      <c r="BO309" s="57"/>
      <c r="BU309" s="57" t="s">
        <v>2959</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2960</v>
      </c>
      <c r="BN310" s="57" t="s">
        <v>2961</v>
      </c>
      <c r="BO310" s="57"/>
      <c r="BU310" s="57" t="s">
        <v>2962</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2963</v>
      </c>
      <c r="BN311" s="57" t="s">
        <v>2964</v>
      </c>
      <c r="BO311" s="57"/>
      <c r="BU311" s="57" t="s">
        <v>2965</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2966</v>
      </c>
      <c r="BN312" s="57" t="s">
        <v>2967</v>
      </c>
      <c r="BO312" s="57"/>
      <c r="BU312" s="57" t="s">
        <v>2968</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2969</v>
      </c>
      <c r="BN313" s="57" t="s">
        <v>2970</v>
      </c>
      <c r="BO313" s="57"/>
      <c r="BU313" s="57" t="s">
        <v>2971</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2972</v>
      </c>
      <c r="BN314" s="57" t="s">
        <v>2973</v>
      </c>
      <c r="BO314" s="57"/>
      <c r="BU314" s="57" t="s">
        <v>2974</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2975</v>
      </c>
      <c r="BN315" s="57" t="s">
        <v>2976</v>
      </c>
      <c r="BO315" s="57"/>
      <c r="BU315" s="57" t="s">
        <v>2977</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2978</v>
      </c>
      <c r="BN316" s="57" t="s">
        <v>2979</v>
      </c>
      <c r="BO316" s="57"/>
      <c r="BU316" s="57" t="s">
        <v>2980</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2981</v>
      </c>
      <c r="BN317" s="57" t="s">
        <v>2982</v>
      </c>
      <c r="BO317" s="57"/>
      <c r="BU317" s="57" t="s">
        <v>2983</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2984</v>
      </c>
      <c r="BN318" s="57" t="s">
        <v>2985</v>
      </c>
      <c r="BO318" s="57"/>
      <c r="BU318" s="57" t="s">
        <v>2986</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2987</v>
      </c>
      <c r="BN319" s="57" t="s">
        <v>2988</v>
      </c>
      <c r="BO319" s="57"/>
      <c r="BU319" s="57" t="s">
        <v>2989</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2990</v>
      </c>
      <c r="BN320" s="57" t="s">
        <v>2991</v>
      </c>
      <c r="BO320" s="57"/>
      <c r="BU320" s="57" t="s">
        <v>2992</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2993</v>
      </c>
      <c r="BN321" s="57" t="s">
        <v>2994</v>
      </c>
      <c r="BO321" s="57"/>
      <c r="BU321" s="57" t="s">
        <v>2995</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2996</v>
      </c>
      <c r="BN322" s="57" t="s">
        <v>2997</v>
      </c>
      <c r="BO322" s="57"/>
      <c r="BU322" s="57" t="s">
        <v>2998</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2999</v>
      </c>
      <c r="BN323" s="57" t="s">
        <v>3000</v>
      </c>
      <c r="BO323" s="57"/>
      <c r="BU323" s="57" t="s">
        <v>3001</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3002</v>
      </c>
      <c r="BN324" s="57" t="s">
        <v>3003</v>
      </c>
      <c r="BO324" s="57"/>
      <c r="BU324" s="57" t="s">
        <v>3004</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3005</v>
      </c>
      <c r="BN325" s="57" t="s">
        <v>3006</v>
      </c>
      <c r="BO325" s="57"/>
      <c r="BU325" s="57" t="s">
        <v>3007</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3008</v>
      </c>
      <c r="BN326" s="57" t="s">
        <v>3009</v>
      </c>
      <c r="BO326" s="57"/>
      <c r="BU326" s="57" t="s">
        <v>3010</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3011</v>
      </c>
      <c r="BN327" s="57" t="s">
        <v>3012</v>
      </c>
      <c r="BO327" s="57"/>
      <c r="BU327" s="57" t="s">
        <v>3013</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3014</v>
      </c>
      <c r="BN328" s="57" t="s">
        <v>3015</v>
      </c>
      <c r="BO328" s="57"/>
      <c r="BU328" s="57" t="s">
        <v>3016</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3017</v>
      </c>
      <c r="BN329" s="57" t="s">
        <v>3018</v>
      </c>
      <c r="BO329" s="57"/>
      <c r="BU329" s="57" t="s">
        <v>3019</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3020</v>
      </c>
      <c r="BN330" s="57" t="s">
        <v>3021</v>
      </c>
      <c r="BO330" s="57"/>
      <c r="BU330" s="57" t="s">
        <v>3022</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3023</v>
      </c>
      <c r="BN331" s="57" t="s">
        <v>3024</v>
      </c>
      <c r="BO331" s="57"/>
      <c r="BU331" s="57" t="s">
        <v>3025</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3026</v>
      </c>
      <c r="BN332" s="57" t="s">
        <v>3027</v>
      </c>
      <c r="BO332" s="57"/>
      <c r="BU332" s="57" t="s">
        <v>3028</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3029</v>
      </c>
      <c r="BN333" s="57" t="s">
        <v>3030</v>
      </c>
      <c r="BO333" s="57"/>
      <c r="BU333" s="57" t="s">
        <v>3031</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3032</v>
      </c>
      <c r="BN334" s="57" t="s">
        <v>3033</v>
      </c>
      <c r="BO334" s="57"/>
      <c r="BU334" s="57" t="s">
        <v>3034</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3035</v>
      </c>
      <c r="BN335" s="57" t="s">
        <v>3036</v>
      </c>
      <c r="BO335" s="57"/>
      <c r="BU335" s="57" t="s">
        <v>3037</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3038</v>
      </c>
      <c r="BN336" s="57" t="s">
        <v>3039</v>
      </c>
      <c r="BO336" s="57"/>
      <c r="BU336" s="57" t="s">
        <v>3040</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3041</v>
      </c>
      <c r="BN337" s="57" t="s">
        <v>3042</v>
      </c>
      <c r="BO337" s="57"/>
      <c r="BU337" s="57" t="s">
        <v>3043</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3044</v>
      </c>
      <c r="BN338" s="57" t="s">
        <v>3045</v>
      </c>
      <c r="BO338" s="57"/>
      <c r="BU338" s="57" t="s">
        <v>3046</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3047</v>
      </c>
      <c r="BN339" s="57" t="s">
        <v>3048</v>
      </c>
      <c r="BO339" s="57"/>
      <c r="BU339" s="57" t="s">
        <v>3049</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3050</v>
      </c>
      <c r="BN340" s="57" t="s">
        <v>3051</v>
      </c>
      <c r="BO340" s="57"/>
      <c r="BU340" s="57" t="s">
        <v>3052</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3053</v>
      </c>
      <c r="BN341" s="57" t="s">
        <v>3054</v>
      </c>
      <c r="BO341" s="57"/>
      <c r="BU341" s="57" t="s">
        <v>3055</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3056</v>
      </c>
      <c r="BN342" s="57" t="s">
        <v>3057</v>
      </c>
      <c r="BO342" s="57"/>
      <c r="BU342" s="57" t="s">
        <v>3058</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3059</v>
      </c>
      <c r="BN343" s="57" t="s">
        <v>3060</v>
      </c>
      <c r="BO343" s="57"/>
      <c r="BU343" s="57" t="s">
        <v>3061</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3062</v>
      </c>
      <c r="BN344" s="57" t="s">
        <v>3063</v>
      </c>
      <c r="BO344" s="57"/>
      <c r="BU344" s="57" t="s">
        <v>3064</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3065</v>
      </c>
      <c r="BN345" s="57" t="s">
        <v>3066</v>
      </c>
      <c r="BO345" s="57"/>
      <c r="BU345" s="57" t="s">
        <v>3067</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3068</v>
      </c>
      <c r="BN346" s="57" t="s">
        <v>3069</v>
      </c>
      <c r="BO346" s="57"/>
      <c r="BU346" s="57" t="s">
        <v>3070</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3071</v>
      </c>
      <c r="BN347" s="57" t="s">
        <v>3072</v>
      </c>
      <c r="BO347" s="57"/>
      <c r="BU347" s="57" t="s">
        <v>3073</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3074</v>
      </c>
      <c r="BN348" s="57" t="s">
        <v>3075</v>
      </c>
      <c r="BO348" s="57"/>
      <c r="BU348" s="57" t="s">
        <v>3076</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3077</v>
      </c>
      <c r="BN349" s="57" t="s">
        <v>3078</v>
      </c>
      <c r="BO349" s="57"/>
      <c r="BU349" s="57" t="s">
        <v>3079</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3080</v>
      </c>
      <c r="BN350" s="57" t="s">
        <v>3081</v>
      </c>
      <c r="BO350" s="57"/>
      <c r="BU350" s="57" t="s">
        <v>3082</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3083</v>
      </c>
      <c r="BN351" s="57" t="s">
        <v>3084</v>
      </c>
      <c r="BO351" s="57"/>
      <c r="BU351" s="57" t="s">
        <v>3085</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3086</v>
      </c>
      <c r="BN352" s="57" t="s">
        <v>3087</v>
      </c>
      <c r="BO352" s="57"/>
      <c r="BU352" s="57" t="s">
        <v>3088</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3089</v>
      </c>
      <c r="BN353" s="57" t="s">
        <v>3090</v>
      </c>
      <c r="BO353" s="57"/>
      <c r="BU353" s="57" t="s">
        <v>3091</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3092</v>
      </c>
      <c r="BN354" s="57" t="s">
        <v>3093</v>
      </c>
      <c r="BO354" s="57"/>
      <c r="BU354" s="57" t="s">
        <v>3094</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3095</v>
      </c>
      <c r="BN355" s="57" t="s">
        <v>3096</v>
      </c>
      <c r="BO355" s="57"/>
      <c r="BU355" s="57" t="s">
        <v>3097</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3098</v>
      </c>
      <c r="BN356" s="57" t="s">
        <v>3099</v>
      </c>
      <c r="BO356" s="57"/>
      <c r="BU356" s="57" t="s">
        <v>3100</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3101</v>
      </c>
      <c r="BN357" s="57" t="s">
        <v>3102</v>
      </c>
      <c r="BO357" s="57"/>
      <c r="BU357" s="57" t="s">
        <v>3103</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3104</v>
      </c>
      <c r="BN358" s="57" t="s">
        <v>3105</v>
      </c>
      <c r="BO358" s="57"/>
      <c r="BU358" s="57" t="s">
        <v>3106</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3107</v>
      </c>
      <c r="BN359" s="57" t="s">
        <v>3108</v>
      </c>
      <c r="BO359" s="57"/>
      <c r="BU359" s="57" t="s">
        <v>3109</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3110</v>
      </c>
      <c r="BN360" s="57" t="s">
        <v>3111</v>
      </c>
      <c r="BO360" s="57"/>
      <c r="BU360" s="57" t="s">
        <v>3112</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3113</v>
      </c>
      <c r="BN361" s="57" t="s">
        <v>3114</v>
      </c>
      <c r="BO361" s="57"/>
      <c r="BU361" s="57" t="s">
        <v>3115</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3116</v>
      </c>
      <c r="BN362" s="57" t="s">
        <v>3117</v>
      </c>
      <c r="BO362" s="57"/>
      <c r="BU362" s="57" t="s">
        <v>3118</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3119</v>
      </c>
      <c r="BN363" s="57" t="s">
        <v>3120</v>
      </c>
      <c r="BO363" s="57"/>
      <c r="BU363" s="57" t="s">
        <v>3121</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3122</v>
      </c>
      <c r="BN364" s="57" t="s">
        <v>3123</v>
      </c>
      <c r="BO364" s="57"/>
      <c r="BU364" s="57" t="s">
        <v>3124</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3125</v>
      </c>
      <c r="BN365" s="57" t="s">
        <v>3126</v>
      </c>
      <c r="BO365" s="57"/>
      <c r="BU365" s="57" t="s">
        <v>3127</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3128</v>
      </c>
      <c r="BN366" s="57" t="s">
        <v>3129</v>
      </c>
      <c r="BO366" s="57"/>
      <c r="BU366" s="57" t="s">
        <v>3130</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3131</v>
      </c>
      <c r="BN367" s="57" t="s">
        <v>3132</v>
      </c>
      <c r="BO367" s="57"/>
      <c r="BU367" s="57" t="s">
        <v>3133</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3134</v>
      </c>
      <c r="BN368" s="57" t="s">
        <v>3135</v>
      </c>
      <c r="BO368" s="57"/>
      <c r="BU368" s="57" t="s">
        <v>3136</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3137</v>
      </c>
      <c r="BN369" s="57" t="s">
        <v>3138</v>
      </c>
      <c r="BO369" s="57"/>
      <c r="BU369" s="57" t="s">
        <v>3139</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3140</v>
      </c>
      <c r="BN370" s="57" t="s">
        <v>3141</v>
      </c>
      <c r="BO370" s="57"/>
      <c r="BU370" s="57" t="s">
        <v>3142</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3143</v>
      </c>
      <c r="BN371" s="57" t="s">
        <v>3144</v>
      </c>
      <c r="BO371" s="57"/>
      <c r="BU371" s="57" t="s">
        <v>3145</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3146</v>
      </c>
      <c r="BN372" s="57" t="s">
        <v>3147</v>
      </c>
      <c r="BO372" s="57"/>
      <c r="BU372" s="57" t="s">
        <v>2652</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3148</v>
      </c>
      <c r="BN373" s="57" t="s">
        <v>3149</v>
      </c>
      <c r="BO373" s="57"/>
      <c r="BU373" s="57" t="s">
        <v>3150</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3151</v>
      </c>
      <c r="BN374" s="57" t="s">
        <v>3152</v>
      </c>
      <c r="BO374" s="57"/>
      <c r="BU374" s="57" t="s">
        <v>2850</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3153</v>
      </c>
      <c r="BN375" s="57" t="s">
        <v>3154</v>
      </c>
      <c r="BO375" s="57"/>
      <c r="BU375" s="57" t="s">
        <v>2841</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3155</v>
      </c>
      <c r="BN376" s="57" t="s">
        <v>3156</v>
      </c>
      <c r="BO376" s="57"/>
      <c r="BU376" s="57" t="s">
        <v>3157</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3158</v>
      </c>
      <c r="BN377" s="57" t="s">
        <v>3159</v>
      </c>
      <c r="BO377" s="57"/>
      <c r="BU377" s="57" t="s">
        <v>3160</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3161</v>
      </c>
      <c r="BN378" s="57" t="s">
        <v>3162</v>
      </c>
      <c r="BO378" s="57"/>
      <c r="BU378" s="57" t="s">
        <v>3163</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2377</v>
      </c>
      <c r="BN379" s="57" t="s">
        <v>3164</v>
      </c>
      <c r="BO379" s="57"/>
      <c r="BU379" s="57" t="s">
        <v>3165</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3166</v>
      </c>
      <c r="BN380" s="57" t="s">
        <v>3167</v>
      </c>
      <c r="BO380" s="57"/>
      <c r="BU380" s="57" t="s">
        <v>3168</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3169</v>
      </c>
      <c r="BN381" s="57" t="s">
        <v>3170</v>
      </c>
      <c r="BO381" s="57"/>
      <c r="BU381" s="57" t="s">
        <v>3171</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3172</v>
      </c>
      <c r="BN382" s="57" t="s">
        <v>3173</v>
      </c>
      <c r="BO382" s="57"/>
      <c r="BU382" s="57" t="s">
        <v>3174</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3175</v>
      </c>
      <c r="BN383" s="57" t="s">
        <v>3176</v>
      </c>
      <c r="BO383" s="57"/>
      <c r="BU383" s="57" t="s">
        <v>3177</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3178</v>
      </c>
      <c r="BN384" s="57" t="s">
        <v>3179</v>
      </c>
      <c r="BO384" s="57"/>
      <c r="BU384" s="57" t="s">
        <v>3180</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3181</v>
      </c>
      <c r="BN385" s="57" t="s">
        <v>3182</v>
      </c>
      <c r="BO385" s="57"/>
      <c r="BU385" s="57" t="s">
        <v>3183</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3184</v>
      </c>
      <c r="BN386" s="57" t="s">
        <v>3185</v>
      </c>
      <c r="BO386" s="57"/>
      <c r="BU386" s="57" t="s">
        <v>3186</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3187</v>
      </c>
      <c r="BN387" s="57" t="s">
        <v>3188</v>
      </c>
      <c r="BO387" s="57"/>
      <c r="BU387" s="57" t="s">
        <v>3189</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3190</v>
      </c>
      <c r="BN388" s="57" t="s">
        <v>3191</v>
      </c>
      <c r="BO388" s="57"/>
      <c r="BU388" s="57" t="s">
        <v>3192</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3193</v>
      </c>
      <c r="BN389" s="57" t="s">
        <v>3194</v>
      </c>
      <c r="BO389" s="57"/>
      <c r="BU389" s="57" t="s">
        <v>3195</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3196</v>
      </c>
      <c r="BN390" s="57" t="s">
        <v>3197</v>
      </c>
      <c r="BO390" s="57"/>
      <c r="BU390" s="57" t="s">
        <v>3198</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3199</v>
      </c>
      <c r="BN391" s="57" t="s">
        <v>3200</v>
      </c>
      <c r="BO391" s="57"/>
      <c r="BU391" s="57" t="s">
        <v>3201</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3202</v>
      </c>
      <c r="BN392" s="57" t="s">
        <v>3203</v>
      </c>
      <c r="BO392" s="57"/>
      <c r="BU392" s="57" t="s">
        <v>3204</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3205</v>
      </c>
      <c r="BN393" s="57" t="s">
        <v>1555</v>
      </c>
      <c r="BO393" s="57"/>
      <c r="BU393" s="57" t="s">
        <v>3206</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3207</v>
      </c>
      <c r="BN394" s="57" t="s">
        <v>3208</v>
      </c>
      <c r="BO394" s="57"/>
      <c r="BU394" s="57" t="s">
        <v>3209</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3210</v>
      </c>
      <c r="BN395" s="57" t="s">
        <v>3211</v>
      </c>
      <c r="BO395" s="57"/>
      <c r="BU395" s="57" t="s">
        <v>3212</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3213</v>
      </c>
      <c r="BN396" s="57" t="s">
        <v>3214</v>
      </c>
      <c r="BO396" s="57"/>
      <c r="BU396" s="57" t="s">
        <v>3215</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3216</v>
      </c>
      <c r="BN397" s="57" t="s">
        <v>3217</v>
      </c>
      <c r="BO397" s="57"/>
      <c r="BU397" s="57" t="s">
        <v>3218</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3219</v>
      </c>
      <c r="BN398" s="57" t="s">
        <v>1672</v>
      </c>
      <c r="BO398" s="57"/>
      <c r="BU398" s="57" t="s">
        <v>3220</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3221</v>
      </c>
      <c r="BN399" s="57" t="s">
        <v>3222</v>
      </c>
      <c r="BO399" s="57"/>
      <c r="BU399" s="57" t="s">
        <v>3223</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3224</v>
      </c>
      <c r="BN400" s="57" t="s">
        <v>3225</v>
      </c>
      <c r="BO400" s="57"/>
      <c r="BU400" s="57" t="s">
        <v>3226</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3227</v>
      </c>
      <c r="BN401" s="57" t="s">
        <v>3228</v>
      </c>
      <c r="BO401" s="57"/>
      <c r="BU401" s="57" t="s">
        <v>3229</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3230</v>
      </c>
      <c r="BN402" s="57" t="s">
        <v>3231</v>
      </c>
      <c r="BO402" s="57"/>
      <c r="BU402" s="57" t="s">
        <v>3232</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3233</v>
      </c>
      <c r="BN403" s="57" t="s">
        <v>3234</v>
      </c>
      <c r="BO403" s="57"/>
      <c r="BU403" s="57" t="s">
        <v>3235</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3236</v>
      </c>
      <c r="BN404" s="57" t="s">
        <v>3237</v>
      </c>
      <c r="BO404" s="57"/>
      <c r="BU404" s="57" t="s">
        <v>3238</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3239</v>
      </c>
      <c r="BN405" s="57" t="s">
        <v>3240</v>
      </c>
      <c r="BO405" s="57"/>
      <c r="BU405" s="57" t="s">
        <v>3241</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3242</v>
      </c>
      <c r="BN406" s="57" t="s">
        <v>3243</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3244</v>
      </c>
      <c r="BN407" s="57" t="s">
        <v>3245</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3246</v>
      </c>
      <c r="BN408" s="57" t="s">
        <v>3247</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3248</v>
      </c>
      <c r="BN409" s="57" t="s">
        <v>3249</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3250</v>
      </c>
      <c r="BN410" s="57" t="s">
        <v>3251</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3252</v>
      </c>
      <c r="BN411" s="57" t="s">
        <v>3253</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3254</v>
      </c>
      <c r="BN412" s="57" t="s">
        <v>3255</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3256</v>
      </c>
      <c r="BN413" s="57" t="s">
        <v>3257</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3258</v>
      </c>
      <c r="BN414" s="57" t="s">
        <v>3259</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2227</v>
      </c>
      <c r="BN415" s="57" t="s">
        <v>3260</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3261</v>
      </c>
      <c r="BN416" s="57" t="s">
        <v>3262</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3263</v>
      </c>
      <c r="BN417" s="57" t="s">
        <v>3264</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3265</v>
      </c>
      <c r="BN418" s="57" t="s">
        <v>3266</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3267</v>
      </c>
      <c r="BN419" s="57" t="s">
        <v>3268</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3269</v>
      </c>
      <c r="BN420" s="57" t="s">
        <v>3270</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3271</v>
      </c>
      <c r="BN421" s="57" t="s">
        <v>3272</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3273</v>
      </c>
      <c r="BN422" s="57" t="s">
        <v>3274</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3275</v>
      </c>
      <c r="BN423" s="57" t="s">
        <v>3276</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3277</v>
      </c>
      <c r="BN424" s="57" t="s">
        <v>3278</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3279</v>
      </c>
      <c r="BN425" s="57" t="s">
        <v>3280</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3281</v>
      </c>
      <c r="BN426" s="57" t="s">
        <v>3282</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3283</v>
      </c>
      <c r="BN427" s="57" t="s">
        <v>3284</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3285</v>
      </c>
      <c r="BN428" s="57" t="s">
        <v>3286</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3287</v>
      </c>
      <c r="BN429" s="57" t="s">
        <v>2172</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3288</v>
      </c>
      <c r="BN430" s="57" t="s">
        <v>3289</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3290</v>
      </c>
      <c r="BN431" s="57" t="s">
        <v>3291</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3292</v>
      </c>
      <c r="BN432" s="57" t="s">
        <v>3293</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3294</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3295</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3296</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3297</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3298</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3299</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2612</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3300</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3301</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3302</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3303</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3304</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3305</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3306</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3307</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3308</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3309</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3310</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3311</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3312</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3313</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3314</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3315</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3316</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3317</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3318</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3319</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2523</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3320</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3321</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3322</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3323</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3324</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3325</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3326</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3327</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3328</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3329</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3330</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3331</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3332</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3333</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3334</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3335</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2669</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3336</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3337</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3338</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2643</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3339</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3340</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3341</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3342</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3343</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3344</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3345</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2648</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3346</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3347</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3348</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3349</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3350</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3351</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3352</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3353</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3354</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3355</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2657</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3356</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3357</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3358</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3359</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3360</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3361</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3362</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3363</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3364</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3365</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3366</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3367</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3368</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3369</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3370</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3371</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3372</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3373</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3374</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3375</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3376</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3377</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3378</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3379</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3380</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3381</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3382</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3383</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3384</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3385</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3386</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3387</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3388</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3389</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3390</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3391</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3392</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3393</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3394</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3395</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3396</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3397</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3398</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3399</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3400</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3401</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3402</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3403</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3404</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3405</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3406</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3407</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3408</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3409</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3410</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3411</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3412</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3413</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3414</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3415</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3416</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3417</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3418</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3419</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3420</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3421</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3422</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3423</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3424</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3425</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3426</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3427</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3428</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3429</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3430</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3431</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3432</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3433</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3434</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3435</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3436</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3437</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3438</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3439</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3440</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708F488591780429C5C9C3D2FE7DE65" ma:contentTypeVersion="2" ma:contentTypeDescription="Create a new document." ma:contentTypeScope="" ma:versionID="8cf884542eab30e29d544cb50d6785c0">
  <xsd:schema xmlns:xsd="http://www.w3.org/2001/XMLSchema" xmlns:xs="http://www.w3.org/2001/XMLSchema" xmlns:p="http://schemas.microsoft.com/office/2006/metadata/properties" xmlns:ns2="e8704b3d-1fc2-4414-b63a-efbbb5809c96" targetNamespace="http://schemas.microsoft.com/office/2006/metadata/properties" ma:root="true" ma:fieldsID="e1207709b67298fee9cbe6e9338f0d40" ns2:_="">
    <xsd:import namespace="e8704b3d-1fc2-4414-b63a-efbbb5809c9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704b3d-1fc2-4414-b63a-efbbb5809c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8FA2D36-3C7E-4F65-A9CD-F9ACE6B420BA}">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DFADC6E0-D4FC-4A37-82AD-32E5387F33E1}">
  <ds:schemaRefs>
    <ds:schemaRef ds:uri="http://schemas.microsoft.com/sharepoint/v3/contenttype/forms"/>
  </ds:schemaRefs>
</ds:datastoreItem>
</file>

<file path=customXml/itemProps3.xml><?xml version="1.0" encoding="utf-8"?>
<ds:datastoreItem xmlns:ds="http://schemas.openxmlformats.org/officeDocument/2006/customXml" ds:itemID="{006E59D3-8243-4384-8FCC-BEBB5D84F2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8704b3d-1fc2-4414-b63a-efbbb5809c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Little, Michael V</dc:creator>
  <cp:keywords/>
  <dc:description/>
  <cp:lastModifiedBy>Nora A. Ebata</cp:lastModifiedBy>
  <cp:revision/>
  <cp:lastPrinted>2022-01-11T02:19:45Z</cp:lastPrinted>
  <dcterms:created xsi:type="dcterms:W3CDTF">2013-04-08T20:12:31Z</dcterms:created>
  <dcterms:modified xsi:type="dcterms:W3CDTF">2022-02-09T18:22:35Z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0x010100E708F488591780429C5C9C3D2FE7DE65</vt:lpwstr>
  </property>
</Properties>
</file>