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Q:\Admin\Personal\ALiana\Public\"/>
    </mc:Choice>
  </mc:AlternateContent>
  <xr:revisionPtr revIDLastSave="0" documentId="13_ncr:1_{7C841535-B036-4FE4-BAB4-7629C799BE44}" xr6:coauthVersionLast="46" xr6:coauthVersionMax="46" xr10:uidLastSave="{00000000-0000-0000-0000-000000000000}"/>
  <bookViews>
    <workbookView xWindow="-120" yWindow="-120" windowWidth="29040" windowHeight="176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517" i="3" l="1"/>
  <c r="B10" i="3" l="1"/>
  <c r="A10" i="3"/>
  <c r="AL5" i="4" l="1"/>
  <c r="AM5" i="4"/>
  <c r="AN5" i="4"/>
  <c r="AO5" i="4"/>
  <c r="AT5" i="4"/>
  <c r="AX5" i="4"/>
  <c r="BA5" i="4" s="1"/>
  <c r="AY5" i="4"/>
  <c r="AL6" i="4"/>
  <c r="AM6" i="4"/>
  <c r="AN6" i="4"/>
  <c r="AO6" i="4"/>
  <c r="AT6" i="4"/>
  <c r="AW6" i="4" s="1"/>
  <c r="AX6" i="4"/>
  <c r="AL7" i="4"/>
  <c r="AM7" i="4"/>
  <c r="AN7" i="4"/>
  <c r="AO7" i="4"/>
  <c r="AT7" i="4"/>
  <c r="AW7" i="4" s="1"/>
  <c r="AV7" i="4"/>
  <c r="AX7" i="4"/>
  <c r="AL8" i="4"/>
  <c r="AT8" i="4"/>
  <c r="AU8" i="4" s="1"/>
  <c r="AX8" i="4"/>
  <c r="BA8" i="4" s="1"/>
  <c r="AZ8" i="4"/>
  <c r="AL12" i="4"/>
  <c r="AM12" i="4"/>
  <c r="AN12" i="4"/>
  <c r="AO12" i="4"/>
  <c r="AP12" i="4"/>
  <c r="AR12" i="4" s="1"/>
  <c r="AT12" i="4"/>
  <c r="AU12" i="4"/>
  <c r="AV12" i="4"/>
  <c r="AX12" i="4"/>
  <c r="AZ12" i="4" s="1"/>
  <c r="AL13" i="4"/>
  <c r="AM13" i="4"/>
  <c r="AN13" i="4"/>
  <c r="AO13" i="4"/>
  <c r="AT13" i="4"/>
  <c r="AW13" i="4" s="1"/>
  <c r="AX13" i="4"/>
  <c r="BA13" i="4" s="1"/>
  <c r="AL14" i="4"/>
  <c r="AM14" i="4"/>
  <c r="AN14" i="4"/>
  <c r="AO14" i="4"/>
  <c r="AT14" i="4"/>
  <c r="AW14" i="4" s="1"/>
  <c r="AV14" i="4"/>
  <c r="AX14" i="4"/>
  <c r="AL15" i="4"/>
  <c r="AT15" i="4"/>
  <c r="AX15" i="4"/>
  <c r="BA15" i="4" s="1"/>
  <c r="AY15" i="4"/>
  <c r="AZ15" i="4"/>
  <c r="AL16" i="4"/>
  <c r="AM16" i="4"/>
  <c r="AN16" i="4"/>
  <c r="AO16" i="4"/>
  <c r="AT16" i="4"/>
  <c r="AX16" i="4"/>
  <c r="AL17" i="4"/>
  <c r="AM17" i="4"/>
  <c r="AN17" i="4"/>
  <c r="AO17" i="4"/>
  <c r="AT17" i="4"/>
  <c r="AW17" i="4" s="1"/>
  <c r="AV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X26" i="4"/>
  <c r="BA26" i="4" s="1"/>
  <c r="AY26" i="4"/>
  <c r="AZ26" i="4"/>
  <c r="AL27" i="4"/>
  <c r="AM27" i="4"/>
  <c r="AN27" i="4"/>
  <c r="AO27" i="4"/>
  <c r="AT27" i="4"/>
  <c r="AW27" i="4" s="1"/>
  <c r="AX27" i="4"/>
  <c r="AL28" i="4"/>
  <c r="AM28" i="4"/>
  <c r="AN28" i="4"/>
  <c r="AO28" i="4"/>
  <c r="AT28" i="4"/>
  <c r="AX28" i="4"/>
  <c r="BA28" i="4" s="1"/>
  <c r="AY28" i="4"/>
  <c r="AL29" i="4"/>
  <c r="AM29" i="4"/>
  <c r="AN29" i="4"/>
  <c r="AO29" i="4"/>
  <c r="AT29" i="4"/>
  <c r="AW29" i="4" s="1"/>
  <c r="AV29" i="4"/>
  <c r="AX29" i="4"/>
  <c r="AL30" i="4"/>
  <c r="AM30" i="4"/>
  <c r="AN30" i="4"/>
  <c r="AO30" i="4"/>
  <c r="AT30" i="4"/>
  <c r="AX30" i="4"/>
  <c r="BA30" i="4" s="1"/>
  <c r="AZ30" i="4"/>
  <c r="AL31" i="4"/>
  <c r="AM31" i="4"/>
  <c r="AN31" i="4"/>
  <c r="AO31" i="4"/>
  <c r="AT31" i="4"/>
  <c r="AW31" i="4" s="1"/>
  <c r="AX31" i="4"/>
  <c r="BA31" i="4" s="1"/>
  <c r="AY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X54" i="4"/>
  <c r="BA54" i="4" s="1"/>
  <c r="AL55" i="4"/>
  <c r="AM55" i="4"/>
  <c r="AN55" i="4"/>
  <c r="AO55" i="4"/>
  <c r="AT55" i="4"/>
  <c r="AW55" i="4" s="1"/>
  <c r="AX55" i="4"/>
  <c r="BA55" i="4" s="1"/>
  <c r="AL56" i="4"/>
  <c r="AM56" i="4"/>
  <c r="AN56" i="4"/>
  <c r="AO56" i="4"/>
  <c r="AT56" i="4"/>
  <c r="AX56" i="4"/>
  <c r="BA56" i="4" s="1"/>
  <c r="AY56" i="4"/>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s="1"/>
  <c r="AL97" i="4"/>
  <c r="AM97" i="4"/>
  <c r="AN97" i="4"/>
  <c r="AO97" i="4"/>
  <c r="AT97" i="4"/>
  <c r="AU97" i="4" s="1"/>
  <c r="AX97" i="4"/>
  <c r="AL98" i="4"/>
  <c r="AM98" i="4"/>
  <c r="AN98" i="4"/>
  <c r="AO98" i="4"/>
  <c r="AT98" i="4"/>
  <c r="AX98" i="4"/>
  <c r="AY98" i="4"/>
  <c r="AL99" i="4"/>
  <c r="AM99" i="4"/>
  <c r="AN99" i="4"/>
  <c r="AO99" i="4"/>
  <c r="AT99" i="4"/>
  <c r="AW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X107" i="4"/>
  <c r="AZ107" i="4" s="1"/>
  <c r="AL108" i="4"/>
  <c r="AM108" i="4"/>
  <c r="AN108" i="4"/>
  <c r="AO108" i="4"/>
  <c r="AT108" i="4"/>
  <c r="AV108" i="4" s="1"/>
  <c r="AX108" i="4"/>
  <c r="AZ108" i="4" s="1"/>
  <c r="BA108" i="4"/>
  <c r="AL109" i="4"/>
  <c r="AM109" i="4"/>
  <c r="AN109" i="4"/>
  <c r="AO109" i="4"/>
  <c r="AT109" i="4"/>
  <c r="AX109" i="4"/>
  <c r="AZ109" i="4" s="1"/>
  <c r="AY109" i="4"/>
  <c r="AL110" i="4"/>
  <c r="AM110" i="4"/>
  <c r="AN110" i="4"/>
  <c r="AO110" i="4"/>
  <c r="AT110" i="4"/>
  <c r="AX110" i="4"/>
  <c r="AL111" i="4"/>
  <c r="AM111" i="4"/>
  <c r="AN111" i="4"/>
  <c r="AO111" i="4"/>
  <c r="AT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s="1"/>
  <c r="AX115" i="4"/>
  <c r="AY115" i="4" s="1"/>
  <c r="AL116" i="4"/>
  <c r="AM116" i="4"/>
  <c r="AN116" i="4"/>
  <c r="AO116" i="4"/>
  <c r="AT116" i="4"/>
  <c r="AV116" i="4" s="1"/>
  <c r="AU116" i="4"/>
  <c r="AX116" i="4"/>
  <c r="AZ116" i="4" s="1"/>
  <c r="AL117" i="4"/>
  <c r="AM117" i="4"/>
  <c r="AN117" i="4"/>
  <c r="AO117" i="4"/>
  <c r="AT117" i="4"/>
  <c r="AX117" i="4"/>
  <c r="AZ117" i="4" s="1"/>
  <c r="AL118" i="4"/>
  <c r="AM118" i="4"/>
  <c r="AN118" i="4"/>
  <c r="AO118" i="4"/>
  <c r="AT118" i="4"/>
  <c r="AV118" i="4" s="1"/>
  <c r="AU118" i="4"/>
  <c r="AX118" i="4"/>
  <c r="AL119" i="4"/>
  <c r="AM119" i="4"/>
  <c r="AN119" i="4"/>
  <c r="AO119" i="4"/>
  <c r="AT119" i="4"/>
  <c r="AX119" i="4"/>
  <c r="AZ119" i="4" s="1"/>
  <c r="AY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X128" i="4"/>
  <c r="AL129" i="4"/>
  <c r="AM129" i="4"/>
  <c r="AN129" i="4"/>
  <c r="AO129" i="4"/>
  <c r="AT129" i="4"/>
  <c r="AW129" i="4" s="1"/>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s="1"/>
  <c r="AL140" i="4"/>
  <c r="AM140" i="4"/>
  <c r="AN140" i="4"/>
  <c r="AO140" i="4"/>
  <c r="AT140" i="4"/>
  <c r="AU140" i="4"/>
  <c r="AX140" i="4"/>
  <c r="AY140" i="4"/>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AL182" i="4"/>
  <c r="AM182" i="4"/>
  <c r="AN182" i="4"/>
  <c r="AO182" i="4"/>
  <c r="AT182" i="4"/>
  <c r="AX182" i="4"/>
  <c r="AL183" i="4"/>
  <c r="AM183" i="4"/>
  <c r="AN183" i="4"/>
  <c r="AO183" i="4"/>
  <c r="AT183" i="4"/>
  <c r="AV183" i="4" s="1"/>
  <c r="AX183" i="4"/>
  <c r="AL184" i="4"/>
  <c r="AM184" i="4"/>
  <c r="AN184" i="4"/>
  <c r="AO184" i="4"/>
  <c r="AT184" i="4"/>
  <c r="AV184" i="4" s="1"/>
  <c r="AU184" i="4"/>
  <c r="AW184" i="4"/>
  <c r="AX184" i="4"/>
  <c r="AL185" i="4"/>
  <c r="AM185" i="4"/>
  <c r="AN185" i="4"/>
  <c r="AO185" i="4"/>
  <c r="AT185" i="4"/>
  <c r="AV185" i="4" s="1"/>
  <c r="AX185" i="4"/>
  <c r="AL186" i="4"/>
  <c r="AM186" i="4"/>
  <c r="AN186" i="4"/>
  <c r="AO186" i="4"/>
  <c r="AT186" i="4"/>
  <c r="AX186" i="4"/>
  <c r="AZ186" i="4" s="1"/>
  <c r="AY186" i="4"/>
  <c r="AL187" i="4"/>
  <c r="AM187" i="4"/>
  <c r="AN187" i="4"/>
  <c r="AO187" i="4"/>
  <c r="AT187" i="4"/>
  <c r="AX187" i="4"/>
  <c r="AL188" i="4"/>
  <c r="AM188" i="4"/>
  <c r="AN188" i="4"/>
  <c r="AO188" i="4"/>
  <c r="AT188" i="4"/>
  <c r="AW188" i="4"/>
  <c r="AX188" i="4"/>
  <c r="AZ188" i="4" s="1"/>
  <c r="BA188" i="4"/>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W192" i="4"/>
  <c r="AX192" i="4"/>
  <c r="BA192" i="4" s="1"/>
  <c r="AL193" i="4"/>
  <c r="AM193" i="4"/>
  <c r="AN193" i="4"/>
  <c r="AO193" i="4"/>
  <c r="AT193" i="4"/>
  <c r="AV193" i="4" s="1"/>
  <c r="AU193" i="4"/>
  <c r="AX193" i="4"/>
  <c r="AZ193" i="4" s="1"/>
  <c r="BA193" i="4"/>
  <c r="AL194" i="4"/>
  <c r="AM194" i="4"/>
  <c r="AN194" i="4"/>
  <c r="AO194" i="4"/>
  <c r="AT194" i="4"/>
  <c r="AX194" i="4"/>
  <c r="AL195" i="4"/>
  <c r="AM195" i="4"/>
  <c r="AN195" i="4"/>
  <c r="AO195" i="4"/>
  <c r="AT195" i="4"/>
  <c r="AW195" i="4"/>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L249" i="4"/>
  <c r="AM249" i="4"/>
  <c r="AN249" i="4"/>
  <c r="AO249" i="4"/>
  <c r="AT249" i="4"/>
  <c r="AU249" i="4" s="1"/>
  <c r="AW249" i="4"/>
  <c r="AX249" i="4"/>
  <c r="AY249" i="4" s="1"/>
  <c r="AL250" i="4"/>
  <c r="AM250" i="4"/>
  <c r="AN250" i="4"/>
  <c r="AO250" i="4"/>
  <c r="AT250" i="4"/>
  <c r="AU250" i="4" s="1"/>
  <c r="AW250" i="4"/>
  <c r="AX250" i="4"/>
  <c r="AY250" i="4" s="1"/>
  <c r="BA250" i="4"/>
  <c r="AL251" i="4"/>
  <c r="AM251" i="4"/>
  <c r="AN251" i="4"/>
  <c r="AO251" i="4"/>
  <c r="AT251" i="4"/>
  <c r="AU251" i="4" s="1"/>
  <c r="AV251" i="4"/>
  <c r="AX251" i="4"/>
  <c r="AY251" i="4" s="1"/>
  <c r="AL252" i="4"/>
  <c r="AM252" i="4"/>
  <c r="AN252" i="4"/>
  <c r="AO252" i="4"/>
  <c r="AT252" i="4"/>
  <c r="AU252" i="4" s="1"/>
  <c r="AX252" i="4"/>
  <c r="AY252" i="4" s="1"/>
  <c r="AL253" i="4"/>
  <c r="AM253" i="4"/>
  <c r="AN253" i="4"/>
  <c r="AO253" i="4"/>
  <c r="AT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X258" i="4"/>
  <c r="AZ258" i="4" s="1"/>
  <c r="AL259" i="4"/>
  <c r="AM259" i="4"/>
  <c r="AN259" i="4"/>
  <c r="AO259" i="4"/>
  <c r="AT259" i="4"/>
  <c r="AX259" i="4"/>
  <c r="AL260" i="4"/>
  <c r="AM260" i="4"/>
  <c r="AN260" i="4"/>
  <c r="AO260" i="4"/>
  <c r="AT260" i="4"/>
  <c r="AU260" i="4" s="1"/>
  <c r="AX260" i="4"/>
  <c r="AL261" i="4"/>
  <c r="AM261" i="4"/>
  <c r="AN261" i="4"/>
  <c r="AO261" i="4"/>
  <c r="AT261" i="4"/>
  <c r="AU261" i="4" s="1"/>
  <c r="AW261" i="4"/>
  <c r="AX261" i="4"/>
  <c r="AY261" i="4" s="1"/>
  <c r="AL262" i="4"/>
  <c r="AM262" i="4"/>
  <c r="AN262" i="4"/>
  <c r="AO262" i="4"/>
  <c r="AT262" i="4"/>
  <c r="AU262" i="4" s="1"/>
  <c r="AX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W269" i="4"/>
  <c r="AX269" i="4"/>
  <c r="AL270" i="4"/>
  <c r="AM270" i="4"/>
  <c r="AN270" i="4"/>
  <c r="AO270" i="4"/>
  <c r="AT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L318" i="4"/>
  <c r="AM318" i="4"/>
  <c r="AN318" i="4"/>
  <c r="AO318" i="4"/>
  <c r="AT318" i="4"/>
  <c r="AX318" i="4"/>
  <c r="AY318" i="4" s="1"/>
  <c r="AL319" i="4"/>
  <c r="AM319" i="4"/>
  <c r="AN319" i="4"/>
  <c r="AO319" i="4"/>
  <c r="AT319" i="4"/>
  <c r="AV319" i="4"/>
  <c r="AX319" i="4"/>
  <c r="AL320" i="4"/>
  <c r="AM320" i="4"/>
  <c r="AN320" i="4"/>
  <c r="AO320" i="4"/>
  <c r="AT320" i="4"/>
  <c r="AU320" i="4" s="1"/>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L377" i="4"/>
  <c r="AM377" i="4"/>
  <c r="AN377" i="4"/>
  <c r="AO377" i="4"/>
  <c r="AT377" i="4"/>
  <c r="AV377" i="4" s="1"/>
  <c r="AW377" i="4"/>
  <c r="AX377" i="4"/>
  <c r="AZ377" i="4" s="1"/>
  <c r="AL378" i="4"/>
  <c r="AM378" i="4"/>
  <c r="AN378" i="4"/>
  <c r="AO378" i="4"/>
  <c r="AT378" i="4"/>
  <c r="AX378" i="4"/>
  <c r="AL379" i="4"/>
  <c r="AM379" i="4"/>
  <c r="AN379" i="4"/>
  <c r="AO379" i="4"/>
  <c r="AT379" i="4"/>
  <c r="AV379" i="4" s="1"/>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X412" i="4"/>
  <c r="AL413" i="4"/>
  <c r="AM413" i="4"/>
  <c r="AN413" i="4"/>
  <c r="AO413" i="4"/>
  <c r="AT413" i="4"/>
  <c r="AX413" i="4"/>
  <c r="AZ413" i="4" s="1"/>
  <c r="AY413" i="4"/>
  <c r="AL414" i="4"/>
  <c r="AM414" i="4"/>
  <c r="AN414" i="4"/>
  <c r="AO414" i="4"/>
  <c r="AT414" i="4"/>
  <c r="AV414" i="4" s="1"/>
  <c r="AX414" i="4"/>
  <c r="AL415" i="4"/>
  <c r="AM415" i="4"/>
  <c r="AN415" i="4"/>
  <c r="AO415" i="4"/>
  <c r="AT415" i="4"/>
  <c r="AU415" i="4" s="1"/>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s="1"/>
  <c r="AL420" i="4"/>
  <c r="AM420" i="4"/>
  <c r="AN420" i="4"/>
  <c r="AO420" i="4"/>
  <c r="AT420" i="4"/>
  <c r="AX420" i="4"/>
  <c r="AL421" i="4"/>
  <c r="AM421" i="4"/>
  <c r="AN421" i="4"/>
  <c r="AO421" i="4"/>
  <c r="AT421" i="4"/>
  <c r="AU421" i="4" s="1"/>
  <c r="AW421" i="4"/>
  <c r="AX421" i="4"/>
  <c r="AZ421" i="4" s="1"/>
  <c r="AY421" i="4"/>
  <c r="AL422" i="4"/>
  <c r="AM422" i="4"/>
  <c r="AN422" i="4"/>
  <c r="AO422" i="4"/>
  <c r="AT422" i="4"/>
  <c r="AX422" i="4"/>
  <c r="BA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BA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X431" i="4"/>
  <c r="AL432" i="4"/>
  <c r="AM432" i="4"/>
  <c r="AN432" i="4"/>
  <c r="AO432" i="4"/>
  <c r="AT432" i="4"/>
  <c r="AU432" i="4" s="1"/>
  <c r="AX432" i="4"/>
  <c r="AY432" i="4"/>
  <c r="AL433" i="4"/>
  <c r="AM433" i="4"/>
  <c r="AN433" i="4"/>
  <c r="AO433" i="4"/>
  <c r="AT433" i="4"/>
  <c r="AU433" i="4" s="1"/>
  <c r="AX433" i="4"/>
  <c r="AZ433" i="4" s="1"/>
  <c r="BA433" i="4"/>
  <c r="AL434" i="4"/>
  <c r="AM434" i="4"/>
  <c r="AN434" i="4"/>
  <c r="AO434" i="4"/>
  <c r="AT434" i="4"/>
  <c r="AU434" i="4" s="1"/>
  <c r="AX434" i="4"/>
  <c r="AL435" i="4"/>
  <c r="AM435" i="4"/>
  <c r="AN435" i="4"/>
  <c r="AO435" i="4"/>
  <c r="AT435" i="4"/>
  <c r="AX435" i="4"/>
  <c r="AZ435" i="4" s="1"/>
  <c r="AL436" i="4"/>
  <c r="AM436" i="4"/>
  <c r="AN436" i="4"/>
  <c r="AO436" i="4"/>
  <c r="AT436" i="4"/>
  <c r="AW436" i="4" s="1"/>
  <c r="AX436" i="4"/>
  <c r="AL437" i="4"/>
  <c r="AM437" i="4"/>
  <c r="AN437" i="4"/>
  <c r="AO437" i="4"/>
  <c r="AT437" i="4"/>
  <c r="AU437" i="4" s="1"/>
  <c r="AV437" i="4"/>
  <c r="AX437" i="4"/>
  <c r="AY437" i="4" s="1"/>
  <c r="AL438" i="4"/>
  <c r="AM438" i="4"/>
  <c r="AN438" i="4"/>
  <c r="AO438" i="4"/>
  <c r="AT438" i="4"/>
  <c r="AV438" i="4"/>
  <c r="AX438" i="4"/>
  <c r="AZ438" i="4" s="1"/>
  <c r="AL439" i="4"/>
  <c r="AM439" i="4"/>
  <c r="AN439" i="4"/>
  <c r="AO439" i="4"/>
  <c r="AT439" i="4"/>
  <c r="AU439" i="4" s="1"/>
  <c r="AV439" i="4"/>
  <c r="AW439" i="4"/>
  <c r="AX439" i="4"/>
  <c r="AY439" i="4"/>
  <c r="AL440" i="4"/>
  <c r="AM440" i="4"/>
  <c r="AN440" i="4"/>
  <c r="AO440" i="4"/>
  <c r="AT440" i="4"/>
  <c r="AU440" i="4" s="1"/>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L444" i="4"/>
  <c r="AM444" i="4"/>
  <c r="AN444" i="4"/>
  <c r="AO444" i="4"/>
  <c r="AT444" i="4"/>
  <c r="AX444" i="4"/>
  <c r="AL445" i="4"/>
  <c r="AM445" i="4"/>
  <c r="AN445" i="4"/>
  <c r="AO445" i="4"/>
  <c r="AT445" i="4"/>
  <c r="AU445" i="4" s="1"/>
  <c r="AV445" i="4"/>
  <c r="AW445" i="4"/>
  <c r="AX445" i="4"/>
  <c r="AY445" i="4" s="1"/>
  <c r="AL446" i="4"/>
  <c r="AM446" i="4"/>
  <c r="AN446" i="4"/>
  <c r="AO446" i="4"/>
  <c r="AT446" i="4"/>
  <c r="AV446" i="4" s="1"/>
  <c r="AX446" i="4"/>
  <c r="AZ446" i="4" s="1"/>
  <c r="AY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BA453" i="4" s="1"/>
  <c r="AL454" i="4"/>
  <c r="AM454" i="4"/>
  <c r="AN454" i="4"/>
  <c r="AO454" i="4"/>
  <c r="AT454" i="4"/>
  <c r="AV454" i="4" s="1"/>
  <c r="AX454" i="4"/>
  <c r="AZ454" i="4" s="1"/>
  <c r="AL455" i="4"/>
  <c r="AM455" i="4"/>
  <c r="AN455" i="4"/>
  <c r="AO455" i="4"/>
  <c r="AT455" i="4"/>
  <c r="AX455" i="4"/>
  <c r="AL456" i="4"/>
  <c r="AM456" i="4"/>
  <c r="AN456" i="4"/>
  <c r="AO456" i="4"/>
  <c r="AT456" i="4"/>
  <c r="AX456" i="4"/>
  <c r="AL457" i="4"/>
  <c r="AM457" i="4"/>
  <c r="AN457" i="4"/>
  <c r="AO457" i="4"/>
  <c r="AT457" i="4"/>
  <c r="AX457" i="4"/>
  <c r="AZ457" i="4" s="1"/>
  <c r="BA457" i="4"/>
  <c r="AL458" i="4"/>
  <c r="AM458" i="4"/>
  <c r="AN458" i="4"/>
  <c r="AO458" i="4"/>
  <c r="AT458" i="4"/>
  <c r="AV458" i="4" s="1"/>
  <c r="AX458" i="4"/>
  <c r="AL459" i="4"/>
  <c r="AM459" i="4"/>
  <c r="AN459" i="4"/>
  <c r="AO459" i="4"/>
  <c r="AT459" i="4"/>
  <c r="AX459" i="4"/>
  <c r="BA459" i="4"/>
  <c r="AL460" i="4"/>
  <c r="AM460" i="4"/>
  <c r="AN460" i="4"/>
  <c r="AO460" i="4"/>
  <c r="AT460" i="4"/>
  <c r="AU460" i="4" s="1"/>
  <c r="AW460" i="4"/>
  <c r="AX460" i="4"/>
  <c r="AL461" i="4"/>
  <c r="AM461" i="4"/>
  <c r="AN461" i="4"/>
  <c r="AO461" i="4"/>
  <c r="AT461" i="4"/>
  <c r="AU461" i="4" s="1"/>
  <c r="AV461" i="4"/>
  <c r="AW461" i="4"/>
  <c r="AX461" i="4"/>
  <c r="BA461" i="4"/>
  <c r="AL462" i="4"/>
  <c r="AM462" i="4"/>
  <c r="AN462" i="4"/>
  <c r="AO462" i="4"/>
  <c r="AT462" i="4"/>
  <c r="AX462" i="4"/>
  <c r="AZ462" i="4" s="1"/>
  <c r="AY462" i="4"/>
  <c r="AL463" i="4"/>
  <c r="AM463" i="4"/>
  <c r="AN463" i="4"/>
  <c r="AO463" i="4"/>
  <c r="AT463" i="4"/>
  <c r="AX463" i="4"/>
  <c r="BA463" i="4" s="1"/>
  <c r="AL464" i="4"/>
  <c r="AM464" i="4"/>
  <c r="AN464" i="4"/>
  <c r="AO464" i="4"/>
  <c r="AT464" i="4"/>
  <c r="AW464" i="4" s="1"/>
  <c r="AV464" i="4"/>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c r="AL468" i="4"/>
  <c r="AM468" i="4"/>
  <c r="AN468" i="4"/>
  <c r="AO468" i="4"/>
  <c r="AT468" i="4"/>
  <c r="AV468" i="4"/>
  <c r="AX468" i="4"/>
  <c r="BA468" i="4" s="1"/>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X482" i="4"/>
  <c r="BA482" i="4" s="1"/>
  <c r="AL483" i="4"/>
  <c r="AM483" i="4"/>
  <c r="AN483" i="4"/>
  <c r="AO483" i="4"/>
  <c r="AT483" i="4"/>
  <c r="AV483" i="4" s="1"/>
  <c r="AW483" i="4"/>
  <c r="AX483" i="4"/>
  <c r="BA483" i="4"/>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W491" i="4"/>
  <c r="AX491" i="4"/>
  <c r="BA491" i="4"/>
  <c r="AL492" i="4"/>
  <c r="AM492" i="4"/>
  <c r="AN492" i="4"/>
  <c r="AO492" i="4"/>
  <c r="AT492" i="4"/>
  <c r="AU492" i="4" s="1"/>
  <c r="AW492" i="4"/>
  <c r="AX492" i="4"/>
  <c r="AL493" i="4"/>
  <c r="AM493" i="4"/>
  <c r="AN493" i="4"/>
  <c r="AO493" i="4"/>
  <c r="AT493" i="4"/>
  <c r="AX493" i="4"/>
  <c r="AL494" i="4"/>
  <c r="AM494" i="4"/>
  <c r="AN494" i="4"/>
  <c r="AO494" i="4"/>
  <c r="AT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V499" i="4" s="1"/>
  <c r="AU499" i="4"/>
  <c r="AW499" i="4"/>
  <c r="AX499" i="4"/>
  <c r="BA499" i="4" s="1"/>
  <c r="AL500" i="4"/>
  <c r="AM500" i="4"/>
  <c r="AN500" i="4"/>
  <c r="AO500" i="4"/>
  <c r="AT500" i="4"/>
  <c r="AX500" i="4"/>
  <c r="BA500" i="4" s="1"/>
  <c r="AL501" i="4"/>
  <c r="AM501" i="4"/>
  <c r="AN501" i="4"/>
  <c r="AO501" i="4"/>
  <c r="AT501" i="4"/>
  <c r="AV501" i="4" s="1"/>
  <c r="AU501" i="4"/>
  <c r="AW501" i="4"/>
  <c r="AX501" i="4"/>
  <c r="BA501" i="4" s="1"/>
  <c r="AL502" i="4"/>
  <c r="AM502" i="4"/>
  <c r="AN502" i="4"/>
  <c r="AO502" i="4"/>
  <c r="AT502" i="4"/>
  <c r="AW502" i="4" s="1"/>
  <c r="AU502" i="4"/>
  <c r="AX502" i="4"/>
  <c r="AY502" i="4" s="1"/>
  <c r="AL503" i="4"/>
  <c r="AM503" i="4"/>
  <c r="AN503" i="4"/>
  <c r="AO503" i="4"/>
  <c r="AT503" i="4"/>
  <c r="AW503" i="4"/>
  <c r="AX503" i="4"/>
  <c r="AL504" i="4"/>
  <c r="AM504" i="4"/>
  <c r="AN504" i="4"/>
  <c r="AO504" i="4"/>
  <c r="AT504" i="4"/>
  <c r="AV504" i="4" s="1"/>
  <c r="AU504" i="4"/>
  <c r="AX504" i="4"/>
  <c r="AL505" i="4"/>
  <c r="AM505" i="4"/>
  <c r="AN505" i="4"/>
  <c r="AO505" i="4"/>
  <c r="AT505" i="4"/>
  <c r="AX505" i="4"/>
  <c r="AZ505" i="4" s="1"/>
  <c r="AL506" i="4"/>
  <c r="AM506" i="4"/>
  <c r="AN506" i="4"/>
  <c r="AO506" i="4"/>
  <c r="AT506" i="4"/>
  <c r="AU506" i="4" s="1"/>
  <c r="AX506" i="4"/>
  <c r="AL507" i="4"/>
  <c r="AM507" i="4"/>
  <c r="AN507" i="4"/>
  <c r="AO507" i="4"/>
  <c r="AT507" i="4"/>
  <c r="AX507" i="4"/>
  <c r="BA507" i="4" s="1"/>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BA511" i="4"/>
  <c r="AL512" i="4"/>
  <c r="AM512" i="4"/>
  <c r="AN512" i="4"/>
  <c r="AO512" i="4"/>
  <c r="AT512" i="4"/>
  <c r="AW512" i="4" s="1"/>
  <c r="AX512" i="4"/>
  <c r="AL513" i="4"/>
  <c r="AM513" i="4"/>
  <c r="AN513" i="4"/>
  <c r="AO513" i="4"/>
  <c r="AT513" i="4"/>
  <c r="AX513" i="4"/>
  <c r="AZ513" i="4" s="1"/>
  <c r="AL514" i="4"/>
  <c r="AM514" i="4"/>
  <c r="AN514" i="4"/>
  <c r="AO514" i="4"/>
  <c r="AT514" i="4"/>
  <c r="AV514" i="4"/>
  <c r="AX514" i="4"/>
  <c r="AL515" i="4"/>
  <c r="AM515" i="4"/>
  <c r="AN515" i="4"/>
  <c r="AO515" i="4"/>
  <c r="AT515" i="4"/>
  <c r="AW515" i="4" s="1"/>
  <c r="AU515" i="4"/>
  <c r="AV515" i="4"/>
  <c r="AX515" i="4"/>
  <c r="AZ515" i="4" s="1"/>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s="1"/>
  <c r="AV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U527" i="4"/>
  <c r="AV527" i="4"/>
  <c r="AW527" i="4"/>
  <c r="AX527" i="4"/>
  <c r="AZ527" i="4" s="1"/>
  <c r="AY527" i="4"/>
  <c r="AL528" i="4"/>
  <c r="AM528" i="4"/>
  <c r="AN528" i="4"/>
  <c r="AO528" i="4"/>
  <c r="AT528" i="4"/>
  <c r="AW528" i="4" s="1"/>
  <c r="AX528" i="4"/>
  <c r="AL529" i="4"/>
  <c r="AM529" i="4"/>
  <c r="AN529" i="4"/>
  <c r="AO529" i="4"/>
  <c r="AT529" i="4"/>
  <c r="AW529" i="4" s="1"/>
  <c r="AX529" i="4"/>
  <c r="AZ529" i="4" s="1"/>
  <c r="AY529" i="4"/>
  <c r="BA529" i="4"/>
  <c r="AL530" i="4"/>
  <c r="AM530" i="4"/>
  <c r="AN530" i="4"/>
  <c r="AO530" i="4"/>
  <c r="AT530" i="4"/>
  <c r="AU530" i="4" s="1"/>
  <c r="AX530" i="4"/>
  <c r="AL531" i="4"/>
  <c r="AM531" i="4"/>
  <c r="AN531" i="4"/>
  <c r="AO531" i="4"/>
  <c r="AT531" i="4"/>
  <c r="AU531" i="4" s="1"/>
  <c r="AX531" i="4"/>
  <c r="BA531" i="4"/>
  <c r="AL532" i="4"/>
  <c r="AM532" i="4"/>
  <c r="AN532" i="4"/>
  <c r="AO532" i="4"/>
  <c r="AT532" i="4"/>
  <c r="AW532" i="4" s="1"/>
  <c r="AX532" i="4"/>
  <c r="AL533" i="4"/>
  <c r="AM533" i="4"/>
  <c r="AN533" i="4"/>
  <c r="AO533" i="4"/>
  <c r="AT533" i="4"/>
  <c r="AW533" i="4" s="1"/>
  <c r="AU533" i="4"/>
  <c r="AX533" i="4"/>
  <c r="BA533" i="4" s="1"/>
  <c r="AL534" i="4"/>
  <c r="AM534" i="4"/>
  <c r="AN534" i="4"/>
  <c r="AO534" i="4"/>
  <c r="AT534" i="4"/>
  <c r="AX534" i="4"/>
  <c r="AL535" i="4"/>
  <c r="AM535" i="4"/>
  <c r="AN535" i="4"/>
  <c r="AO535" i="4"/>
  <c r="AT535" i="4"/>
  <c r="AW535" i="4" s="1"/>
  <c r="AU535" i="4"/>
  <c r="AV535" i="4"/>
  <c r="AX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c r="AX538" i="4"/>
  <c r="AY538" i="4" s="1"/>
  <c r="BA538" i="4"/>
  <c r="AL539" i="4"/>
  <c r="AM539" i="4"/>
  <c r="AN539" i="4"/>
  <c r="AO539" i="4"/>
  <c r="AT539" i="4"/>
  <c r="AU539" i="4" s="1"/>
  <c r="AV539" i="4"/>
  <c r="AX539" i="4"/>
  <c r="AY539" i="4" s="1"/>
  <c r="AL540" i="4"/>
  <c r="AM540" i="4"/>
  <c r="AN540" i="4"/>
  <c r="AO540" i="4"/>
  <c r="AT540" i="4"/>
  <c r="AU540" i="4"/>
  <c r="AX540" i="4"/>
  <c r="AY540" i="4" s="1"/>
  <c r="AZ540" i="4"/>
  <c r="BA540" i="4"/>
  <c r="AL541" i="4"/>
  <c r="AM541" i="4"/>
  <c r="AN541" i="4"/>
  <c r="AO541" i="4"/>
  <c r="AT541" i="4"/>
  <c r="AU541" i="4" s="1"/>
  <c r="AX541" i="4"/>
  <c r="AY541" i="4" s="1"/>
  <c r="AZ541" i="4"/>
  <c r="BA541" i="4"/>
  <c r="AL542" i="4"/>
  <c r="AM542" i="4"/>
  <c r="AN542" i="4"/>
  <c r="AO542" i="4"/>
  <c r="AT542" i="4"/>
  <c r="AV542" i="4" s="1"/>
  <c r="AU542" i="4"/>
  <c r="AW542" i="4"/>
  <c r="AX542" i="4"/>
  <c r="AL543" i="4"/>
  <c r="AM543" i="4"/>
  <c r="AN543" i="4"/>
  <c r="AO543" i="4"/>
  <c r="AT543" i="4"/>
  <c r="AX543" i="4"/>
  <c r="AY543" i="4" s="1"/>
  <c r="BA543" i="4"/>
  <c r="AL544" i="4"/>
  <c r="AM544" i="4"/>
  <c r="AN544" i="4"/>
  <c r="AO544" i="4"/>
  <c r="AT544" i="4"/>
  <c r="AV544" i="4" s="1"/>
  <c r="AU544" i="4"/>
  <c r="AW544" i="4"/>
  <c r="AX544" i="4"/>
  <c r="AY544" i="4" s="1"/>
  <c r="BA544" i="4"/>
  <c r="AL545" i="4"/>
  <c r="AM545" i="4"/>
  <c r="AN545" i="4"/>
  <c r="AO545" i="4"/>
  <c r="AT545" i="4"/>
  <c r="AV545" i="4" s="1"/>
  <c r="AX545" i="4"/>
  <c r="AY545" i="4" s="1"/>
  <c r="AZ545" i="4"/>
  <c r="BA545" i="4"/>
  <c r="AL546" i="4"/>
  <c r="AM546" i="4"/>
  <c r="AN546" i="4"/>
  <c r="AO546" i="4"/>
  <c r="AT546" i="4"/>
  <c r="AU546" i="4" s="1"/>
  <c r="AV546" i="4"/>
  <c r="AW546" i="4"/>
  <c r="AX546" i="4"/>
  <c r="AY546" i="4" s="1"/>
  <c r="AL547" i="4"/>
  <c r="AM547" i="4"/>
  <c r="AN547" i="4"/>
  <c r="AO547" i="4"/>
  <c r="AT547" i="4"/>
  <c r="AX547" i="4"/>
  <c r="AL548" i="4"/>
  <c r="AM548" i="4"/>
  <c r="AN548" i="4"/>
  <c r="AO548" i="4"/>
  <c r="AT548" i="4"/>
  <c r="AV548" i="4" s="1"/>
  <c r="AX548" i="4"/>
  <c r="AY548" i="4" s="1"/>
  <c r="AL549" i="4"/>
  <c r="AM549" i="4"/>
  <c r="AN549" i="4"/>
  <c r="AO549" i="4"/>
  <c r="AT549" i="4"/>
  <c r="AX549" i="4"/>
  <c r="AY549" i="4" s="1"/>
  <c r="AL550" i="4"/>
  <c r="AM550" i="4"/>
  <c r="AN550" i="4"/>
  <c r="AO550" i="4"/>
  <c r="AT550" i="4"/>
  <c r="AV550" i="4" s="1"/>
  <c r="AU550" i="4"/>
  <c r="AW550" i="4"/>
  <c r="AX550" i="4"/>
  <c r="AY550" i="4" s="1"/>
  <c r="AZ550" i="4"/>
  <c r="BA550" i="4"/>
  <c r="AL551" i="4"/>
  <c r="AM551" i="4"/>
  <c r="AN551" i="4"/>
  <c r="AO551" i="4"/>
  <c r="AT551" i="4"/>
  <c r="AW551" i="4" s="1"/>
  <c r="AX551" i="4"/>
  <c r="AL552" i="4"/>
  <c r="AM552" i="4"/>
  <c r="AN552" i="4"/>
  <c r="AO552" i="4"/>
  <c r="AT552" i="4"/>
  <c r="AW552" i="4" s="1"/>
  <c r="AU552" i="4"/>
  <c r="AV552" i="4"/>
  <c r="AX552" i="4"/>
  <c r="AL553" i="4"/>
  <c r="AM553" i="4"/>
  <c r="AN553" i="4"/>
  <c r="AO553" i="4"/>
  <c r="AT553" i="4"/>
  <c r="AV553" i="4" s="1"/>
  <c r="AX553" i="4"/>
  <c r="AY553" i="4" s="1"/>
  <c r="AZ553" i="4"/>
  <c r="BA553" i="4"/>
  <c r="AL554" i="4"/>
  <c r="AM554" i="4"/>
  <c r="AN554" i="4"/>
  <c r="AO554" i="4"/>
  <c r="AT554" i="4"/>
  <c r="AX554" i="4"/>
  <c r="AY554" i="4" s="1"/>
  <c r="AZ554" i="4"/>
  <c r="BA554" i="4"/>
  <c r="AL555" i="4"/>
  <c r="AM555" i="4"/>
  <c r="AN555" i="4"/>
  <c r="AO555" i="4"/>
  <c r="AT555" i="4"/>
  <c r="AV555" i="4"/>
  <c r="AX555" i="4"/>
  <c r="AY555" i="4" s="1"/>
  <c r="AZ555" i="4"/>
  <c r="AL556" i="4"/>
  <c r="AM556" i="4"/>
  <c r="AN556" i="4"/>
  <c r="AO556" i="4"/>
  <c r="AT556" i="4"/>
  <c r="AV556" i="4" s="1"/>
  <c r="AU556" i="4"/>
  <c r="AW556" i="4"/>
  <c r="AX556" i="4"/>
  <c r="AY556" i="4" s="1"/>
  <c r="AL557" i="4"/>
  <c r="AM557" i="4"/>
  <c r="AN557" i="4"/>
  <c r="AO557" i="4"/>
  <c r="AT557" i="4"/>
  <c r="AX557" i="4"/>
  <c r="AL558" i="4"/>
  <c r="AM558" i="4"/>
  <c r="AN558" i="4"/>
  <c r="AO558" i="4"/>
  <c r="AT558" i="4"/>
  <c r="AV558" i="4" s="1"/>
  <c r="AX558" i="4"/>
  <c r="AY558" i="4" s="1"/>
  <c r="AL559" i="4"/>
  <c r="AM559" i="4"/>
  <c r="AN559" i="4"/>
  <c r="AO559" i="4"/>
  <c r="AT559" i="4"/>
  <c r="AU559" i="4"/>
  <c r="AX559" i="4"/>
  <c r="AY559" i="4" s="1"/>
  <c r="BA559" i="4"/>
  <c r="AL560" i="4"/>
  <c r="AM560" i="4"/>
  <c r="AN560" i="4"/>
  <c r="AO560" i="4"/>
  <c r="AT560" i="4"/>
  <c r="AU560" i="4" s="1"/>
  <c r="AX560" i="4"/>
  <c r="BA560" i="4" s="1"/>
  <c r="AL561" i="4"/>
  <c r="AM561" i="4"/>
  <c r="AN561" i="4"/>
  <c r="AO561" i="4"/>
  <c r="AT561" i="4"/>
  <c r="AV561" i="4" s="1"/>
  <c r="AX561" i="4"/>
  <c r="AY561" i="4" s="1"/>
  <c r="AL562" i="4"/>
  <c r="AM562" i="4"/>
  <c r="AN562" i="4"/>
  <c r="AO562" i="4"/>
  <c r="AT562" i="4"/>
  <c r="AW562" i="4" s="1"/>
  <c r="AX562" i="4"/>
  <c r="AY562" i="4" s="1"/>
  <c r="AZ562" i="4"/>
  <c r="BA562" i="4"/>
  <c r="AL563" i="4"/>
  <c r="AM563" i="4"/>
  <c r="AN563" i="4"/>
  <c r="AO563" i="4"/>
  <c r="AT563" i="4"/>
  <c r="AU563" i="4" s="1"/>
  <c r="AW563" i="4"/>
  <c r="AX563" i="4"/>
  <c r="AY563" i="4" s="1"/>
  <c r="AZ563" i="4"/>
  <c r="BA563" i="4"/>
  <c r="AL564" i="4"/>
  <c r="AM564" i="4"/>
  <c r="AN564" i="4"/>
  <c r="AO564" i="4"/>
  <c r="AT564" i="4"/>
  <c r="AV564" i="4" s="1"/>
  <c r="AX564" i="4"/>
  <c r="AY564" i="4" s="1"/>
  <c r="AZ564" i="4"/>
  <c r="BA564" i="4"/>
  <c r="AL565" i="4"/>
  <c r="AM565" i="4"/>
  <c r="AN565" i="4"/>
  <c r="AO565" i="4"/>
  <c r="AT565" i="4"/>
  <c r="AU565" i="4" s="1"/>
  <c r="AV565" i="4"/>
  <c r="AX565" i="4"/>
  <c r="AY565" i="4" s="1"/>
  <c r="AZ565" i="4"/>
  <c r="AL566" i="4"/>
  <c r="AM566" i="4"/>
  <c r="AN566" i="4"/>
  <c r="AO566" i="4"/>
  <c r="AT566" i="4"/>
  <c r="AV566" i="4" s="1"/>
  <c r="AU566" i="4"/>
  <c r="AW566" i="4"/>
  <c r="AX566" i="4"/>
  <c r="AY566" i="4" s="1"/>
  <c r="AL567" i="4"/>
  <c r="AM567" i="4"/>
  <c r="AN567" i="4"/>
  <c r="AO567" i="4"/>
  <c r="AT567" i="4"/>
  <c r="AV567" i="4" s="1"/>
  <c r="AX567" i="4"/>
  <c r="AY567" i="4" s="1"/>
  <c r="AZ567" i="4"/>
  <c r="BA567" i="4"/>
  <c r="AL568" i="4"/>
  <c r="AM568" i="4"/>
  <c r="AN568" i="4"/>
  <c r="AO568" i="4"/>
  <c r="AT568" i="4"/>
  <c r="AU568" i="4" s="1"/>
  <c r="AV568" i="4"/>
  <c r="AX568" i="4"/>
  <c r="AY568" i="4" s="1"/>
  <c r="AZ568" i="4"/>
  <c r="BA568" i="4"/>
  <c r="AL569" i="4"/>
  <c r="AM569" i="4"/>
  <c r="AN569" i="4"/>
  <c r="AO569" i="4"/>
  <c r="AT569" i="4"/>
  <c r="AV569" i="4" s="1"/>
  <c r="AX569" i="4"/>
  <c r="AL570" i="4"/>
  <c r="AM570" i="4"/>
  <c r="AN570" i="4"/>
  <c r="AO570" i="4"/>
  <c r="AT570" i="4"/>
  <c r="AU570" i="4"/>
  <c r="AX570" i="4"/>
  <c r="BA570" i="4" s="1"/>
  <c r="AL571" i="4"/>
  <c r="AM571" i="4"/>
  <c r="AN571" i="4"/>
  <c r="AO571" i="4"/>
  <c r="AT571" i="4"/>
  <c r="AX571" i="4"/>
  <c r="AY571" i="4" s="1"/>
  <c r="BA571" i="4"/>
  <c r="AL572" i="4"/>
  <c r="AM572" i="4"/>
  <c r="AN572" i="4"/>
  <c r="AO572" i="4"/>
  <c r="AT572" i="4"/>
  <c r="AU572" i="4"/>
  <c r="AX572" i="4"/>
  <c r="AY572" i="4" s="1"/>
  <c r="AZ572" i="4"/>
  <c r="BA572" i="4"/>
  <c r="AL573" i="4"/>
  <c r="AM573" i="4"/>
  <c r="AN573" i="4"/>
  <c r="AO573" i="4"/>
  <c r="AT573" i="4"/>
  <c r="AU573" i="4" s="1"/>
  <c r="AX573" i="4"/>
  <c r="AY573" i="4" s="1"/>
  <c r="AL574" i="4"/>
  <c r="AM574" i="4"/>
  <c r="AN574" i="4"/>
  <c r="AO574" i="4"/>
  <c r="AT574" i="4"/>
  <c r="AV574" i="4" s="1"/>
  <c r="AU574" i="4"/>
  <c r="AW574" i="4"/>
  <c r="AX574" i="4"/>
  <c r="AY574" i="4" s="1"/>
  <c r="AZ574" i="4"/>
  <c r="BA574" i="4"/>
  <c r="AL575" i="4"/>
  <c r="AM575" i="4"/>
  <c r="AN575" i="4"/>
  <c r="AO575" i="4"/>
  <c r="AT575" i="4"/>
  <c r="AW575" i="4" s="1"/>
  <c r="AU575" i="4"/>
  <c r="AV575" i="4"/>
  <c r="AX575" i="4"/>
  <c r="BA575" i="4"/>
  <c r="AL576" i="4"/>
  <c r="AM576" i="4"/>
  <c r="AN576" i="4"/>
  <c r="AO576" i="4"/>
  <c r="AT576" i="4"/>
  <c r="AX576" i="4"/>
  <c r="AY576" i="4" s="1"/>
  <c r="AZ576" i="4"/>
  <c r="BA576" i="4"/>
  <c r="AL577" i="4"/>
  <c r="AM577" i="4"/>
  <c r="AN577" i="4"/>
  <c r="AO577" i="4"/>
  <c r="AT577" i="4"/>
  <c r="AV577" i="4" s="1"/>
  <c r="AX577" i="4"/>
  <c r="AY577" i="4" s="1"/>
  <c r="AL578" i="4"/>
  <c r="AM578" i="4"/>
  <c r="AN578" i="4"/>
  <c r="AO578" i="4"/>
  <c r="AT578" i="4"/>
  <c r="AU578" i="4"/>
  <c r="AV578" i="4"/>
  <c r="AW578" i="4"/>
  <c r="AX578" i="4"/>
  <c r="AY578" i="4" s="1"/>
  <c r="AZ578" i="4"/>
  <c r="AL579" i="4"/>
  <c r="AM579" i="4"/>
  <c r="AN579" i="4"/>
  <c r="AO579" i="4"/>
  <c r="AT579" i="4"/>
  <c r="AU579" i="4" s="1"/>
  <c r="AV579" i="4"/>
  <c r="AX579" i="4"/>
  <c r="AY579" i="4" s="1"/>
  <c r="AZ579" i="4"/>
  <c r="BA579" i="4"/>
  <c r="AL580" i="4"/>
  <c r="AM580" i="4"/>
  <c r="AN580" i="4"/>
  <c r="AO580" i="4"/>
  <c r="AT580" i="4"/>
  <c r="AV580" i="4" s="1"/>
  <c r="AU580" i="4"/>
  <c r="AX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U584" i="4" s="1"/>
  <c r="AW584" i="4"/>
  <c r="AX584" i="4"/>
  <c r="AY584" i="4" s="1"/>
  <c r="AZ584" i="4"/>
  <c r="BA584" i="4"/>
  <c r="AL585" i="4"/>
  <c r="AM585" i="4"/>
  <c r="AN585" i="4"/>
  <c r="AO585" i="4"/>
  <c r="AT585" i="4"/>
  <c r="AV585" i="4"/>
  <c r="AX585" i="4"/>
  <c r="AY585" i="4" s="1"/>
  <c r="AZ585" i="4"/>
  <c r="BA585" i="4"/>
  <c r="AL586" i="4"/>
  <c r="AM586" i="4"/>
  <c r="AN586" i="4"/>
  <c r="AO586" i="4"/>
  <c r="AT586" i="4"/>
  <c r="AW586" i="4" s="1"/>
  <c r="AU586" i="4"/>
  <c r="AV586" i="4"/>
  <c r="AX586" i="4"/>
  <c r="AY586" i="4" s="1"/>
  <c r="AL587" i="4"/>
  <c r="AM587" i="4"/>
  <c r="AN587" i="4"/>
  <c r="AO587" i="4"/>
  <c r="AT587" i="4"/>
  <c r="AV587" i="4" s="1"/>
  <c r="AX587" i="4"/>
  <c r="AY587" i="4" s="1"/>
  <c r="AL588" i="4"/>
  <c r="AM588" i="4"/>
  <c r="AN588" i="4"/>
  <c r="AO588" i="4"/>
  <c r="AT588" i="4"/>
  <c r="AV588" i="4" s="1"/>
  <c r="AU588" i="4"/>
  <c r="AW588" i="4"/>
  <c r="AX588" i="4"/>
  <c r="AY588" i="4" s="1"/>
  <c r="AZ588" i="4"/>
  <c r="BA588" i="4"/>
  <c r="AL589" i="4"/>
  <c r="AM589" i="4"/>
  <c r="AN589" i="4"/>
  <c r="AO589" i="4"/>
  <c r="AT589" i="4"/>
  <c r="AW589" i="4" s="1"/>
  <c r="AX589" i="4"/>
  <c r="AL590" i="4"/>
  <c r="AM590" i="4"/>
  <c r="AN590" i="4"/>
  <c r="AO590" i="4"/>
  <c r="AT590" i="4"/>
  <c r="AV590" i="4" s="1"/>
  <c r="AU590" i="4"/>
  <c r="AW590" i="4"/>
  <c r="AX590" i="4"/>
  <c r="AY590" i="4" s="1"/>
  <c r="AZ590" i="4"/>
  <c r="BA590" i="4"/>
  <c r="AL591" i="4"/>
  <c r="AM591" i="4"/>
  <c r="AN591" i="4"/>
  <c r="AO591" i="4"/>
  <c r="AT591" i="4"/>
  <c r="AU591" i="4"/>
  <c r="AX591" i="4"/>
  <c r="AY591" i="4" s="1"/>
  <c r="BA591" i="4"/>
  <c r="AL592" i="4"/>
  <c r="AM592" i="4"/>
  <c r="AN592" i="4"/>
  <c r="AO592" i="4"/>
  <c r="AT592" i="4"/>
  <c r="AU592" i="4"/>
  <c r="AV592" i="4"/>
  <c r="AW592" i="4"/>
  <c r="AX592" i="4"/>
  <c r="AY592" i="4" s="1"/>
  <c r="BA592" i="4"/>
  <c r="AL593" i="4"/>
  <c r="AM593" i="4"/>
  <c r="AN593" i="4"/>
  <c r="AO593" i="4"/>
  <c r="AT593" i="4"/>
  <c r="AV593" i="4" s="1"/>
  <c r="AX593" i="4"/>
  <c r="AY593" i="4" s="1"/>
  <c r="AZ593" i="4"/>
  <c r="BA593" i="4"/>
  <c r="AL594" i="4"/>
  <c r="AM594" i="4"/>
  <c r="AN594" i="4"/>
  <c r="AO594" i="4"/>
  <c r="AT594" i="4"/>
  <c r="AV594" i="4" s="1"/>
  <c r="AW594" i="4"/>
  <c r="AX594" i="4"/>
  <c r="AY594" i="4" s="1"/>
  <c r="AZ594" i="4"/>
  <c r="BA594" i="4"/>
  <c r="AL595" i="4"/>
  <c r="AM595" i="4"/>
  <c r="AN595" i="4"/>
  <c r="AO595" i="4"/>
  <c r="AT595" i="4"/>
  <c r="AU595" i="4" s="1"/>
  <c r="AV595" i="4"/>
  <c r="AX595" i="4"/>
  <c r="AL596" i="4"/>
  <c r="AM596" i="4"/>
  <c r="AN596" i="4"/>
  <c r="AO596" i="4"/>
  <c r="AT596" i="4"/>
  <c r="AV596" i="4" s="1"/>
  <c r="AX596" i="4"/>
  <c r="AY596" i="4" s="1"/>
  <c r="AZ596" i="4"/>
  <c r="BA596" i="4"/>
  <c r="AL597" i="4"/>
  <c r="AM597" i="4"/>
  <c r="AN597" i="4"/>
  <c r="AO597" i="4"/>
  <c r="AT597" i="4"/>
  <c r="AX597" i="4"/>
  <c r="AY597" i="4" s="1"/>
  <c r="BA597" i="4"/>
  <c r="AL598" i="4"/>
  <c r="AM598" i="4"/>
  <c r="AN598" i="4"/>
  <c r="AO598" i="4"/>
  <c r="AT598" i="4"/>
  <c r="AX598" i="4"/>
  <c r="AY598" i="4" s="1"/>
  <c r="AZ598" i="4"/>
  <c r="AL599" i="4"/>
  <c r="AM599" i="4"/>
  <c r="AN599" i="4"/>
  <c r="AO599" i="4"/>
  <c r="AT599" i="4"/>
  <c r="AW599" i="4" s="1"/>
  <c r="AU599" i="4"/>
  <c r="AV599" i="4"/>
  <c r="AX599" i="4"/>
  <c r="AY599" i="4" s="1"/>
  <c r="AL600" i="4"/>
  <c r="AM600" i="4"/>
  <c r="AN600" i="4"/>
  <c r="AO600" i="4"/>
  <c r="AT600" i="4"/>
  <c r="AV600" i="4"/>
  <c r="AX600" i="4"/>
  <c r="AY600" i="4" s="1"/>
  <c r="AL601" i="4"/>
  <c r="AM601" i="4"/>
  <c r="AN601" i="4"/>
  <c r="AO601" i="4"/>
  <c r="AT601" i="4"/>
  <c r="AV601" i="4"/>
  <c r="AX601" i="4"/>
  <c r="AY601" i="4" s="1"/>
  <c r="AZ601" i="4"/>
  <c r="BA601" i="4"/>
  <c r="AL602" i="4"/>
  <c r="AM602" i="4"/>
  <c r="AN602" i="4"/>
  <c r="AO602" i="4"/>
  <c r="AT602" i="4"/>
  <c r="AU602" i="4" s="1"/>
  <c r="AX602" i="4"/>
  <c r="AY602" i="4" s="1"/>
  <c r="AZ602" i="4"/>
  <c r="BA602" i="4"/>
  <c r="AL603" i="4"/>
  <c r="AM603" i="4"/>
  <c r="AN603" i="4"/>
  <c r="AO603" i="4"/>
  <c r="AT603" i="4"/>
  <c r="AU603" i="4" s="1"/>
  <c r="AV603" i="4"/>
  <c r="AW603" i="4"/>
  <c r="AX603" i="4"/>
  <c r="BA603" i="4" s="1"/>
  <c r="AL604" i="4"/>
  <c r="AM604" i="4"/>
  <c r="AN604" i="4"/>
  <c r="AO604" i="4"/>
  <c r="AT604" i="4"/>
  <c r="AU604" i="4" s="1"/>
  <c r="AX604" i="4"/>
  <c r="AY604" i="4" s="1"/>
  <c r="AL605" i="4"/>
  <c r="AM605" i="4"/>
  <c r="AN605" i="4"/>
  <c r="AO605" i="4"/>
  <c r="AT605" i="4"/>
  <c r="AX605" i="4"/>
  <c r="AL606" i="4"/>
  <c r="AM606" i="4"/>
  <c r="AN606" i="4"/>
  <c r="AO606" i="4"/>
  <c r="AT606" i="4"/>
  <c r="AV606" i="4" s="1"/>
  <c r="AX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BA609" i="4"/>
  <c r="AL610" i="4"/>
  <c r="AM610" i="4"/>
  <c r="AN610" i="4"/>
  <c r="AO610" i="4"/>
  <c r="AT610" i="4"/>
  <c r="AU610" i="4"/>
  <c r="AV610" i="4"/>
  <c r="AW610" i="4"/>
  <c r="AX610" i="4"/>
  <c r="AY610" i="4" s="1"/>
  <c r="BA610" i="4"/>
  <c r="AL611" i="4"/>
  <c r="AM611" i="4"/>
  <c r="AN611" i="4"/>
  <c r="AO611" i="4"/>
  <c r="AT611" i="4"/>
  <c r="AX611" i="4"/>
  <c r="AY611" i="4" s="1"/>
  <c r="AZ611" i="4"/>
  <c r="BA611" i="4"/>
  <c r="AL612" i="4"/>
  <c r="AM612" i="4"/>
  <c r="AN612" i="4"/>
  <c r="AO612" i="4"/>
  <c r="AT612" i="4"/>
  <c r="AV612" i="4" s="1"/>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X615" i="4"/>
  <c r="AY615" i="4" s="1"/>
  <c r="AL616" i="4"/>
  <c r="AM616" i="4"/>
  <c r="AN616" i="4"/>
  <c r="AO616" i="4"/>
  <c r="AT616" i="4"/>
  <c r="AU616" i="4"/>
  <c r="AV616" i="4"/>
  <c r="AW616" i="4"/>
  <c r="AX616" i="4"/>
  <c r="AY616" i="4" s="1"/>
  <c r="AZ616" i="4"/>
  <c r="AL617" i="4"/>
  <c r="AM617" i="4"/>
  <c r="AN617" i="4"/>
  <c r="AO617" i="4"/>
  <c r="AT617" i="4"/>
  <c r="AV617" i="4"/>
  <c r="AX617" i="4"/>
  <c r="AY617" i="4" s="1"/>
  <c r="AZ617" i="4"/>
  <c r="BA617" i="4"/>
  <c r="AL618" i="4"/>
  <c r="AM618" i="4"/>
  <c r="AN618" i="4"/>
  <c r="AO618" i="4"/>
  <c r="AT618" i="4"/>
  <c r="AV618" i="4" s="1"/>
  <c r="AU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W623" i="4"/>
  <c r="AX623" i="4"/>
  <c r="BA623" i="4"/>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W629" i="4"/>
  <c r="AX629" i="4"/>
  <c r="BA629" i="4" s="1"/>
  <c r="AL630" i="4"/>
  <c r="AM630" i="4"/>
  <c r="AN630" i="4"/>
  <c r="AO630" i="4"/>
  <c r="AT630" i="4"/>
  <c r="AV630" i="4" s="1"/>
  <c r="AU630" i="4"/>
  <c r="AX630" i="4"/>
  <c r="AZ630" i="4" s="1"/>
  <c r="AL631" i="4"/>
  <c r="AM631" i="4"/>
  <c r="AN631" i="4"/>
  <c r="AO631" i="4"/>
  <c r="AT631" i="4"/>
  <c r="AU631" i="4" s="1"/>
  <c r="AV631" i="4"/>
  <c r="AW631" i="4"/>
  <c r="AX631" i="4"/>
  <c r="AL632" i="4"/>
  <c r="AM632" i="4"/>
  <c r="AN632" i="4"/>
  <c r="AO632" i="4"/>
  <c r="AT632" i="4"/>
  <c r="AX632" i="4"/>
  <c r="AZ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BA635" i="4"/>
  <c r="AL636" i="4"/>
  <c r="AM636" i="4"/>
  <c r="AN636" i="4"/>
  <c r="AO636" i="4"/>
  <c r="AT636" i="4"/>
  <c r="AV636" i="4"/>
  <c r="AX636" i="4"/>
  <c r="BA636" i="4" s="1"/>
  <c r="AL637" i="4"/>
  <c r="AM637" i="4"/>
  <c r="AN637" i="4"/>
  <c r="AO637" i="4"/>
  <c r="AT637" i="4"/>
  <c r="AV637" i="4" s="1"/>
  <c r="AU637" i="4"/>
  <c r="AW637" i="4"/>
  <c r="AX637" i="4"/>
  <c r="BA637" i="4"/>
  <c r="AL638" i="4"/>
  <c r="AM638" i="4"/>
  <c r="AN638" i="4"/>
  <c r="AO638" i="4"/>
  <c r="AT638" i="4"/>
  <c r="AW638" i="4" s="1"/>
  <c r="AX638" i="4"/>
  <c r="AL639" i="4"/>
  <c r="AM639" i="4"/>
  <c r="AN639" i="4"/>
  <c r="AO639" i="4"/>
  <c r="AT639" i="4"/>
  <c r="AU639" i="4" s="1"/>
  <c r="AV639" i="4"/>
  <c r="AW639" i="4"/>
  <c r="AX639" i="4"/>
  <c r="AZ639" i="4"/>
  <c r="AL640" i="4"/>
  <c r="AM640" i="4"/>
  <c r="AN640" i="4"/>
  <c r="AO640" i="4"/>
  <c r="AT640" i="4"/>
  <c r="AV640" i="4" s="1"/>
  <c r="AX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L644" i="4"/>
  <c r="AM644" i="4"/>
  <c r="AN644" i="4"/>
  <c r="AO644" i="4"/>
  <c r="AT644" i="4"/>
  <c r="AU644" i="4" s="1"/>
  <c r="AX644" i="4"/>
  <c r="AL645" i="4"/>
  <c r="AM645" i="4"/>
  <c r="AN645" i="4"/>
  <c r="AO645" i="4"/>
  <c r="AT645" i="4"/>
  <c r="AV645" i="4" s="1"/>
  <c r="AU645" i="4"/>
  <c r="AX645" i="4"/>
  <c r="BA645" i="4" s="1"/>
  <c r="AL646" i="4"/>
  <c r="AM646" i="4"/>
  <c r="AN646" i="4"/>
  <c r="AO646" i="4"/>
  <c r="AT646" i="4"/>
  <c r="AV646" i="4"/>
  <c r="AX646" i="4"/>
  <c r="AZ646" i="4" s="1"/>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s="1"/>
  <c r="AX649" i="4"/>
  <c r="BA649" i="4" s="1"/>
  <c r="AL650" i="4"/>
  <c r="AM650" i="4"/>
  <c r="AN650" i="4"/>
  <c r="AO650" i="4"/>
  <c r="AT650" i="4"/>
  <c r="AV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s="1"/>
  <c r="AL654" i="4"/>
  <c r="AM654" i="4"/>
  <c r="AN654" i="4"/>
  <c r="AO654" i="4"/>
  <c r="AT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W661" i="4" s="1"/>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Z664" i="4"/>
  <c r="AL665" i="4"/>
  <c r="AM665" i="4"/>
  <c r="AN665" i="4"/>
  <c r="AO665" i="4"/>
  <c r="AT665" i="4"/>
  <c r="AW665" i="4" s="1"/>
  <c r="AX665" i="4"/>
  <c r="AL666" i="4"/>
  <c r="AM666" i="4"/>
  <c r="AN666" i="4"/>
  <c r="AO666" i="4"/>
  <c r="AT666" i="4"/>
  <c r="AU666" i="4" s="1"/>
  <c r="AV666" i="4"/>
  <c r="AX666" i="4"/>
  <c r="AZ666" i="4" s="1"/>
  <c r="AL667" i="4"/>
  <c r="AM667" i="4"/>
  <c r="AN667" i="4"/>
  <c r="AO667" i="4"/>
  <c r="AT667" i="4"/>
  <c r="AV667" i="4" s="1"/>
  <c r="AU667" i="4"/>
  <c r="AW667" i="4"/>
  <c r="AX667" i="4"/>
  <c r="AZ667" i="4" s="1"/>
  <c r="AL668" i="4"/>
  <c r="AM668" i="4"/>
  <c r="AN668" i="4"/>
  <c r="AO668" i="4"/>
  <c r="AT668" i="4"/>
  <c r="AV668" i="4" s="1"/>
  <c r="AX668" i="4"/>
  <c r="AY668" i="4"/>
  <c r="AZ668" i="4"/>
  <c r="BA668" i="4"/>
  <c r="AL669" i="4"/>
  <c r="AM669" i="4"/>
  <c r="AN669" i="4"/>
  <c r="AO669" i="4"/>
  <c r="AT669" i="4"/>
  <c r="AU669" i="4" s="1"/>
  <c r="AX669" i="4"/>
  <c r="AY669" i="4"/>
  <c r="AZ669" i="4"/>
  <c r="BA669" i="4"/>
  <c r="AL670" i="4"/>
  <c r="AM670" i="4"/>
  <c r="AN670" i="4"/>
  <c r="AO670" i="4"/>
  <c r="AT670" i="4"/>
  <c r="AX670" i="4"/>
  <c r="AL671" i="4"/>
  <c r="AM671" i="4"/>
  <c r="AN671" i="4"/>
  <c r="AO671" i="4"/>
  <c r="AT671" i="4"/>
  <c r="AW671" i="4"/>
  <c r="AX671" i="4"/>
  <c r="AZ671" i="4" s="1"/>
  <c r="AY671" i="4"/>
  <c r="BA671" i="4"/>
  <c r="AL672" i="4"/>
  <c r="AM672" i="4"/>
  <c r="AN672" i="4"/>
  <c r="AO672" i="4"/>
  <c r="AT672" i="4"/>
  <c r="AX672" i="4"/>
  <c r="AZ672" i="4" s="1"/>
  <c r="AL673" i="4"/>
  <c r="AM673" i="4"/>
  <c r="AN673" i="4"/>
  <c r="AO673" i="4"/>
  <c r="AT673" i="4"/>
  <c r="AU673" i="4"/>
  <c r="AX673" i="4"/>
  <c r="AZ673" i="4" s="1"/>
  <c r="AY673" i="4"/>
  <c r="BA673" i="4"/>
  <c r="AL674" i="4"/>
  <c r="AM674" i="4"/>
  <c r="AN674" i="4"/>
  <c r="AO674" i="4"/>
  <c r="AT674" i="4"/>
  <c r="AX674" i="4"/>
  <c r="AY674" i="4" s="1"/>
  <c r="AL675" i="4"/>
  <c r="AM675" i="4"/>
  <c r="AN675" i="4"/>
  <c r="AO675" i="4"/>
  <c r="AT675" i="4"/>
  <c r="AX675" i="4"/>
  <c r="AY675" i="4" s="1"/>
  <c r="AZ675" i="4"/>
  <c r="BA675" i="4"/>
  <c r="AL676" i="4"/>
  <c r="AM676" i="4"/>
  <c r="AN676" i="4"/>
  <c r="AO676" i="4"/>
  <c r="AT676" i="4"/>
  <c r="AV676" i="4" s="1"/>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V680" i="4" s="1"/>
  <c r="AU680" i="4"/>
  <c r="AX680" i="4"/>
  <c r="AY680" i="4"/>
  <c r="AZ680" i="4"/>
  <c r="BA680" i="4"/>
  <c r="AL681" i="4"/>
  <c r="AM681" i="4"/>
  <c r="AN681" i="4"/>
  <c r="AO681" i="4"/>
  <c r="AT681" i="4"/>
  <c r="AU681" i="4"/>
  <c r="AV681" i="4"/>
  <c r="AW681" i="4"/>
  <c r="AX681" i="4"/>
  <c r="AZ681" i="4" s="1"/>
  <c r="AY681" i="4"/>
  <c r="BA681" i="4"/>
  <c r="AL682" i="4"/>
  <c r="AM682" i="4"/>
  <c r="AN682" i="4"/>
  <c r="AO682" i="4"/>
  <c r="AT682" i="4"/>
  <c r="AU682" i="4" s="1"/>
  <c r="AW682" i="4"/>
  <c r="AX682" i="4"/>
  <c r="AZ682" i="4" s="1"/>
  <c r="AY682" i="4"/>
  <c r="BA682" i="4"/>
  <c r="AL683" i="4"/>
  <c r="AM683" i="4"/>
  <c r="AN683" i="4"/>
  <c r="AO683" i="4"/>
  <c r="AT683" i="4"/>
  <c r="AV683" i="4" s="1"/>
  <c r="AU683" i="4"/>
  <c r="AX683" i="4"/>
  <c r="AY683" i="4"/>
  <c r="AZ683" i="4"/>
  <c r="BA683" i="4"/>
  <c r="AL684" i="4"/>
  <c r="AM684" i="4"/>
  <c r="AN684" i="4"/>
  <c r="AO684" i="4"/>
  <c r="AT684" i="4"/>
  <c r="AX684" i="4"/>
  <c r="AZ684" i="4" s="1"/>
  <c r="AY684" i="4"/>
  <c r="BA684" i="4"/>
  <c r="AL685" i="4"/>
  <c r="AM685" i="4"/>
  <c r="AN685" i="4"/>
  <c r="AO685" i="4"/>
  <c r="AT685" i="4"/>
  <c r="AX685" i="4"/>
  <c r="AZ685" i="4" s="1"/>
  <c r="AY685" i="4"/>
  <c r="BA685" i="4"/>
  <c r="AL686" i="4"/>
  <c r="AM686" i="4"/>
  <c r="AN686" i="4"/>
  <c r="AO686" i="4"/>
  <c r="AT686" i="4"/>
  <c r="AW686" i="4" s="1"/>
  <c r="AV686" i="4"/>
  <c r="AX686" i="4"/>
  <c r="AZ686" i="4" s="1"/>
  <c r="AY686" i="4"/>
  <c r="BA686" i="4"/>
  <c r="AL687" i="4"/>
  <c r="AM687" i="4"/>
  <c r="AN687" i="4"/>
  <c r="AO687" i="4"/>
  <c r="AT687" i="4"/>
  <c r="AW687" i="4" s="1"/>
  <c r="AU687" i="4"/>
  <c r="AV687" i="4"/>
  <c r="AX687" i="4"/>
  <c r="AY687" i="4" s="1"/>
  <c r="AL688" i="4"/>
  <c r="AM688" i="4"/>
  <c r="AN688" i="4"/>
  <c r="AO688" i="4"/>
  <c r="AT688" i="4"/>
  <c r="AU688" i="4" s="1"/>
  <c r="AV688" i="4"/>
  <c r="AW688" i="4"/>
  <c r="AX688" i="4"/>
  <c r="AZ688" i="4" s="1"/>
  <c r="AL689" i="4"/>
  <c r="AM689" i="4"/>
  <c r="AN689" i="4"/>
  <c r="AO689" i="4"/>
  <c r="AT689" i="4"/>
  <c r="AW689" i="4" s="1"/>
  <c r="AX689" i="4"/>
  <c r="AZ689" i="4" s="1"/>
  <c r="AY689" i="4"/>
  <c r="BA689" i="4"/>
  <c r="AL690" i="4"/>
  <c r="AM690" i="4"/>
  <c r="AN690" i="4"/>
  <c r="AO690" i="4"/>
  <c r="AT690" i="4"/>
  <c r="AX690" i="4"/>
  <c r="AY690" i="4"/>
  <c r="AZ690" i="4"/>
  <c r="BA690" i="4"/>
  <c r="AL691" i="4"/>
  <c r="AM691" i="4"/>
  <c r="AN691" i="4"/>
  <c r="AO691" i="4"/>
  <c r="AT691" i="4"/>
  <c r="AV691" i="4" s="1"/>
  <c r="AX691" i="4"/>
  <c r="AZ691" i="4" s="1"/>
  <c r="AL692" i="4"/>
  <c r="AM692" i="4"/>
  <c r="AN692" i="4"/>
  <c r="AO692" i="4"/>
  <c r="AT692" i="4"/>
  <c r="AX692" i="4"/>
  <c r="AZ692" i="4" s="1"/>
  <c r="AY692" i="4"/>
  <c r="BA692" i="4"/>
  <c r="AL693" i="4"/>
  <c r="AM693" i="4"/>
  <c r="AN693" i="4"/>
  <c r="AO693" i="4"/>
  <c r="AT693" i="4"/>
  <c r="AU693" i="4" s="1"/>
  <c r="AX693" i="4"/>
  <c r="AZ693" i="4"/>
  <c r="AL694" i="4"/>
  <c r="AM694" i="4"/>
  <c r="AN694" i="4"/>
  <c r="AO694" i="4"/>
  <c r="AT694" i="4"/>
  <c r="AV694" i="4"/>
  <c r="AX694" i="4"/>
  <c r="BA694" i="4" s="1"/>
  <c r="AY694" i="4"/>
  <c r="AZ694" i="4"/>
  <c r="AL695" i="4"/>
  <c r="AM695" i="4"/>
  <c r="AN695" i="4"/>
  <c r="AO695" i="4"/>
  <c r="AT695" i="4"/>
  <c r="AX695" i="4"/>
  <c r="AY695" i="4" s="1"/>
  <c r="AZ695" i="4"/>
  <c r="BA695" i="4"/>
  <c r="AL696" i="4"/>
  <c r="AM696" i="4"/>
  <c r="AN696" i="4"/>
  <c r="AO696" i="4"/>
  <c r="AT696" i="4"/>
  <c r="AW696" i="4" s="1"/>
  <c r="AU696" i="4"/>
  <c r="AX696" i="4"/>
  <c r="AZ696" i="4"/>
  <c r="AL697" i="4"/>
  <c r="AM697" i="4"/>
  <c r="AN697" i="4"/>
  <c r="AO697" i="4"/>
  <c r="AT697" i="4"/>
  <c r="AU697" i="4" s="1"/>
  <c r="AV697" i="4"/>
  <c r="AW697" i="4"/>
  <c r="AX697" i="4"/>
  <c r="BA697" i="4" s="1"/>
  <c r="AL698" i="4"/>
  <c r="AM698" i="4"/>
  <c r="AN698" i="4"/>
  <c r="AO698" i="4"/>
  <c r="AT698" i="4"/>
  <c r="AU698" i="4" s="1"/>
  <c r="AW698" i="4"/>
  <c r="AX698" i="4"/>
  <c r="BA698" i="4" s="1"/>
  <c r="AY698" i="4"/>
  <c r="AL699" i="4"/>
  <c r="AM699" i="4"/>
  <c r="AN699" i="4"/>
  <c r="AO699" i="4"/>
  <c r="AT699" i="4"/>
  <c r="AX699" i="4"/>
  <c r="BA699" i="4" s="1"/>
  <c r="AY699" i="4"/>
  <c r="AZ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Z702" i="4" s="1"/>
  <c r="AY702" i="4"/>
  <c r="BA702" i="4"/>
  <c r="AL703" i="4"/>
  <c r="AM703" i="4"/>
  <c r="AN703" i="4"/>
  <c r="AO703" i="4"/>
  <c r="AT703" i="4"/>
  <c r="AU703" i="4" s="1"/>
  <c r="AW703" i="4"/>
  <c r="AX703" i="4"/>
  <c r="AZ703" i="4" s="1"/>
  <c r="AL704" i="4"/>
  <c r="AM704" i="4"/>
  <c r="AN704" i="4"/>
  <c r="AO704" i="4"/>
  <c r="AT704" i="4"/>
  <c r="AU704" i="4"/>
  <c r="AV704" i="4"/>
  <c r="AW704" i="4"/>
  <c r="AX704" i="4"/>
  <c r="AY704" i="4"/>
  <c r="AZ704" i="4"/>
  <c r="BA704" i="4"/>
  <c r="AL705" i="4"/>
  <c r="AM705" i="4"/>
  <c r="AN705" i="4"/>
  <c r="AO705" i="4"/>
  <c r="AT705" i="4"/>
  <c r="AV705" i="4" s="1"/>
  <c r="AU705" i="4"/>
  <c r="AW705" i="4"/>
  <c r="AX705" i="4"/>
  <c r="AY705" i="4"/>
  <c r="AZ705" i="4"/>
  <c r="BA705" i="4"/>
  <c r="AL706" i="4"/>
  <c r="AM706" i="4"/>
  <c r="AN706" i="4"/>
  <c r="AO706" i="4"/>
  <c r="AT706" i="4"/>
  <c r="AU706" i="4" s="1"/>
  <c r="AX706" i="4"/>
  <c r="AY706" i="4"/>
  <c r="AZ706" i="4"/>
  <c r="BA706" i="4"/>
  <c r="AL707" i="4"/>
  <c r="AM707" i="4"/>
  <c r="AN707" i="4"/>
  <c r="AO707" i="4"/>
  <c r="AT707" i="4"/>
  <c r="AV707" i="4" s="1"/>
  <c r="AU707" i="4"/>
  <c r="AX707" i="4"/>
  <c r="AY707" i="4"/>
  <c r="AZ707" i="4"/>
  <c r="BA707" i="4"/>
  <c r="AL708" i="4"/>
  <c r="AM708" i="4"/>
  <c r="AN708" i="4"/>
  <c r="AO708" i="4"/>
  <c r="AT708" i="4"/>
  <c r="AX708" i="4"/>
  <c r="BA708" i="4" s="1"/>
  <c r="AL709" i="4"/>
  <c r="AM709" i="4"/>
  <c r="AN709" i="4"/>
  <c r="AO709" i="4"/>
  <c r="AT709" i="4"/>
  <c r="AU709" i="4"/>
  <c r="AX709" i="4"/>
  <c r="BA709" i="4" s="1"/>
  <c r="AY709" i="4"/>
  <c r="AZ709" i="4"/>
  <c r="AL710" i="4"/>
  <c r="AM710" i="4"/>
  <c r="AN710" i="4"/>
  <c r="AO710" i="4"/>
  <c r="AT710" i="4"/>
  <c r="AX710" i="4"/>
  <c r="AY710" i="4" s="1"/>
  <c r="AZ710" i="4"/>
  <c r="BA710" i="4"/>
  <c r="AL711" i="4"/>
  <c r="AM711" i="4"/>
  <c r="AN711" i="4"/>
  <c r="AO711" i="4"/>
  <c r="AT711" i="4"/>
  <c r="AV711" i="4" s="1"/>
  <c r="AU711" i="4"/>
  <c r="AX711" i="4"/>
  <c r="BA711" i="4" s="1"/>
  <c r="AZ711" i="4"/>
  <c r="AL712" i="4"/>
  <c r="AM712" i="4"/>
  <c r="AN712" i="4"/>
  <c r="AO712" i="4"/>
  <c r="AT712" i="4"/>
  <c r="AV712" i="4" s="1"/>
  <c r="AU712" i="4"/>
  <c r="AX712" i="4"/>
  <c r="BA712" i="4" s="1"/>
  <c r="AY712" i="4"/>
  <c r="AZ712" i="4"/>
  <c r="AL713" i="4"/>
  <c r="AM713" i="4"/>
  <c r="AN713" i="4"/>
  <c r="AO713" i="4"/>
  <c r="AT713" i="4"/>
  <c r="AU713" i="4"/>
  <c r="AV713" i="4"/>
  <c r="AW713" i="4"/>
  <c r="AX713" i="4"/>
  <c r="AZ713" i="4" s="1"/>
  <c r="AY713" i="4"/>
  <c r="AL714" i="4"/>
  <c r="AM714" i="4"/>
  <c r="AN714" i="4"/>
  <c r="AO714" i="4"/>
  <c r="AT714" i="4"/>
  <c r="AU714" i="4" s="1"/>
  <c r="AW714" i="4"/>
  <c r="AX714" i="4"/>
  <c r="AZ714" i="4" s="1"/>
  <c r="AY714" i="4"/>
  <c r="BA714" i="4"/>
  <c r="AL715" i="4"/>
  <c r="AM715" i="4"/>
  <c r="AN715" i="4"/>
  <c r="AO715" i="4"/>
  <c r="AT715" i="4"/>
  <c r="AV715" i="4" s="1"/>
  <c r="AU715" i="4"/>
  <c r="AX715" i="4"/>
  <c r="BA715" i="4" s="1"/>
  <c r="AY715" i="4"/>
  <c r="AZ715" i="4"/>
  <c r="AL716" i="4"/>
  <c r="AM716" i="4"/>
  <c r="AN716" i="4"/>
  <c r="AO716" i="4"/>
  <c r="AT716" i="4"/>
  <c r="AX716" i="4"/>
  <c r="AY716" i="4" s="1"/>
  <c r="BA716" i="4"/>
  <c r="AL717" i="4"/>
  <c r="AM717" i="4"/>
  <c r="AN717" i="4"/>
  <c r="AO717" i="4"/>
  <c r="AT717" i="4"/>
  <c r="AX717" i="4"/>
  <c r="AY717" i="4" s="1"/>
  <c r="AL718" i="4"/>
  <c r="AM718" i="4"/>
  <c r="AN718" i="4"/>
  <c r="AO718" i="4"/>
  <c r="AT718" i="4"/>
  <c r="AW718" i="4" s="1"/>
  <c r="AV718" i="4"/>
  <c r="AX718" i="4"/>
  <c r="AZ718" i="4" s="1"/>
  <c r="AY718" i="4"/>
  <c r="AL719" i="4"/>
  <c r="AM719" i="4"/>
  <c r="AN719" i="4"/>
  <c r="AO719" i="4"/>
  <c r="AT719" i="4"/>
  <c r="AW719" i="4" s="1"/>
  <c r="AU719" i="4"/>
  <c r="AV719" i="4"/>
  <c r="AX719" i="4"/>
  <c r="AY719" i="4" s="1"/>
  <c r="AZ719" i="4"/>
  <c r="AL720" i="4"/>
  <c r="AM720" i="4"/>
  <c r="AN720" i="4"/>
  <c r="AO720" i="4"/>
  <c r="AT720" i="4"/>
  <c r="AU720" i="4"/>
  <c r="AV720" i="4"/>
  <c r="AW720" i="4"/>
  <c r="AX720" i="4"/>
  <c r="AY720" i="4" s="1"/>
  <c r="AL721" i="4"/>
  <c r="AM721" i="4"/>
  <c r="AN721" i="4"/>
  <c r="AO721" i="4"/>
  <c r="AT721" i="4"/>
  <c r="AW721" i="4" s="1"/>
  <c r="AU721" i="4"/>
  <c r="AV721" i="4"/>
  <c r="AX721" i="4"/>
  <c r="AY721" i="4"/>
  <c r="AZ721" i="4"/>
  <c r="BA721" i="4"/>
  <c r="AL722" i="4"/>
  <c r="AM722" i="4"/>
  <c r="AN722" i="4"/>
  <c r="AO722" i="4"/>
  <c r="AT722" i="4"/>
  <c r="AU722" i="4" s="1"/>
  <c r="AX722" i="4"/>
  <c r="AY722" i="4" s="1"/>
  <c r="BA722" i="4"/>
  <c r="AL723" i="4"/>
  <c r="AM723" i="4"/>
  <c r="AN723" i="4"/>
  <c r="AO723" i="4"/>
  <c r="AT723" i="4"/>
  <c r="AV723" i="4" s="1"/>
  <c r="AU723" i="4"/>
  <c r="AX723" i="4"/>
  <c r="AY723" i="4" s="1"/>
  <c r="AL724" i="4"/>
  <c r="AM724" i="4"/>
  <c r="AN724" i="4"/>
  <c r="AO724" i="4"/>
  <c r="AT724" i="4"/>
  <c r="AX724" i="4"/>
  <c r="AZ724" i="4" s="1"/>
  <c r="AY724" i="4"/>
  <c r="AL725" i="4"/>
  <c r="AM725" i="4"/>
  <c r="AN725" i="4"/>
  <c r="AO725" i="4"/>
  <c r="AT725" i="4"/>
  <c r="AX725" i="4"/>
  <c r="AY725" i="4" s="1"/>
  <c r="AZ725" i="4"/>
  <c r="AL726" i="4"/>
  <c r="AM726" i="4"/>
  <c r="AN726" i="4"/>
  <c r="AO726" i="4"/>
  <c r="AT726" i="4"/>
  <c r="AX726" i="4"/>
  <c r="AY726" i="4"/>
  <c r="AZ726" i="4"/>
  <c r="BA726" i="4"/>
  <c r="AL727" i="4"/>
  <c r="AM727" i="4"/>
  <c r="AN727" i="4"/>
  <c r="AO727" i="4"/>
  <c r="AT727" i="4"/>
  <c r="AX727" i="4"/>
  <c r="AY727" i="4" s="1"/>
  <c r="AZ727" i="4"/>
  <c r="AL728" i="4"/>
  <c r="AM728" i="4"/>
  <c r="AN728" i="4"/>
  <c r="AO728" i="4"/>
  <c r="AT728" i="4"/>
  <c r="AX728" i="4"/>
  <c r="BA728" i="4" s="1"/>
  <c r="AY728" i="4"/>
  <c r="AZ728" i="4"/>
  <c r="AL729" i="4"/>
  <c r="AM729" i="4"/>
  <c r="AN729" i="4"/>
  <c r="AO729" i="4"/>
  <c r="AT729" i="4"/>
  <c r="AX729" i="4"/>
  <c r="AY729" i="4" s="1"/>
  <c r="BA729" i="4"/>
  <c r="AL730" i="4"/>
  <c r="AM730" i="4"/>
  <c r="AN730" i="4"/>
  <c r="AO730" i="4"/>
  <c r="AT730" i="4"/>
  <c r="AX730" i="4"/>
  <c r="AY730" i="4" s="1"/>
  <c r="AL731" i="4"/>
  <c r="AM731" i="4"/>
  <c r="AN731" i="4"/>
  <c r="AO731" i="4"/>
  <c r="AT731" i="4"/>
  <c r="AX731" i="4"/>
  <c r="BA731" i="4" s="1"/>
  <c r="AY731" i="4"/>
  <c r="AZ731" i="4"/>
  <c r="AL732" i="4"/>
  <c r="AM732" i="4"/>
  <c r="AN732" i="4"/>
  <c r="AO732" i="4"/>
  <c r="AT732" i="4"/>
  <c r="AX732" i="4"/>
  <c r="AY732" i="4"/>
  <c r="AZ732" i="4"/>
  <c r="BA732" i="4"/>
  <c r="AL733" i="4"/>
  <c r="AM733" i="4"/>
  <c r="AN733" i="4"/>
  <c r="AO733" i="4"/>
  <c r="AT733" i="4"/>
  <c r="AX733" i="4"/>
  <c r="AY733" i="4" s="1"/>
  <c r="BA733" i="4"/>
  <c r="AL734" i="4"/>
  <c r="AM734" i="4"/>
  <c r="AN734" i="4"/>
  <c r="AO734" i="4"/>
  <c r="AT734" i="4"/>
  <c r="AX734" i="4"/>
  <c r="AZ734" i="4" s="1"/>
  <c r="AY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Z737" i="4" s="1"/>
  <c r="AY737" i="4"/>
  <c r="AL738" i="4"/>
  <c r="AM738" i="4"/>
  <c r="AN738" i="4"/>
  <c r="AO738" i="4"/>
  <c r="AT738" i="4"/>
  <c r="AX738" i="4"/>
  <c r="AY738" i="4"/>
  <c r="AZ738" i="4"/>
  <c r="BA738" i="4"/>
  <c r="AL739" i="4"/>
  <c r="AM739" i="4"/>
  <c r="AN739" i="4"/>
  <c r="AO739" i="4"/>
  <c r="AT739" i="4"/>
  <c r="AX739" i="4"/>
  <c r="AY739" i="4" s="1"/>
  <c r="AL740" i="4"/>
  <c r="AM740" i="4"/>
  <c r="AN740" i="4"/>
  <c r="AO740" i="4"/>
  <c r="AT740" i="4"/>
  <c r="AX740" i="4"/>
  <c r="AZ740" i="4" s="1"/>
  <c r="AY740" i="4"/>
  <c r="AL741" i="4"/>
  <c r="AM741" i="4"/>
  <c r="AN741" i="4"/>
  <c r="AO741" i="4"/>
  <c r="AT741" i="4"/>
  <c r="AX741" i="4"/>
  <c r="AY741" i="4" s="1"/>
  <c r="AZ741" i="4"/>
  <c r="AL742" i="4"/>
  <c r="AM742" i="4"/>
  <c r="AN742" i="4"/>
  <c r="AO742" i="4"/>
  <c r="AT742" i="4"/>
  <c r="AX742" i="4"/>
  <c r="AY742" i="4"/>
  <c r="AZ742" i="4"/>
  <c r="BA742" i="4"/>
  <c r="AL743" i="4"/>
  <c r="AM743" i="4"/>
  <c r="AN743" i="4"/>
  <c r="AO743" i="4"/>
  <c r="AT743" i="4"/>
  <c r="AX743" i="4"/>
  <c r="AY743" i="4" s="1"/>
  <c r="AL744" i="4"/>
  <c r="AM744" i="4"/>
  <c r="AN744" i="4"/>
  <c r="AO744" i="4"/>
  <c r="AT744" i="4"/>
  <c r="AX744" i="4"/>
  <c r="BA744" i="4" s="1"/>
  <c r="AY744" i="4"/>
  <c r="AZ744" i="4"/>
  <c r="AL745" i="4"/>
  <c r="AM745" i="4"/>
  <c r="AN745" i="4"/>
  <c r="AO745" i="4"/>
  <c r="AT745" i="4"/>
  <c r="AX745" i="4"/>
  <c r="AY745" i="4" s="1"/>
  <c r="BA745" i="4"/>
  <c r="AL746" i="4"/>
  <c r="AM746" i="4"/>
  <c r="AN746" i="4"/>
  <c r="AO746" i="4"/>
  <c r="AT746" i="4"/>
  <c r="AX746" i="4"/>
  <c r="AY746" i="4" s="1"/>
  <c r="AL747" i="4"/>
  <c r="AM747" i="4"/>
  <c r="AN747" i="4"/>
  <c r="AO747" i="4"/>
  <c r="AT747" i="4"/>
  <c r="AX747" i="4"/>
  <c r="BA747" i="4" s="1"/>
  <c r="AY747" i="4"/>
  <c r="AZ747" i="4"/>
  <c r="AL748" i="4"/>
  <c r="AM748" i="4"/>
  <c r="AN748" i="4"/>
  <c r="AO748" i="4"/>
  <c r="AT748" i="4"/>
  <c r="AX748" i="4"/>
  <c r="AY748" i="4"/>
  <c r="AZ748" i="4"/>
  <c r="BA748" i="4"/>
  <c r="AL749" i="4"/>
  <c r="AM749" i="4"/>
  <c r="AN749" i="4"/>
  <c r="AO749" i="4"/>
  <c r="AT749" i="4"/>
  <c r="AX749" i="4"/>
  <c r="AY749" i="4" s="1"/>
  <c r="BA749" i="4"/>
  <c r="AL750" i="4"/>
  <c r="AM750" i="4"/>
  <c r="AN750" i="4"/>
  <c r="AO750" i="4"/>
  <c r="AT750" i="4"/>
  <c r="AX750" i="4"/>
  <c r="AZ750" i="4" s="1"/>
  <c r="AY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Z753" i="4" s="1"/>
  <c r="AY753" i="4"/>
  <c r="AL754" i="4"/>
  <c r="AM754" i="4"/>
  <c r="AN754" i="4"/>
  <c r="AO754" i="4"/>
  <c r="AT754" i="4"/>
  <c r="AX754" i="4"/>
  <c r="AY754" i="4"/>
  <c r="AZ754" i="4"/>
  <c r="BA754" i="4"/>
  <c r="AL755" i="4"/>
  <c r="AM755" i="4"/>
  <c r="AN755" i="4"/>
  <c r="AO755" i="4"/>
  <c r="AT755" i="4"/>
  <c r="AX755" i="4"/>
  <c r="AY755" i="4" s="1"/>
  <c r="AL756" i="4"/>
  <c r="AM756" i="4"/>
  <c r="AN756" i="4"/>
  <c r="AO756" i="4"/>
  <c r="AT756" i="4"/>
  <c r="AX756" i="4"/>
  <c r="AZ756" i="4" s="1"/>
  <c r="AY756" i="4"/>
  <c r="AL757" i="4"/>
  <c r="AM757" i="4"/>
  <c r="AN757" i="4"/>
  <c r="AO757" i="4"/>
  <c r="AT757" i="4"/>
  <c r="AX757" i="4"/>
  <c r="AY757" i="4" s="1"/>
  <c r="AZ757" i="4"/>
  <c r="AL758" i="4"/>
  <c r="AM758" i="4"/>
  <c r="AN758" i="4"/>
  <c r="AO758" i="4"/>
  <c r="AT758" i="4"/>
  <c r="AX758" i="4"/>
  <c r="AY758" i="4"/>
  <c r="AZ758" i="4"/>
  <c r="BA758" i="4"/>
  <c r="AL759" i="4"/>
  <c r="AM759" i="4"/>
  <c r="AN759" i="4"/>
  <c r="AO759" i="4"/>
  <c r="AT759" i="4"/>
  <c r="AX759" i="4"/>
  <c r="AY759" i="4" s="1"/>
  <c r="AL760" i="4"/>
  <c r="AM760" i="4"/>
  <c r="AN760" i="4"/>
  <c r="AO760" i="4"/>
  <c r="AT760" i="4"/>
  <c r="AX760" i="4"/>
  <c r="BA760" i="4" s="1"/>
  <c r="AY760" i="4"/>
  <c r="AZ760" i="4"/>
  <c r="AL761" i="4"/>
  <c r="AM761" i="4"/>
  <c r="AN761" i="4"/>
  <c r="AO761" i="4"/>
  <c r="AT761" i="4"/>
  <c r="AX761" i="4"/>
  <c r="AY761" i="4" s="1"/>
  <c r="BA761" i="4"/>
  <c r="AL762" i="4"/>
  <c r="AM762" i="4"/>
  <c r="AN762" i="4"/>
  <c r="AO762" i="4"/>
  <c r="AT762" i="4"/>
  <c r="AX762" i="4"/>
  <c r="AY762" i="4" s="1"/>
  <c r="AL763" i="4"/>
  <c r="AM763" i="4"/>
  <c r="AN763" i="4"/>
  <c r="AO763" i="4"/>
  <c r="AT763" i="4"/>
  <c r="AX763" i="4"/>
  <c r="BA763" i="4" s="1"/>
  <c r="AY763" i="4"/>
  <c r="AZ763" i="4"/>
  <c r="AL764" i="4"/>
  <c r="AM764" i="4"/>
  <c r="AN764" i="4"/>
  <c r="AO764" i="4"/>
  <c r="AT764" i="4"/>
  <c r="AX764" i="4"/>
  <c r="AY764" i="4"/>
  <c r="AZ764" i="4"/>
  <c r="BA764" i="4"/>
  <c r="AL765" i="4"/>
  <c r="AM765" i="4"/>
  <c r="AN765" i="4"/>
  <c r="AO765" i="4"/>
  <c r="AT765" i="4"/>
  <c r="AX765" i="4"/>
  <c r="AY765" i="4" s="1"/>
  <c r="BA765" i="4"/>
  <c r="AL766" i="4"/>
  <c r="AM766" i="4"/>
  <c r="AN766" i="4"/>
  <c r="AO766" i="4"/>
  <c r="AT766" i="4"/>
  <c r="AX766" i="4"/>
  <c r="AZ766" i="4" s="1"/>
  <c r="AY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Z769" i="4" s="1"/>
  <c r="AY769" i="4"/>
  <c r="AL770" i="4"/>
  <c r="AM770" i="4"/>
  <c r="AN770" i="4"/>
  <c r="AO770" i="4"/>
  <c r="AT770" i="4"/>
  <c r="AX770" i="4"/>
  <c r="AY770" i="4"/>
  <c r="AZ770" i="4"/>
  <c r="BA770" i="4"/>
  <c r="AL771" i="4"/>
  <c r="AM771" i="4"/>
  <c r="AN771" i="4"/>
  <c r="AO771" i="4"/>
  <c r="AT771" i="4"/>
  <c r="AX771" i="4"/>
  <c r="AY771" i="4" s="1"/>
  <c r="AL772" i="4"/>
  <c r="AM772" i="4"/>
  <c r="AN772" i="4"/>
  <c r="AO772" i="4"/>
  <c r="AT772" i="4"/>
  <c r="AX772" i="4"/>
  <c r="AZ772" i="4" s="1"/>
  <c r="AY772" i="4"/>
  <c r="AL773" i="4"/>
  <c r="AM773" i="4"/>
  <c r="AN773" i="4"/>
  <c r="AO773" i="4"/>
  <c r="AT773" i="4"/>
  <c r="AX773" i="4"/>
  <c r="AY773" i="4" s="1"/>
  <c r="AZ773" i="4"/>
  <c r="AL774" i="4"/>
  <c r="AM774" i="4"/>
  <c r="AN774" i="4"/>
  <c r="AO774" i="4"/>
  <c r="AT774" i="4"/>
  <c r="AX774" i="4"/>
  <c r="AY774" i="4"/>
  <c r="AZ774" i="4"/>
  <c r="BA774" i="4"/>
  <c r="AL775" i="4"/>
  <c r="AM775" i="4"/>
  <c r="AN775" i="4"/>
  <c r="AO775" i="4"/>
  <c r="AT775" i="4"/>
  <c r="AX775" i="4"/>
  <c r="AY775" i="4" s="1"/>
  <c r="AL776" i="4"/>
  <c r="AM776" i="4"/>
  <c r="AN776" i="4"/>
  <c r="AO776" i="4"/>
  <c r="AT776" i="4"/>
  <c r="AX776" i="4"/>
  <c r="AY776" i="4"/>
  <c r="AZ776" i="4"/>
  <c r="BA776" i="4"/>
  <c r="AL777" i="4"/>
  <c r="AM777" i="4"/>
  <c r="AN777" i="4"/>
  <c r="AO777" i="4"/>
  <c r="AT777" i="4"/>
  <c r="AX777" i="4"/>
  <c r="AY777" i="4" s="1"/>
  <c r="AZ777" i="4"/>
  <c r="BA777" i="4"/>
  <c r="AL778" i="4"/>
  <c r="AM778" i="4"/>
  <c r="AN778" i="4"/>
  <c r="AO778" i="4"/>
  <c r="AT778" i="4"/>
  <c r="AX778" i="4"/>
  <c r="AY778" i="4" s="1"/>
  <c r="AL779" i="4"/>
  <c r="AM779" i="4"/>
  <c r="AN779" i="4"/>
  <c r="AO779" i="4"/>
  <c r="AT779" i="4"/>
  <c r="AX779" i="4"/>
  <c r="BA779" i="4" s="1"/>
  <c r="AY779" i="4"/>
  <c r="AZ779" i="4"/>
  <c r="AL780" i="4"/>
  <c r="AM780" i="4"/>
  <c r="AN780" i="4"/>
  <c r="AO780" i="4"/>
  <c r="AT780" i="4"/>
  <c r="AX780" i="4"/>
  <c r="AY780" i="4"/>
  <c r="AZ780" i="4"/>
  <c r="BA780" i="4"/>
  <c r="AL781" i="4"/>
  <c r="AM781" i="4"/>
  <c r="AN781" i="4"/>
  <c r="AO781" i="4"/>
  <c r="AT781" i="4"/>
  <c r="AX781" i="4"/>
  <c r="AY781" i="4" s="1"/>
  <c r="BA781" i="4"/>
  <c r="AL782" i="4"/>
  <c r="AM782" i="4"/>
  <c r="AN782" i="4"/>
  <c r="AO782" i="4"/>
  <c r="AT782" i="4"/>
  <c r="AX782" i="4"/>
  <c r="AZ782" i="4" s="1"/>
  <c r="AY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Z785" i="4" s="1"/>
  <c r="AY785" i="4"/>
  <c r="AL786" i="4"/>
  <c r="AM786" i="4"/>
  <c r="AN786" i="4"/>
  <c r="AO786" i="4"/>
  <c r="AT786" i="4"/>
  <c r="AX786" i="4"/>
  <c r="AY786" i="4"/>
  <c r="AZ786" i="4"/>
  <c r="BA786" i="4"/>
  <c r="AL787" i="4"/>
  <c r="AM787" i="4"/>
  <c r="AN787" i="4"/>
  <c r="AO787" i="4"/>
  <c r="AT787" i="4"/>
  <c r="AX787" i="4"/>
  <c r="AY787" i="4" s="1"/>
  <c r="AL788" i="4"/>
  <c r="AM788" i="4"/>
  <c r="AN788" i="4"/>
  <c r="AO788" i="4"/>
  <c r="AT788" i="4"/>
  <c r="AX788" i="4"/>
  <c r="AZ788" i="4" s="1"/>
  <c r="AY788" i="4"/>
  <c r="AL789" i="4"/>
  <c r="AM789" i="4"/>
  <c r="AN789" i="4"/>
  <c r="AO789" i="4"/>
  <c r="AT789" i="4"/>
  <c r="AX789" i="4"/>
  <c r="AY789" i="4" s="1"/>
  <c r="AZ789" i="4"/>
  <c r="AL790" i="4"/>
  <c r="AM790" i="4"/>
  <c r="AN790" i="4"/>
  <c r="AO790" i="4"/>
  <c r="AT790" i="4"/>
  <c r="AX790" i="4"/>
  <c r="AY790" i="4"/>
  <c r="AZ790" i="4"/>
  <c r="BA790" i="4"/>
  <c r="AL791" i="4"/>
  <c r="AM791" i="4"/>
  <c r="AN791" i="4"/>
  <c r="AO791" i="4"/>
  <c r="AT791" i="4"/>
  <c r="AX791" i="4"/>
  <c r="AY791" i="4" s="1"/>
  <c r="AL792" i="4"/>
  <c r="AM792" i="4"/>
  <c r="AN792" i="4"/>
  <c r="AO792" i="4"/>
  <c r="AT792" i="4"/>
  <c r="AX792" i="4"/>
  <c r="AY792" i="4"/>
  <c r="AZ792" i="4"/>
  <c r="BA792" i="4"/>
  <c r="AL793" i="4"/>
  <c r="AM793" i="4"/>
  <c r="AN793" i="4"/>
  <c r="AO793" i="4"/>
  <c r="AT793" i="4"/>
  <c r="AX793" i="4"/>
  <c r="AY793" i="4" s="1"/>
  <c r="AZ793" i="4"/>
  <c r="BA793" i="4"/>
  <c r="AL794" i="4"/>
  <c r="AM794" i="4"/>
  <c r="AN794" i="4"/>
  <c r="AO794" i="4"/>
  <c r="AT794" i="4"/>
  <c r="AX794" i="4"/>
  <c r="AY794" i="4" s="1"/>
  <c r="AL795" i="4"/>
  <c r="AM795" i="4"/>
  <c r="AN795" i="4"/>
  <c r="AO795" i="4"/>
  <c r="AT795" i="4"/>
  <c r="AX795" i="4"/>
  <c r="BA795" i="4" s="1"/>
  <c r="AY795" i="4"/>
  <c r="AZ795" i="4"/>
  <c r="AL796" i="4"/>
  <c r="AM796" i="4"/>
  <c r="AN796" i="4"/>
  <c r="AO796" i="4"/>
  <c r="AT796" i="4"/>
  <c r="AX796" i="4"/>
  <c r="AY796" i="4"/>
  <c r="AZ796" i="4"/>
  <c r="BA796" i="4"/>
  <c r="AL797" i="4"/>
  <c r="AM797" i="4"/>
  <c r="AN797" i="4"/>
  <c r="AO797" i="4"/>
  <c r="AT797" i="4"/>
  <c r="AX797" i="4"/>
  <c r="AY797" i="4" s="1"/>
  <c r="BA797" i="4"/>
  <c r="AL798" i="4"/>
  <c r="AM798" i="4"/>
  <c r="AN798" i="4"/>
  <c r="AO798" i="4"/>
  <c r="AT798" i="4"/>
  <c r="AX798" i="4"/>
  <c r="AZ798" i="4" s="1"/>
  <c r="AY798" i="4"/>
  <c r="BA798" i="4"/>
  <c r="AL799" i="4"/>
  <c r="AM799" i="4"/>
  <c r="AN799" i="4"/>
  <c r="AO799" i="4"/>
  <c r="AT799" i="4"/>
  <c r="AX799" i="4"/>
  <c r="AY799" i="4"/>
  <c r="AZ799" i="4"/>
  <c r="BA799" i="4"/>
  <c r="AL800" i="4"/>
  <c r="AM800" i="4"/>
  <c r="AN800" i="4"/>
  <c r="AO800" i="4"/>
  <c r="AT800" i="4"/>
  <c r="AX800" i="4"/>
  <c r="AZ800" i="4" s="1"/>
  <c r="AY800" i="4"/>
  <c r="BA800" i="4"/>
  <c r="AL801" i="4"/>
  <c r="AM801" i="4"/>
  <c r="AN801" i="4"/>
  <c r="AO801" i="4"/>
  <c r="AT801" i="4"/>
  <c r="AX801" i="4"/>
  <c r="AZ801" i="4" s="1"/>
  <c r="AY801" i="4"/>
  <c r="AL802" i="4"/>
  <c r="AM802" i="4"/>
  <c r="AN802" i="4"/>
  <c r="AO802" i="4"/>
  <c r="AT802" i="4"/>
  <c r="AX802" i="4"/>
  <c r="AY802" i="4"/>
  <c r="AZ802" i="4"/>
  <c r="BA802" i="4"/>
  <c r="AL803" i="4"/>
  <c r="AM803" i="4"/>
  <c r="AN803" i="4"/>
  <c r="AO803" i="4"/>
  <c r="AT803" i="4"/>
  <c r="AX803" i="4"/>
  <c r="AY803" i="4" s="1"/>
  <c r="AL804" i="4"/>
  <c r="AM804" i="4"/>
  <c r="AN804" i="4"/>
  <c r="AO804" i="4"/>
  <c r="AT804" i="4"/>
  <c r="AX804" i="4"/>
  <c r="AZ804" i="4" s="1"/>
  <c r="AY804" i="4"/>
  <c r="AL805" i="4"/>
  <c r="AM805" i="4"/>
  <c r="AN805" i="4"/>
  <c r="AO805" i="4"/>
  <c r="AT805" i="4"/>
  <c r="AX805" i="4"/>
  <c r="AY805" i="4" s="1"/>
  <c r="AZ805" i="4"/>
  <c r="AL806" i="4"/>
  <c r="AM806" i="4"/>
  <c r="AN806" i="4"/>
  <c r="AO806" i="4"/>
  <c r="AT806" i="4"/>
  <c r="AX806" i="4"/>
  <c r="AY806" i="4"/>
  <c r="AZ806" i="4"/>
  <c r="BA806" i="4"/>
  <c r="AL807" i="4"/>
  <c r="AM807" i="4"/>
  <c r="AN807" i="4"/>
  <c r="AO807" i="4"/>
  <c r="AT807" i="4"/>
  <c r="AX807" i="4"/>
  <c r="AY807" i="4" s="1"/>
  <c r="AL808" i="4"/>
  <c r="AM808" i="4"/>
  <c r="AN808" i="4"/>
  <c r="AO808" i="4"/>
  <c r="AT808" i="4"/>
  <c r="AX808" i="4"/>
  <c r="AY808" i="4"/>
  <c r="AZ808" i="4"/>
  <c r="BA808" i="4"/>
  <c r="AL809" i="4"/>
  <c r="AM809" i="4"/>
  <c r="AN809" i="4"/>
  <c r="AO809" i="4"/>
  <c r="AT809" i="4"/>
  <c r="AX809" i="4"/>
  <c r="AY809" i="4" s="1"/>
  <c r="AZ809" i="4"/>
  <c r="BA809" i="4"/>
  <c r="AL810" i="4"/>
  <c r="AM810" i="4"/>
  <c r="AN810" i="4"/>
  <c r="AO810" i="4"/>
  <c r="AT810" i="4"/>
  <c r="AX810" i="4"/>
  <c r="AY810" i="4" s="1"/>
  <c r="AL811" i="4"/>
  <c r="AM811" i="4"/>
  <c r="AN811" i="4"/>
  <c r="AO811" i="4"/>
  <c r="AT811" i="4"/>
  <c r="AX811" i="4"/>
  <c r="BA811" i="4" s="1"/>
  <c r="AY811" i="4"/>
  <c r="AZ811" i="4"/>
  <c r="AL812" i="4"/>
  <c r="AM812" i="4"/>
  <c r="AN812" i="4"/>
  <c r="AO812" i="4"/>
  <c r="AT812" i="4"/>
  <c r="AX812" i="4"/>
  <c r="AY812" i="4"/>
  <c r="AZ812" i="4"/>
  <c r="BA812" i="4"/>
  <c r="AL813" i="4"/>
  <c r="AM813" i="4"/>
  <c r="AN813" i="4"/>
  <c r="AO813" i="4"/>
  <c r="AT813" i="4"/>
  <c r="AX813" i="4"/>
  <c r="AY813" i="4" s="1"/>
  <c r="BA813" i="4"/>
  <c r="AL814" i="4"/>
  <c r="AM814" i="4"/>
  <c r="AN814" i="4"/>
  <c r="AO814" i="4"/>
  <c r="AT814" i="4"/>
  <c r="AX814" i="4"/>
  <c r="AZ814" i="4" s="1"/>
  <c r="AY814" i="4"/>
  <c r="BA814" i="4"/>
  <c r="AL815" i="4"/>
  <c r="AM815" i="4"/>
  <c r="AN815" i="4"/>
  <c r="AO815" i="4"/>
  <c r="AT815" i="4"/>
  <c r="AX815" i="4"/>
  <c r="AY815" i="4"/>
  <c r="AZ815" i="4"/>
  <c r="BA815" i="4"/>
  <c r="AL816" i="4"/>
  <c r="AM816" i="4"/>
  <c r="AN816" i="4"/>
  <c r="AO816" i="4"/>
  <c r="AT816" i="4"/>
  <c r="AX816" i="4"/>
  <c r="AZ816" i="4" s="1"/>
  <c r="AY816" i="4"/>
  <c r="BA816" i="4"/>
  <c r="AL817" i="4"/>
  <c r="AM817" i="4"/>
  <c r="AN817" i="4"/>
  <c r="AO817" i="4"/>
  <c r="AT817" i="4"/>
  <c r="AX817" i="4"/>
  <c r="AZ817" i="4" s="1"/>
  <c r="AY817" i="4"/>
  <c r="AL818" i="4"/>
  <c r="AM818" i="4"/>
  <c r="AN818" i="4"/>
  <c r="AO818" i="4"/>
  <c r="AT818" i="4"/>
  <c r="AX818" i="4"/>
  <c r="AY818" i="4"/>
  <c r="AZ818" i="4"/>
  <c r="BA818" i="4"/>
  <c r="AL819" i="4"/>
  <c r="AM819" i="4"/>
  <c r="AN819" i="4"/>
  <c r="AO819" i="4"/>
  <c r="AT819" i="4"/>
  <c r="AX819" i="4"/>
  <c r="AY819" i="4" s="1"/>
  <c r="AL820" i="4"/>
  <c r="AM820" i="4"/>
  <c r="AN820" i="4"/>
  <c r="AO820" i="4"/>
  <c r="AT820" i="4"/>
  <c r="AX820" i="4"/>
  <c r="AZ820" i="4" s="1"/>
  <c r="AY820" i="4"/>
  <c r="AL821" i="4"/>
  <c r="AM821" i="4"/>
  <c r="AN821" i="4"/>
  <c r="AO821" i="4"/>
  <c r="AT821" i="4"/>
  <c r="AX821" i="4"/>
  <c r="AY821" i="4" s="1"/>
  <c r="AZ821" i="4"/>
  <c r="AL822" i="4"/>
  <c r="AM822" i="4"/>
  <c r="AN822" i="4"/>
  <c r="AO822" i="4"/>
  <c r="AT822" i="4"/>
  <c r="AX822" i="4"/>
  <c r="AY822" i="4" s="1"/>
  <c r="AZ822" i="4"/>
  <c r="BA822" i="4"/>
  <c r="AL823" i="4"/>
  <c r="AM823" i="4"/>
  <c r="AN823" i="4"/>
  <c r="AO823" i="4"/>
  <c r="AT823" i="4"/>
  <c r="AX823" i="4"/>
  <c r="AY823" i="4" s="1"/>
  <c r="AL824" i="4"/>
  <c r="AM824" i="4"/>
  <c r="AN824" i="4"/>
  <c r="AO824" i="4"/>
  <c r="AT824" i="4"/>
  <c r="AX824" i="4"/>
  <c r="AY824" i="4"/>
  <c r="AZ824" i="4"/>
  <c r="BA824" i="4"/>
  <c r="AL825" i="4"/>
  <c r="AM825" i="4"/>
  <c r="AN825" i="4"/>
  <c r="AO825" i="4"/>
  <c r="AT825" i="4"/>
  <c r="AX825" i="4"/>
  <c r="AY825" i="4" s="1"/>
  <c r="AZ825" i="4"/>
  <c r="BA825" i="4"/>
  <c r="AL826" i="4"/>
  <c r="AM826" i="4"/>
  <c r="AN826" i="4"/>
  <c r="AO826" i="4"/>
  <c r="AT826" i="4"/>
  <c r="AX826" i="4"/>
  <c r="AY826" i="4" s="1"/>
  <c r="AL827" i="4"/>
  <c r="AM827" i="4"/>
  <c r="AN827" i="4"/>
  <c r="AO827" i="4"/>
  <c r="AT827" i="4"/>
  <c r="AX827" i="4"/>
  <c r="BA827" i="4" s="1"/>
  <c r="AY827" i="4"/>
  <c r="AZ827" i="4"/>
  <c r="AL828" i="4"/>
  <c r="AM828" i="4"/>
  <c r="AN828" i="4"/>
  <c r="AO828" i="4"/>
  <c r="AT828" i="4"/>
  <c r="AX828" i="4"/>
  <c r="AY828" i="4"/>
  <c r="AZ828" i="4"/>
  <c r="BA828" i="4"/>
  <c r="AL829" i="4"/>
  <c r="AM829" i="4"/>
  <c r="AN829" i="4"/>
  <c r="AO829" i="4"/>
  <c r="AT829" i="4"/>
  <c r="AX829" i="4"/>
  <c r="AY829" i="4" s="1"/>
  <c r="BA829" i="4"/>
  <c r="AL830" i="4"/>
  <c r="AM830" i="4"/>
  <c r="AN830" i="4"/>
  <c r="AO830" i="4"/>
  <c r="AT830" i="4"/>
  <c r="AX830" i="4"/>
  <c r="AZ830" i="4" s="1"/>
  <c r="AY830" i="4"/>
  <c r="BA830" i="4"/>
  <c r="AL831" i="4"/>
  <c r="AM831" i="4"/>
  <c r="AN831" i="4"/>
  <c r="AO831" i="4"/>
  <c r="AT831" i="4"/>
  <c r="AX831" i="4"/>
  <c r="AY831" i="4"/>
  <c r="AZ831" i="4"/>
  <c r="BA831" i="4"/>
  <c r="AL832" i="4"/>
  <c r="AM832" i="4"/>
  <c r="AN832" i="4"/>
  <c r="AO832" i="4"/>
  <c r="AT832" i="4"/>
  <c r="AX832" i="4"/>
  <c r="AZ832" i="4" s="1"/>
  <c r="AY832" i="4"/>
  <c r="BA832" i="4"/>
  <c r="AL833" i="4"/>
  <c r="AM833" i="4"/>
  <c r="AN833" i="4"/>
  <c r="AO833" i="4"/>
  <c r="AT833" i="4"/>
  <c r="AX833" i="4"/>
  <c r="AZ833" i="4" s="1"/>
  <c r="AY833" i="4"/>
  <c r="AL834" i="4"/>
  <c r="AM834" i="4"/>
  <c r="AN834" i="4"/>
  <c r="AO834" i="4"/>
  <c r="AT834" i="4"/>
  <c r="AX834" i="4"/>
  <c r="AY834" i="4"/>
  <c r="AZ834" i="4"/>
  <c r="BA834" i="4"/>
  <c r="AL835" i="4"/>
  <c r="AM835" i="4"/>
  <c r="AN835" i="4"/>
  <c r="AO835" i="4"/>
  <c r="AT835" i="4"/>
  <c r="AX835" i="4"/>
  <c r="AY835" i="4" s="1"/>
  <c r="AL836" i="4"/>
  <c r="AM836" i="4"/>
  <c r="AN836" i="4"/>
  <c r="AO836" i="4"/>
  <c r="AT836" i="4"/>
  <c r="AX836" i="4"/>
  <c r="AZ836" i="4" s="1"/>
  <c r="AY836" i="4"/>
  <c r="AL837" i="4"/>
  <c r="AM837" i="4"/>
  <c r="AN837" i="4"/>
  <c r="AO837" i="4"/>
  <c r="AT837" i="4"/>
  <c r="AX837" i="4"/>
  <c r="AY837" i="4" s="1"/>
  <c r="AZ837" i="4"/>
  <c r="AL838" i="4"/>
  <c r="AM838" i="4"/>
  <c r="AN838" i="4"/>
  <c r="AO838" i="4"/>
  <c r="AT838" i="4"/>
  <c r="AX838" i="4"/>
  <c r="AY838" i="4" s="1"/>
  <c r="AZ838" i="4"/>
  <c r="BA838" i="4"/>
  <c r="AL839" i="4"/>
  <c r="AM839" i="4"/>
  <c r="AN839" i="4"/>
  <c r="AO839" i="4"/>
  <c r="AT839" i="4"/>
  <c r="AX839" i="4"/>
  <c r="AY839" i="4" s="1"/>
  <c r="AL840" i="4"/>
  <c r="AM840" i="4"/>
  <c r="AN840" i="4"/>
  <c r="AO840" i="4"/>
  <c r="AT840" i="4"/>
  <c r="AX840" i="4"/>
  <c r="AY840" i="4"/>
  <c r="AZ840" i="4"/>
  <c r="BA840" i="4"/>
  <c r="AL841" i="4"/>
  <c r="AM841" i="4"/>
  <c r="AN841" i="4"/>
  <c r="AO841" i="4"/>
  <c r="AT841" i="4"/>
  <c r="AX841" i="4"/>
  <c r="AY841" i="4" s="1"/>
  <c r="AZ841" i="4"/>
  <c r="BA841" i="4"/>
  <c r="AL842" i="4"/>
  <c r="AM842" i="4"/>
  <c r="AN842" i="4"/>
  <c r="AO842" i="4"/>
  <c r="AT842" i="4"/>
  <c r="AX842" i="4"/>
  <c r="AY842" i="4" s="1"/>
  <c r="AL843" i="4"/>
  <c r="AM843" i="4"/>
  <c r="AN843" i="4"/>
  <c r="AO843" i="4"/>
  <c r="AT843" i="4"/>
  <c r="AX843" i="4"/>
  <c r="BA843" i="4" s="1"/>
  <c r="AY843" i="4"/>
  <c r="AZ843" i="4"/>
  <c r="AL844" i="4"/>
  <c r="AM844" i="4"/>
  <c r="AN844" i="4"/>
  <c r="AO844" i="4"/>
  <c r="AT844" i="4"/>
  <c r="AX844" i="4"/>
  <c r="AZ844" i="4" s="1"/>
  <c r="AY844" i="4"/>
  <c r="BA844" i="4"/>
  <c r="AL845" i="4"/>
  <c r="AM845" i="4"/>
  <c r="AN845" i="4"/>
  <c r="AO845" i="4"/>
  <c r="AT845" i="4"/>
  <c r="AX845" i="4"/>
  <c r="AY845" i="4" s="1"/>
  <c r="BA845" i="4"/>
  <c r="AL846" i="4"/>
  <c r="AM846" i="4"/>
  <c r="AN846" i="4"/>
  <c r="AO846" i="4"/>
  <c r="AT846" i="4"/>
  <c r="AX846" i="4"/>
  <c r="AZ846" i="4" s="1"/>
  <c r="AY846" i="4"/>
  <c r="BA846" i="4"/>
  <c r="AL847" i="4"/>
  <c r="AM847" i="4"/>
  <c r="AN847" i="4"/>
  <c r="AO847" i="4"/>
  <c r="AT847" i="4"/>
  <c r="AX847" i="4"/>
  <c r="AY847" i="4"/>
  <c r="AZ847" i="4"/>
  <c r="BA847" i="4"/>
  <c r="AL848" i="4"/>
  <c r="AM848" i="4"/>
  <c r="AN848" i="4"/>
  <c r="AO848" i="4"/>
  <c r="AT848" i="4"/>
  <c r="AX848" i="4"/>
  <c r="AZ848" i="4" s="1"/>
  <c r="AY848" i="4"/>
  <c r="BA848" i="4"/>
  <c r="AL849" i="4"/>
  <c r="AM849" i="4"/>
  <c r="AN849" i="4"/>
  <c r="AO849" i="4"/>
  <c r="AT849" i="4"/>
  <c r="AX849" i="4"/>
  <c r="AZ849" i="4" s="1"/>
  <c r="AY849" i="4"/>
  <c r="AL850" i="4"/>
  <c r="AM850" i="4"/>
  <c r="AN850" i="4"/>
  <c r="AO850" i="4"/>
  <c r="AT850" i="4"/>
  <c r="AX850" i="4"/>
  <c r="AY850" i="4"/>
  <c r="AZ850" i="4"/>
  <c r="BA850" i="4"/>
  <c r="AL851" i="4"/>
  <c r="AM851" i="4"/>
  <c r="AN851" i="4"/>
  <c r="AO851" i="4"/>
  <c r="AT851" i="4"/>
  <c r="AX851" i="4"/>
  <c r="AY851" i="4" s="1"/>
  <c r="AL852" i="4"/>
  <c r="AM852" i="4"/>
  <c r="AN852" i="4"/>
  <c r="AO852" i="4"/>
  <c r="AT852" i="4"/>
  <c r="AX852" i="4"/>
  <c r="AZ852" i="4" s="1"/>
  <c r="AY852" i="4"/>
  <c r="AL853" i="4"/>
  <c r="AM853" i="4"/>
  <c r="AN853" i="4"/>
  <c r="AO853" i="4"/>
  <c r="AT853" i="4"/>
  <c r="AX853" i="4"/>
  <c r="AY853" i="4" s="1"/>
  <c r="AZ853" i="4"/>
  <c r="AL854" i="4"/>
  <c r="AM854" i="4"/>
  <c r="AN854" i="4"/>
  <c r="AO854" i="4"/>
  <c r="AT854" i="4"/>
  <c r="AX854" i="4"/>
  <c r="AY854" i="4" s="1"/>
  <c r="AZ854" i="4"/>
  <c r="BA854" i="4"/>
  <c r="AL855" i="4"/>
  <c r="AM855" i="4"/>
  <c r="AN855" i="4"/>
  <c r="AO855" i="4"/>
  <c r="AT855" i="4"/>
  <c r="AX855" i="4"/>
  <c r="AY855" i="4" s="1"/>
  <c r="AL856" i="4"/>
  <c r="AM856" i="4"/>
  <c r="AN856" i="4"/>
  <c r="AO856" i="4"/>
  <c r="AT856" i="4"/>
  <c r="AX856" i="4"/>
  <c r="AY856" i="4"/>
  <c r="AZ856" i="4"/>
  <c r="BA856" i="4"/>
  <c r="AL857" i="4"/>
  <c r="AM857" i="4"/>
  <c r="AN857" i="4"/>
  <c r="AO857" i="4"/>
  <c r="AT857" i="4"/>
  <c r="AX857" i="4"/>
  <c r="AY857" i="4" s="1"/>
  <c r="AZ857" i="4"/>
  <c r="BA857" i="4"/>
  <c r="AL858" i="4"/>
  <c r="AM858" i="4"/>
  <c r="AN858" i="4"/>
  <c r="AO858" i="4"/>
  <c r="AT858" i="4"/>
  <c r="AX858" i="4"/>
  <c r="AY858" i="4" s="1"/>
  <c r="AL859" i="4"/>
  <c r="AM859" i="4"/>
  <c r="AN859" i="4"/>
  <c r="AO859" i="4"/>
  <c r="AT859" i="4"/>
  <c r="AX859" i="4"/>
  <c r="BA859" i="4" s="1"/>
  <c r="AY859" i="4"/>
  <c r="AZ859" i="4"/>
  <c r="AL860" i="4"/>
  <c r="AM860" i="4"/>
  <c r="AN860" i="4"/>
  <c r="AO860" i="4"/>
  <c r="AT860" i="4"/>
  <c r="AX860" i="4"/>
  <c r="AZ860" i="4" s="1"/>
  <c r="AY860" i="4"/>
  <c r="BA860" i="4"/>
  <c r="AL861" i="4"/>
  <c r="AM861" i="4"/>
  <c r="AN861" i="4"/>
  <c r="AO861" i="4"/>
  <c r="AT861" i="4"/>
  <c r="AX861" i="4"/>
  <c r="AY861" i="4" s="1"/>
  <c r="BA861" i="4"/>
  <c r="AL862" i="4"/>
  <c r="AM862" i="4"/>
  <c r="AN862" i="4"/>
  <c r="AO862" i="4"/>
  <c r="AT862" i="4"/>
  <c r="AX862" i="4"/>
  <c r="AZ862" i="4" s="1"/>
  <c r="AY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Z865" i="4" s="1"/>
  <c r="AY865" i="4"/>
  <c r="AL866" i="4"/>
  <c r="AM866" i="4"/>
  <c r="AN866" i="4"/>
  <c r="AO866" i="4"/>
  <c r="AT866" i="4"/>
  <c r="AX866" i="4"/>
  <c r="AY866" i="4"/>
  <c r="AZ866" i="4"/>
  <c r="BA866" i="4"/>
  <c r="AL867" i="4"/>
  <c r="AM867" i="4"/>
  <c r="AN867" i="4"/>
  <c r="AO867" i="4"/>
  <c r="AT867" i="4"/>
  <c r="AX867" i="4"/>
  <c r="AY867" i="4" s="1"/>
  <c r="AL868" i="4"/>
  <c r="AM868" i="4"/>
  <c r="AN868" i="4"/>
  <c r="AO868" i="4"/>
  <c r="AT868" i="4"/>
  <c r="AX868" i="4"/>
  <c r="AZ868" i="4" s="1"/>
  <c r="AY868" i="4"/>
  <c r="AL869" i="4"/>
  <c r="AM869" i="4"/>
  <c r="AN869" i="4"/>
  <c r="AO869" i="4"/>
  <c r="AT869" i="4"/>
  <c r="AX869" i="4"/>
  <c r="AY869" i="4" s="1"/>
  <c r="AZ869" i="4"/>
  <c r="AL870" i="4"/>
  <c r="AM870" i="4"/>
  <c r="AN870" i="4"/>
  <c r="AO870" i="4"/>
  <c r="AT870" i="4"/>
  <c r="AX870" i="4"/>
  <c r="AY870" i="4" s="1"/>
  <c r="AZ870" i="4"/>
  <c r="BA870" i="4"/>
  <c r="AL871" i="4"/>
  <c r="AM871" i="4"/>
  <c r="AN871" i="4"/>
  <c r="AO871" i="4"/>
  <c r="AT871" i="4"/>
  <c r="AX871" i="4"/>
  <c r="AY871" i="4" s="1"/>
  <c r="AL872" i="4"/>
  <c r="AM872" i="4"/>
  <c r="AN872" i="4"/>
  <c r="AO872" i="4"/>
  <c r="AT872" i="4"/>
  <c r="AX872" i="4"/>
  <c r="AY872" i="4"/>
  <c r="AZ872" i="4"/>
  <c r="BA872" i="4"/>
  <c r="AL873" i="4"/>
  <c r="AM873" i="4"/>
  <c r="AN873" i="4"/>
  <c r="AO873" i="4"/>
  <c r="AT873" i="4"/>
  <c r="AX873" i="4"/>
  <c r="AY873" i="4" s="1"/>
  <c r="AZ873" i="4"/>
  <c r="BA873" i="4"/>
  <c r="AL874" i="4"/>
  <c r="AM874" i="4"/>
  <c r="AN874" i="4"/>
  <c r="AO874" i="4"/>
  <c r="AT874" i="4"/>
  <c r="AX874" i="4"/>
  <c r="AY874" i="4" s="1"/>
  <c r="AL875" i="4"/>
  <c r="AM875" i="4"/>
  <c r="AN875" i="4"/>
  <c r="AO875" i="4"/>
  <c r="AT875" i="4"/>
  <c r="AX875" i="4"/>
  <c r="BA875" i="4" s="1"/>
  <c r="AY875" i="4"/>
  <c r="AZ875" i="4"/>
  <c r="AL876" i="4"/>
  <c r="AM876" i="4"/>
  <c r="AN876" i="4"/>
  <c r="AO876" i="4"/>
  <c r="AT876" i="4"/>
  <c r="AX876" i="4"/>
  <c r="AZ876" i="4" s="1"/>
  <c r="AY876" i="4"/>
  <c r="BA876" i="4"/>
  <c r="AL877" i="4"/>
  <c r="AM877" i="4"/>
  <c r="AN877" i="4"/>
  <c r="AO877" i="4"/>
  <c r="AT877" i="4"/>
  <c r="AX877" i="4"/>
  <c r="AY877" i="4" s="1"/>
  <c r="BA877" i="4"/>
  <c r="AL878" i="4"/>
  <c r="AM878" i="4"/>
  <c r="AN878" i="4"/>
  <c r="AO878" i="4"/>
  <c r="AT878" i="4"/>
  <c r="AX878" i="4"/>
  <c r="AZ878" i="4" s="1"/>
  <c r="AY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Z881" i="4" s="1"/>
  <c r="AY881" i="4"/>
  <c r="AL882" i="4"/>
  <c r="AM882" i="4"/>
  <c r="AN882" i="4"/>
  <c r="AO882" i="4"/>
  <c r="AT882" i="4"/>
  <c r="AX882" i="4"/>
  <c r="AY882" i="4"/>
  <c r="AZ882" i="4"/>
  <c r="BA882" i="4"/>
  <c r="AL883" i="4"/>
  <c r="AM883" i="4"/>
  <c r="AN883" i="4"/>
  <c r="AO883" i="4"/>
  <c r="AT883" i="4"/>
  <c r="AX883" i="4"/>
  <c r="AY883" i="4" s="1"/>
  <c r="AL884" i="4"/>
  <c r="AM884" i="4"/>
  <c r="AN884" i="4"/>
  <c r="AO884" i="4"/>
  <c r="AT884" i="4"/>
  <c r="AX884" i="4"/>
  <c r="AZ884" i="4" s="1"/>
  <c r="AY884" i="4"/>
  <c r="AL885" i="4"/>
  <c r="AM885" i="4"/>
  <c r="AN885" i="4"/>
  <c r="AO885" i="4"/>
  <c r="AT885" i="4"/>
  <c r="AX885" i="4"/>
  <c r="AY885" i="4" s="1"/>
  <c r="AZ885" i="4"/>
  <c r="AL886" i="4"/>
  <c r="AM886" i="4"/>
  <c r="AN886" i="4"/>
  <c r="AO886" i="4"/>
  <c r="AT886" i="4"/>
  <c r="AX886" i="4"/>
  <c r="AY886" i="4" s="1"/>
  <c r="AZ886" i="4"/>
  <c r="BA886" i="4"/>
  <c r="AL887" i="4"/>
  <c r="AM887" i="4"/>
  <c r="AN887" i="4"/>
  <c r="AO887" i="4"/>
  <c r="AT887" i="4"/>
  <c r="AX887" i="4"/>
  <c r="AY887" i="4" s="1"/>
  <c r="AZ887" i="4"/>
  <c r="AL888" i="4"/>
  <c r="AM888" i="4"/>
  <c r="AN888" i="4"/>
  <c r="AO888" i="4"/>
  <c r="AT888" i="4"/>
  <c r="AX888" i="4"/>
  <c r="AY888" i="4"/>
  <c r="AZ888" i="4"/>
  <c r="BA888" i="4"/>
  <c r="AL889" i="4"/>
  <c r="AM889" i="4"/>
  <c r="AN889" i="4"/>
  <c r="AO889" i="4"/>
  <c r="AT889" i="4"/>
  <c r="AX889" i="4"/>
  <c r="AY889" i="4" s="1"/>
  <c r="AL890" i="4"/>
  <c r="AM890" i="4"/>
  <c r="AN890" i="4"/>
  <c r="AO890" i="4"/>
  <c r="AT890" i="4"/>
  <c r="AX890" i="4"/>
  <c r="AY890" i="4" s="1"/>
  <c r="AL891" i="4"/>
  <c r="AM891" i="4"/>
  <c r="AN891" i="4"/>
  <c r="AO891" i="4"/>
  <c r="AT891" i="4"/>
  <c r="AX891" i="4"/>
  <c r="BA891" i="4" s="1"/>
  <c r="AY891" i="4"/>
  <c r="AZ891" i="4"/>
  <c r="AL892" i="4"/>
  <c r="AM892" i="4"/>
  <c r="AN892" i="4"/>
  <c r="AO892" i="4"/>
  <c r="AT892" i="4"/>
  <c r="AV892" i="4" s="1"/>
  <c r="AX892" i="4"/>
  <c r="AY892" i="4" s="1"/>
  <c r="AZ892" i="4"/>
  <c r="AL893" i="4"/>
  <c r="AM893" i="4"/>
  <c r="AN893" i="4"/>
  <c r="AO893" i="4"/>
  <c r="AT893" i="4"/>
  <c r="AV893" i="4" s="1"/>
  <c r="AX893" i="4"/>
  <c r="AY893" i="4"/>
  <c r="AZ893" i="4"/>
  <c r="BA893" i="4"/>
  <c r="AL894" i="4"/>
  <c r="AM894" i="4"/>
  <c r="AN894" i="4"/>
  <c r="AO894" i="4"/>
  <c r="AT894" i="4"/>
  <c r="AV894" i="4" s="1"/>
  <c r="AX894" i="4"/>
  <c r="AY894" i="4" s="1"/>
  <c r="AL895" i="4"/>
  <c r="AM895" i="4"/>
  <c r="AN895" i="4"/>
  <c r="AO895" i="4"/>
  <c r="AT895" i="4"/>
  <c r="AV895" i="4" s="1"/>
  <c r="AX895" i="4"/>
  <c r="AY895" i="4" s="1"/>
  <c r="AL896" i="4"/>
  <c r="AM896" i="4"/>
  <c r="AN896" i="4"/>
  <c r="AO896" i="4"/>
  <c r="AT896" i="4"/>
  <c r="AV896" i="4" s="1"/>
  <c r="AX896" i="4"/>
  <c r="BA896" i="4" s="1"/>
  <c r="AY896" i="4"/>
  <c r="AZ896" i="4"/>
  <c r="AL897" i="4"/>
  <c r="AM897" i="4"/>
  <c r="AN897" i="4"/>
  <c r="AO897" i="4"/>
  <c r="AT897" i="4"/>
  <c r="AX897" i="4"/>
  <c r="AZ897" i="4" s="1"/>
  <c r="AY897" i="4"/>
  <c r="BA897" i="4"/>
  <c r="AL898" i="4"/>
  <c r="AM898" i="4"/>
  <c r="AN898" i="4"/>
  <c r="AO898" i="4"/>
  <c r="AT898" i="4"/>
  <c r="AV898" i="4"/>
  <c r="AX898" i="4"/>
  <c r="AY898" i="4" s="1"/>
  <c r="AZ898" i="4"/>
  <c r="BA898" i="4"/>
  <c r="AL899" i="4"/>
  <c r="AM899" i="4"/>
  <c r="AN899" i="4"/>
  <c r="AO899" i="4"/>
  <c r="AT899" i="4"/>
  <c r="AV899" i="4" s="1"/>
  <c r="AX899" i="4"/>
  <c r="AY899" i="4" s="1"/>
  <c r="AZ899" i="4"/>
  <c r="AL900" i="4"/>
  <c r="AM900" i="4"/>
  <c r="AN900" i="4"/>
  <c r="AO900" i="4"/>
  <c r="AT900" i="4"/>
  <c r="AV900" i="4"/>
  <c r="AX900" i="4"/>
  <c r="AZ900" i="4" s="1"/>
  <c r="AY900" i="4"/>
  <c r="AL901" i="4"/>
  <c r="AM901" i="4"/>
  <c r="AN901" i="4"/>
  <c r="AO901" i="4"/>
  <c r="AT901" i="4"/>
  <c r="AV901" i="4" s="1"/>
  <c r="AX901" i="4"/>
  <c r="BA901" i="4" s="1"/>
  <c r="AY901" i="4"/>
  <c r="AZ901" i="4"/>
  <c r="AL902" i="4"/>
  <c r="AM902" i="4"/>
  <c r="AN902" i="4"/>
  <c r="AO902" i="4"/>
  <c r="AT902" i="4"/>
  <c r="AV902" i="4" s="1"/>
  <c r="AX902" i="4"/>
  <c r="AY902" i="4" s="1"/>
  <c r="AZ902" i="4"/>
  <c r="AL903" i="4"/>
  <c r="AM903" i="4"/>
  <c r="AN903" i="4"/>
  <c r="AO903" i="4"/>
  <c r="AT903" i="4"/>
  <c r="AX903" i="4"/>
  <c r="AY903" i="4" s="1"/>
  <c r="AZ903" i="4"/>
  <c r="BA903" i="4"/>
  <c r="AL904" i="4"/>
  <c r="AM904" i="4"/>
  <c r="AN904" i="4"/>
  <c r="AO904" i="4"/>
  <c r="AT904" i="4"/>
  <c r="AV904" i="4" s="1"/>
  <c r="AX904" i="4"/>
  <c r="AY904" i="4" s="1"/>
  <c r="AZ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s="1"/>
  <c r="AL908" i="4"/>
  <c r="AM908" i="4"/>
  <c r="AN908" i="4"/>
  <c r="AO908" i="4"/>
  <c r="AT908" i="4"/>
  <c r="AV908" i="4"/>
  <c r="AX908" i="4"/>
  <c r="AY908" i="4" s="1"/>
  <c r="BA908" i="4"/>
  <c r="AL909" i="4"/>
  <c r="AM909" i="4"/>
  <c r="AN909" i="4"/>
  <c r="AO909" i="4"/>
  <c r="AT909" i="4"/>
  <c r="AV909" i="4" s="1"/>
  <c r="AX909" i="4"/>
  <c r="AY909" i="4" s="1"/>
  <c r="AZ909" i="4"/>
  <c r="AL910" i="4"/>
  <c r="AM910" i="4"/>
  <c r="AN910" i="4"/>
  <c r="AO910" i="4"/>
  <c r="AT910" i="4"/>
  <c r="AV910" i="4"/>
  <c r="AX910" i="4"/>
  <c r="AZ910" i="4" s="1"/>
  <c r="AY910" i="4"/>
  <c r="AL911" i="4"/>
  <c r="AM911" i="4"/>
  <c r="AN911" i="4"/>
  <c r="AO911" i="4"/>
  <c r="AT911" i="4"/>
  <c r="AV911" i="4" s="1"/>
  <c r="AX911" i="4"/>
  <c r="BA911" i="4" s="1"/>
  <c r="AY911" i="4"/>
  <c r="AZ911" i="4"/>
  <c r="AL912" i="4"/>
  <c r="AM912" i="4"/>
  <c r="AN912" i="4"/>
  <c r="AO912" i="4"/>
  <c r="AT912" i="4"/>
  <c r="AV912" i="4" s="1"/>
  <c r="AX912" i="4"/>
  <c r="AY912" i="4"/>
  <c r="AZ912" i="4"/>
  <c r="BA912" i="4"/>
  <c r="AL913" i="4"/>
  <c r="AM913" i="4"/>
  <c r="AN913" i="4"/>
  <c r="AO913" i="4"/>
  <c r="AT913" i="4"/>
  <c r="AX913" i="4"/>
  <c r="AY913" i="4" s="1"/>
  <c r="BA913" i="4"/>
  <c r="AL914" i="4"/>
  <c r="AM914" i="4"/>
  <c r="AN914" i="4"/>
  <c r="AO914" i="4"/>
  <c r="AT914" i="4"/>
  <c r="AV914" i="4" s="1"/>
  <c r="AX914" i="4"/>
  <c r="AY914" i="4" s="1"/>
  <c r="AZ914" i="4"/>
  <c r="AL915" i="4"/>
  <c r="AM915" i="4"/>
  <c r="AN915" i="4"/>
  <c r="AO915" i="4"/>
  <c r="AT915" i="4"/>
  <c r="AV915" i="4" s="1"/>
  <c r="AX915" i="4"/>
  <c r="AY915" i="4"/>
  <c r="AZ915" i="4"/>
  <c r="BA915" i="4"/>
  <c r="AL916" i="4"/>
  <c r="AM916" i="4"/>
  <c r="AN916" i="4"/>
  <c r="AO916" i="4"/>
  <c r="AT916" i="4"/>
  <c r="AV916" i="4" s="1"/>
  <c r="AX916" i="4"/>
  <c r="AY916" i="4" s="1"/>
  <c r="AL917" i="4"/>
  <c r="AM917" i="4"/>
  <c r="AN917" i="4"/>
  <c r="AO917" i="4"/>
  <c r="AT917" i="4"/>
  <c r="AV917" i="4"/>
  <c r="AX917" i="4"/>
  <c r="AY917" i="4" s="1"/>
  <c r="AL918" i="4"/>
  <c r="AM918" i="4"/>
  <c r="AN918" i="4"/>
  <c r="AO918" i="4"/>
  <c r="AT918" i="4"/>
  <c r="AV918" i="4"/>
  <c r="AX918" i="4"/>
  <c r="AY918" i="4" s="1"/>
  <c r="BA918" i="4"/>
  <c r="AL919" i="4"/>
  <c r="AM919" i="4"/>
  <c r="AN919" i="4"/>
  <c r="AO919" i="4"/>
  <c r="AT919" i="4"/>
  <c r="AV919" i="4" s="1"/>
  <c r="AX919" i="4"/>
  <c r="AY919" i="4" s="1"/>
  <c r="AZ919" i="4"/>
  <c r="AL920" i="4"/>
  <c r="AM920" i="4"/>
  <c r="AN920" i="4"/>
  <c r="AO920" i="4"/>
  <c r="AT920" i="4"/>
  <c r="AV920" i="4" s="1"/>
  <c r="AX920" i="4"/>
  <c r="AY920" i="4"/>
  <c r="AZ920" i="4"/>
  <c r="BA920" i="4"/>
  <c r="AL921" i="4"/>
  <c r="AM921" i="4"/>
  <c r="AN921" i="4"/>
  <c r="AO921" i="4"/>
  <c r="AT921" i="4"/>
  <c r="AX921" i="4"/>
  <c r="AY921" i="4" s="1"/>
  <c r="AL922" i="4"/>
  <c r="AM922" i="4"/>
  <c r="AN922" i="4"/>
  <c r="AO922" i="4"/>
  <c r="AT922" i="4"/>
  <c r="AV922" i="4"/>
  <c r="AX922" i="4"/>
  <c r="AY922" i="4" s="1"/>
  <c r="AL923" i="4"/>
  <c r="AM923" i="4"/>
  <c r="AN923" i="4"/>
  <c r="AO923" i="4"/>
  <c r="AT923" i="4"/>
  <c r="AV923" i="4" s="1"/>
  <c r="AX923" i="4"/>
  <c r="AZ923" i="4" s="1"/>
  <c r="AY923" i="4"/>
  <c r="AL924" i="4"/>
  <c r="AM924" i="4"/>
  <c r="AN924" i="4"/>
  <c r="AO924" i="4"/>
  <c r="AT924" i="4"/>
  <c r="AV924" i="4"/>
  <c r="AX924" i="4"/>
  <c r="AZ924" i="4" s="1"/>
  <c r="AY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s="1"/>
  <c r="AL928" i="4"/>
  <c r="AM928" i="4"/>
  <c r="AN928" i="4"/>
  <c r="AO928" i="4"/>
  <c r="AT928" i="4"/>
  <c r="AV928" i="4" s="1"/>
  <c r="AX928" i="4"/>
  <c r="AZ928" i="4" s="1"/>
  <c r="AY928" i="4"/>
  <c r="AL929" i="4"/>
  <c r="AM929" i="4"/>
  <c r="AN929" i="4"/>
  <c r="AO929" i="4"/>
  <c r="AT929" i="4"/>
  <c r="AX929" i="4"/>
  <c r="AY929" i="4" s="1"/>
  <c r="AZ929" i="4"/>
  <c r="AL930" i="4"/>
  <c r="AM930" i="4"/>
  <c r="AN930" i="4"/>
  <c r="AO930" i="4"/>
  <c r="AT930" i="4"/>
  <c r="AV930" i="4" s="1"/>
  <c r="AX930" i="4"/>
  <c r="AY930" i="4"/>
  <c r="AZ930" i="4"/>
  <c r="BA930" i="4"/>
  <c r="AL931" i="4"/>
  <c r="AM931" i="4"/>
  <c r="AN931" i="4"/>
  <c r="AO931" i="4"/>
  <c r="AT931" i="4"/>
  <c r="AV931" i="4" s="1"/>
  <c r="AX931" i="4"/>
  <c r="AZ931" i="4" s="1"/>
  <c r="AY931" i="4"/>
  <c r="BA931" i="4"/>
  <c r="AL932" i="4"/>
  <c r="AM932" i="4"/>
  <c r="AN932" i="4"/>
  <c r="AO932" i="4"/>
  <c r="AT932" i="4"/>
  <c r="AX932" i="4"/>
  <c r="AZ932" i="4" s="1"/>
  <c r="AY932" i="4"/>
  <c r="AL933" i="4"/>
  <c r="AM933" i="4"/>
  <c r="AN933" i="4"/>
  <c r="AO933" i="4"/>
  <c r="AT933" i="4"/>
  <c r="AV933" i="4" s="1"/>
  <c r="AX933" i="4"/>
  <c r="BA933" i="4" s="1"/>
  <c r="AY933" i="4"/>
  <c r="AZ933" i="4"/>
  <c r="AL934" i="4"/>
  <c r="AM934" i="4"/>
  <c r="AN934" i="4"/>
  <c r="AO934" i="4"/>
  <c r="AT934" i="4"/>
  <c r="AV934" i="4" s="1"/>
  <c r="AX934" i="4"/>
  <c r="AY934" i="4" s="1"/>
  <c r="AZ934" i="4"/>
  <c r="AL935" i="4"/>
  <c r="AM935" i="4"/>
  <c r="AN935" i="4"/>
  <c r="AO935" i="4"/>
  <c r="AT935" i="4"/>
  <c r="AV935" i="4" s="1"/>
  <c r="AX935" i="4"/>
  <c r="AY935" i="4"/>
  <c r="AZ935" i="4"/>
  <c r="BA935" i="4"/>
  <c r="AL936" i="4"/>
  <c r="AM936" i="4"/>
  <c r="AN936" i="4"/>
  <c r="AO936" i="4"/>
  <c r="AT936" i="4"/>
  <c r="AV936" i="4" s="1"/>
  <c r="AX936" i="4"/>
  <c r="AY936" i="4" s="1"/>
  <c r="AZ936" i="4"/>
  <c r="AL937" i="4"/>
  <c r="AM937" i="4"/>
  <c r="AN937" i="4"/>
  <c r="AO937" i="4"/>
  <c r="AT937" i="4"/>
  <c r="AX937" i="4"/>
  <c r="AY937" i="4"/>
  <c r="AZ937" i="4"/>
  <c r="BA937" i="4"/>
  <c r="AL938" i="4"/>
  <c r="AM938" i="4"/>
  <c r="AN938" i="4"/>
  <c r="AO938" i="4"/>
  <c r="AT938" i="4"/>
  <c r="AV938" i="4" s="1"/>
  <c r="AX938" i="4"/>
  <c r="AY938" i="4" s="1"/>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L950" i="4"/>
  <c r="AM950" i="4"/>
  <c r="AN950" i="4"/>
  <c r="AO950" i="4"/>
  <c r="AT950" i="4"/>
  <c r="AV950" i="4" s="1"/>
  <c r="AX950" i="4"/>
  <c r="AY950" i="4"/>
  <c r="AL951" i="4"/>
  <c r="AM951" i="4"/>
  <c r="AN951" i="4"/>
  <c r="AO951" i="4"/>
  <c r="AT951" i="4"/>
  <c r="AV951" i="4" s="1"/>
  <c r="AX951" i="4"/>
  <c r="BA951" i="4" s="1"/>
  <c r="AY951" i="4"/>
  <c r="AL952" i="4"/>
  <c r="AM952" i="4"/>
  <c r="AN952" i="4"/>
  <c r="AO952" i="4"/>
  <c r="AT952" i="4"/>
  <c r="AV952" i="4"/>
  <c r="AX952" i="4"/>
  <c r="AY952" i="4" s="1"/>
  <c r="AZ952" i="4"/>
  <c r="BA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L956" i="4"/>
  <c r="AM956" i="4"/>
  <c r="AN956" i="4"/>
  <c r="AO956" i="4"/>
  <c r="AT956" i="4"/>
  <c r="AV956" i="4"/>
  <c r="AX956" i="4"/>
  <c r="AY956" i="4" s="1"/>
  <c r="AZ956" i="4"/>
  <c r="BA956" i="4"/>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Z959" i="4" s="1"/>
  <c r="AY959" i="4"/>
  <c r="AL960" i="4"/>
  <c r="AM960" i="4"/>
  <c r="AN960" i="4"/>
  <c r="AO960" i="4"/>
  <c r="AT960" i="4"/>
  <c r="AV960" i="4" s="1"/>
  <c r="AX960" i="4"/>
  <c r="AY960" i="4" s="1"/>
  <c r="AZ960" i="4"/>
  <c r="BA960" i="4"/>
  <c r="AL961" i="4"/>
  <c r="AM961" i="4"/>
  <c r="AN961" i="4"/>
  <c r="AO961" i="4"/>
  <c r="AT961" i="4"/>
  <c r="AV961" i="4" s="1"/>
  <c r="AX961" i="4"/>
  <c r="BA961" i="4" s="1"/>
  <c r="AL962" i="4"/>
  <c r="AM962" i="4"/>
  <c r="AN962" i="4"/>
  <c r="AO962" i="4"/>
  <c r="AT962" i="4"/>
  <c r="AV962" i="4"/>
  <c r="AX962" i="4"/>
  <c r="AY962" i="4"/>
  <c r="AL963" i="4"/>
  <c r="AM963" i="4"/>
  <c r="AN963" i="4"/>
  <c r="AO963" i="4"/>
  <c r="AT963" i="4"/>
  <c r="AV963" i="4" s="1"/>
  <c r="AX963" i="4"/>
  <c r="AZ963" i="4" s="1"/>
  <c r="AL964" i="4"/>
  <c r="AM964" i="4"/>
  <c r="AN964" i="4"/>
  <c r="AO964" i="4"/>
  <c r="AT964" i="4"/>
  <c r="AV964" i="4" s="1"/>
  <c r="AX964" i="4"/>
  <c r="AY964" i="4" s="1"/>
  <c r="AZ964" i="4"/>
  <c r="BA964" i="4"/>
  <c r="AL965" i="4"/>
  <c r="AM965" i="4"/>
  <c r="AN965" i="4"/>
  <c r="AO965" i="4"/>
  <c r="AT965" i="4"/>
  <c r="AV965" i="4" s="1"/>
  <c r="AX965" i="4"/>
  <c r="BA965" i="4" s="1"/>
  <c r="AY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c r="AX968" i="4"/>
  <c r="AY968" i="4" s="1"/>
  <c r="AZ968" i="4"/>
  <c r="AL969" i="4"/>
  <c r="AM969" i="4"/>
  <c r="AN969" i="4"/>
  <c r="AO969" i="4"/>
  <c r="AT969" i="4"/>
  <c r="AV969" i="4" s="1"/>
  <c r="AX969" i="4"/>
  <c r="BA969" i="4" s="1"/>
  <c r="AZ969" i="4"/>
  <c r="AL970" i="4"/>
  <c r="AM970" i="4"/>
  <c r="AN970" i="4"/>
  <c r="AO970" i="4"/>
  <c r="AT970" i="4"/>
  <c r="AU970" i="4" s="1"/>
  <c r="AX970" i="4"/>
  <c r="AL971" i="4"/>
  <c r="AM971" i="4"/>
  <c r="AN971" i="4"/>
  <c r="AO971" i="4"/>
  <c r="AT971" i="4"/>
  <c r="AU971" i="4" s="1"/>
  <c r="AX971" i="4"/>
  <c r="AL972" i="4"/>
  <c r="AM972" i="4"/>
  <c r="AN972" i="4"/>
  <c r="AO972" i="4"/>
  <c r="AT972" i="4"/>
  <c r="AW972" i="4" s="1"/>
  <c r="AU972" i="4"/>
  <c r="AV972" i="4"/>
  <c r="AX972" i="4"/>
  <c r="AL973" i="4"/>
  <c r="AM973" i="4"/>
  <c r="AN973" i="4"/>
  <c r="AO973" i="4"/>
  <c r="AT973" i="4"/>
  <c r="AV973" i="4" s="1"/>
  <c r="AU973" i="4"/>
  <c r="AW973" i="4"/>
  <c r="AX973" i="4"/>
  <c r="AL974" i="4"/>
  <c r="AM974" i="4"/>
  <c r="AN974" i="4"/>
  <c r="AO974" i="4"/>
  <c r="AT974" i="4"/>
  <c r="AU974" i="4" s="1"/>
  <c r="AW974" i="4"/>
  <c r="AX974" i="4"/>
  <c r="AL975" i="4"/>
  <c r="AM975" i="4"/>
  <c r="AN975" i="4"/>
  <c r="AO975" i="4"/>
  <c r="AT975" i="4"/>
  <c r="AV975" i="4" s="1"/>
  <c r="AU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V978" i="4" s="1"/>
  <c r="AU978" i="4"/>
  <c r="AX978" i="4"/>
  <c r="AL979" i="4"/>
  <c r="AM979" i="4"/>
  <c r="AN979" i="4"/>
  <c r="AO979" i="4"/>
  <c r="AT979" i="4"/>
  <c r="AU979" i="4"/>
  <c r="AV979" i="4"/>
  <c r="AW979" i="4"/>
  <c r="AX979" i="4"/>
  <c r="AL980" i="4"/>
  <c r="AM980" i="4"/>
  <c r="AN980" i="4"/>
  <c r="AO980" i="4"/>
  <c r="AT980" i="4"/>
  <c r="AU980" i="4" s="1"/>
  <c r="AX980" i="4"/>
  <c r="AL981" i="4"/>
  <c r="AM981" i="4"/>
  <c r="AN981" i="4"/>
  <c r="AO981" i="4"/>
  <c r="AT981" i="4"/>
  <c r="AV981" i="4" s="1"/>
  <c r="AU981" i="4"/>
  <c r="AX981" i="4"/>
  <c r="AL982" i="4"/>
  <c r="AM982" i="4"/>
  <c r="AN982" i="4"/>
  <c r="AO982" i="4"/>
  <c r="AT982" i="4"/>
  <c r="AU982" i="4" s="1"/>
  <c r="AV982" i="4"/>
  <c r="AX982" i="4"/>
  <c r="AL983" i="4"/>
  <c r="AM983" i="4"/>
  <c r="AN983" i="4"/>
  <c r="AO983" i="4"/>
  <c r="AT983" i="4"/>
  <c r="AU983" i="4" s="1"/>
  <c r="AV983" i="4"/>
  <c r="AW983" i="4"/>
  <c r="AX983" i="4"/>
  <c r="AL984" i="4"/>
  <c r="AM984" i="4"/>
  <c r="AN984" i="4"/>
  <c r="AO984" i="4"/>
  <c r="AT984" i="4"/>
  <c r="AU984" i="4" s="1"/>
  <c r="AV984" i="4"/>
  <c r="AX984" i="4"/>
  <c r="AL985" i="4"/>
  <c r="AM985" i="4"/>
  <c r="AN985" i="4"/>
  <c r="AO985" i="4"/>
  <c r="AT985" i="4"/>
  <c r="AU985" i="4"/>
  <c r="AV985" i="4"/>
  <c r="AW985" i="4"/>
  <c r="AX985" i="4"/>
  <c r="AL986" i="4"/>
  <c r="AM986" i="4"/>
  <c r="AN986" i="4"/>
  <c r="AO986" i="4"/>
  <c r="AT986" i="4"/>
  <c r="AU986" i="4" s="1"/>
  <c r="AW986" i="4"/>
  <c r="AX986" i="4"/>
  <c r="AL987" i="4"/>
  <c r="AM987" i="4"/>
  <c r="AN987" i="4"/>
  <c r="AO987" i="4"/>
  <c r="AT987" i="4"/>
  <c r="AU987" i="4" s="1"/>
  <c r="AX987" i="4"/>
  <c r="AL988" i="4"/>
  <c r="AM988" i="4"/>
  <c r="AN988" i="4"/>
  <c r="AO988" i="4"/>
  <c r="AT988" i="4"/>
  <c r="AW988" i="4" s="1"/>
  <c r="AU988" i="4"/>
  <c r="AV988" i="4"/>
  <c r="AX988" i="4"/>
  <c r="AL989" i="4"/>
  <c r="AM989" i="4"/>
  <c r="AN989" i="4"/>
  <c r="AO989" i="4"/>
  <c r="AT989" i="4"/>
  <c r="AV989" i="4" s="1"/>
  <c r="AU989" i="4"/>
  <c r="AW989" i="4"/>
  <c r="AX989" i="4"/>
  <c r="AL990" i="4"/>
  <c r="AM990" i="4"/>
  <c r="AN990" i="4"/>
  <c r="AO990" i="4"/>
  <c r="AT990" i="4"/>
  <c r="AU990" i="4" s="1"/>
  <c r="AW990" i="4"/>
  <c r="AX990" i="4"/>
  <c r="AL991" i="4"/>
  <c r="AM991" i="4"/>
  <c r="AN991" i="4"/>
  <c r="AO991" i="4"/>
  <c r="AT991" i="4"/>
  <c r="AV991" i="4" s="1"/>
  <c r="AU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V994" i="4" s="1"/>
  <c r="AU994" i="4"/>
  <c r="AX994" i="4"/>
  <c r="AL995" i="4"/>
  <c r="AM995" i="4"/>
  <c r="AN995" i="4"/>
  <c r="AO995" i="4"/>
  <c r="AT995" i="4"/>
  <c r="AU995" i="4"/>
  <c r="AV995" i="4"/>
  <c r="AW995" i="4"/>
  <c r="AX995" i="4"/>
  <c r="AL996" i="4"/>
  <c r="AM996" i="4"/>
  <c r="AN996" i="4"/>
  <c r="AO996" i="4"/>
  <c r="AT996" i="4"/>
  <c r="AU996" i="4" s="1"/>
  <c r="AX996" i="4"/>
  <c r="AL997" i="4"/>
  <c r="AM997" i="4"/>
  <c r="AN997" i="4"/>
  <c r="AO997" i="4"/>
  <c r="AT997" i="4"/>
  <c r="AV997" i="4" s="1"/>
  <c r="AU997" i="4"/>
  <c r="AX997" i="4"/>
  <c r="AL998" i="4"/>
  <c r="AM998" i="4"/>
  <c r="AN998" i="4"/>
  <c r="AO998" i="4"/>
  <c r="AT998" i="4"/>
  <c r="AU998" i="4" s="1"/>
  <c r="AV998" i="4"/>
  <c r="AX998" i="4"/>
  <c r="AL999" i="4"/>
  <c r="AM999" i="4"/>
  <c r="AN999" i="4"/>
  <c r="AO999" i="4"/>
  <c r="AT999" i="4"/>
  <c r="AU999" i="4" s="1"/>
  <c r="AV999" i="4"/>
  <c r="AW999" i="4"/>
  <c r="AX999" i="4"/>
  <c r="AL1000" i="4"/>
  <c r="AM1000" i="4"/>
  <c r="AN1000" i="4"/>
  <c r="AO1000" i="4"/>
  <c r="AT1000" i="4"/>
  <c r="AU1000" i="4" s="1"/>
  <c r="AV1000" i="4"/>
  <c r="AX1000" i="4"/>
  <c r="AL1001" i="4"/>
  <c r="AM1001" i="4"/>
  <c r="AN1001" i="4"/>
  <c r="AO1001" i="4"/>
  <c r="AT1001" i="4"/>
  <c r="AU1001" i="4"/>
  <c r="AV1001" i="4"/>
  <c r="AW1001" i="4"/>
  <c r="AX1001" i="4"/>
  <c r="AL1002" i="4"/>
  <c r="AM1002" i="4"/>
  <c r="AN1002" i="4"/>
  <c r="AO1002" i="4"/>
  <c r="AT1002" i="4"/>
  <c r="AU1002" i="4" s="1"/>
  <c r="AW1002" i="4"/>
  <c r="AX1002" i="4"/>
  <c r="AL1003" i="4"/>
  <c r="AM1003" i="4"/>
  <c r="AN1003" i="4"/>
  <c r="AO1003" i="4"/>
  <c r="AT1003" i="4"/>
  <c r="AU1003" i="4" s="1"/>
  <c r="AX1003" i="4"/>
  <c r="AL1004" i="4"/>
  <c r="AM1004" i="4"/>
  <c r="AN1004" i="4"/>
  <c r="AO1004" i="4"/>
  <c r="AT1004" i="4"/>
  <c r="AW1004" i="4" s="1"/>
  <c r="AU1004" i="4"/>
  <c r="AV1004" i="4"/>
  <c r="AX1004" i="4"/>
  <c r="AL1005" i="4"/>
  <c r="AM1005" i="4"/>
  <c r="AN1005" i="4"/>
  <c r="AO1005" i="4"/>
  <c r="AT1005" i="4"/>
  <c r="AV1005" i="4" s="1"/>
  <c r="AU1005" i="4"/>
  <c r="AW1005" i="4"/>
  <c r="AX1005" i="4"/>
  <c r="AL1006" i="4"/>
  <c r="AM1006" i="4"/>
  <c r="AN1006" i="4"/>
  <c r="AO1006" i="4"/>
  <c r="AT1006" i="4"/>
  <c r="AU1006" i="4" s="1"/>
  <c r="AW1006" i="4"/>
  <c r="AX1006" i="4"/>
  <c r="AL1007" i="4"/>
  <c r="AM1007" i="4"/>
  <c r="AN1007" i="4"/>
  <c r="AO1007" i="4"/>
  <c r="AT1007" i="4"/>
  <c r="AV1007" i="4" s="1"/>
  <c r="AU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V1010" i="4" s="1"/>
  <c r="AU1010" i="4"/>
  <c r="AX1010" i="4"/>
  <c r="AL1011" i="4"/>
  <c r="AM1011" i="4"/>
  <c r="AN1011" i="4"/>
  <c r="AO1011" i="4"/>
  <c r="AT1011" i="4"/>
  <c r="AU1011" i="4"/>
  <c r="AV1011" i="4"/>
  <c r="AW1011" i="4"/>
  <c r="AX1011" i="4"/>
  <c r="AU611" i="4" l="1"/>
  <c r="AV611" i="4"/>
  <c r="AW514" i="4"/>
  <c r="AU514" i="4"/>
  <c r="AY664" i="4"/>
  <c r="BA664" i="4"/>
  <c r="AY569" i="4"/>
  <c r="AZ569" i="4"/>
  <c r="BA569" i="4"/>
  <c r="AY259" i="4"/>
  <c r="BA259" i="4"/>
  <c r="AZ194" i="4"/>
  <c r="AY194" i="4"/>
  <c r="AV1006" i="4"/>
  <c r="AW997" i="4"/>
  <c r="AV990" i="4"/>
  <c r="AW981" i="4"/>
  <c r="AV974" i="4"/>
  <c r="BA928" i="4"/>
  <c r="BA923" i="4"/>
  <c r="AZ918" i="4"/>
  <c r="AZ913" i="4"/>
  <c r="AZ908" i="4"/>
  <c r="BA884" i="4"/>
  <c r="AZ877" i="4"/>
  <c r="BA868" i="4"/>
  <c r="AZ861" i="4"/>
  <c r="BA852" i="4"/>
  <c r="AZ845" i="4"/>
  <c r="BA836" i="4"/>
  <c r="AZ829" i="4"/>
  <c r="BA820" i="4"/>
  <c r="AZ813" i="4"/>
  <c r="BA804" i="4"/>
  <c r="AZ797" i="4"/>
  <c r="BA788" i="4"/>
  <c r="AZ781" i="4"/>
  <c r="BA772" i="4"/>
  <c r="AZ765" i="4"/>
  <c r="BA756" i="4"/>
  <c r="AZ749" i="4"/>
  <c r="BA740" i="4"/>
  <c r="AZ733" i="4"/>
  <c r="BA724" i="4"/>
  <c r="BA718" i="4"/>
  <c r="BA713" i="4"/>
  <c r="AW712" i="4"/>
  <c r="AZ697" i="4"/>
  <c r="AU605" i="4"/>
  <c r="AV605" i="4"/>
  <c r="AZ531" i="4"/>
  <c r="AY531" i="4"/>
  <c r="AY589" i="4"/>
  <c r="AZ589" i="4"/>
  <c r="BA589" i="4"/>
  <c r="AY644" i="4"/>
  <c r="AZ644" i="4"/>
  <c r="AY605" i="4"/>
  <c r="AZ605" i="4"/>
  <c r="BA605" i="4"/>
  <c r="AY575" i="4"/>
  <c r="AZ575" i="4"/>
  <c r="AY320" i="4"/>
  <c r="AZ320" i="4"/>
  <c r="BA320" i="4"/>
  <c r="AV192" i="4"/>
  <c r="AU192" i="4"/>
  <c r="BA968" i="4"/>
  <c r="AY697" i="4"/>
  <c r="AW694" i="4"/>
  <c r="AU694" i="4"/>
  <c r="AU690" i="4"/>
  <c r="AW690" i="4"/>
  <c r="AW680" i="4"/>
  <c r="AU668" i="4"/>
  <c r="AW666" i="4"/>
  <c r="AW644" i="4"/>
  <c r="AV644" i="4"/>
  <c r="AU629" i="4"/>
  <c r="AV629" i="4"/>
  <c r="AY312" i="4"/>
  <c r="BA312" i="4"/>
  <c r="AV99" i="4"/>
  <c r="AU99" i="4"/>
  <c r="AU597" i="4"/>
  <c r="AV597" i="4"/>
  <c r="AW597" i="4"/>
  <c r="AV699" i="4"/>
  <c r="AU699" i="4"/>
  <c r="AY688" i="4"/>
  <c r="BA688" i="4"/>
  <c r="AU571" i="4"/>
  <c r="AV571" i="4"/>
  <c r="AW571" i="4"/>
  <c r="AW567" i="4"/>
  <c r="AU567" i="4"/>
  <c r="AY552" i="4"/>
  <c r="AZ552" i="4"/>
  <c r="BA552" i="4"/>
  <c r="AZ533" i="4"/>
  <c r="AY533" i="4"/>
  <c r="AY317" i="4"/>
  <c r="AZ317" i="4"/>
  <c r="AW128" i="4"/>
  <c r="AU128" i="4"/>
  <c r="AW56" i="4"/>
  <c r="AU56" i="4"/>
  <c r="AW26" i="4"/>
  <c r="AU26" i="4"/>
  <c r="AV26" i="4"/>
  <c r="BA921" i="4"/>
  <c r="BA916" i="4"/>
  <c r="BA894" i="4"/>
  <c r="BA889" i="4"/>
  <c r="AU646" i="4"/>
  <c r="AW646" i="4"/>
  <c r="AZ535" i="4"/>
  <c r="AY535" i="4"/>
  <c r="BA535" i="4"/>
  <c r="AZ403" i="4"/>
  <c r="BA403" i="4"/>
  <c r="AV111" i="4"/>
  <c r="AW111" i="4"/>
  <c r="AY670" i="4"/>
  <c r="AZ670" i="4"/>
  <c r="AW636" i="4"/>
  <c r="AU636" i="4"/>
  <c r="AV986" i="4"/>
  <c r="AZ921" i="4"/>
  <c r="AZ916" i="4"/>
  <c r="AZ894" i="4"/>
  <c r="AZ889" i="4"/>
  <c r="AZ761" i="4"/>
  <c r="AZ745" i="4"/>
  <c r="AZ729" i="4"/>
  <c r="AZ722" i="4"/>
  <c r="AZ716" i="4"/>
  <c r="AV622" i="4"/>
  <c r="AU622" i="4"/>
  <c r="AW622" i="4"/>
  <c r="AW513" i="4"/>
  <c r="AU513" i="4"/>
  <c r="AZ461" i="4"/>
  <c r="AY461" i="4"/>
  <c r="AV398" i="4"/>
  <c r="AW398" i="4"/>
  <c r="BA14" i="4"/>
  <c r="AY14" i="4"/>
  <c r="AV1002" i="4"/>
  <c r="AW1000" i="4"/>
  <c r="AW984" i="4"/>
  <c r="BA936" i="4"/>
  <c r="BA919" i="4"/>
  <c r="BA914" i="4"/>
  <c r="BA909" i="4"/>
  <c r="BA904" i="4"/>
  <c r="BA899" i="4"/>
  <c r="BA887" i="4"/>
  <c r="BA871" i="4"/>
  <c r="BA855" i="4"/>
  <c r="BA839" i="4"/>
  <c r="BA823" i="4"/>
  <c r="BA807" i="4"/>
  <c r="BA791" i="4"/>
  <c r="BA775" i="4"/>
  <c r="BA759" i="4"/>
  <c r="BA743" i="4"/>
  <c r="BA727" i="4"/>
  <c r="BA719" i="4"/>
  <c r="AV675" i="4"/>
  <c r="AU675" i="4"/>
  <c r="AW675" i="4"/>
  <c r="AU554" i="4"/>
  <c r="AV554" i="4"/>
  <c r="AW554" i="4"/>
  <c r="AZ506" i="4"/>
  <c r="AY506" i="4"/>
  <c r="BA506" i="4"/>
  <c r="AZ395" i="4"/>
  <c r="BA395" i="4"/>
  <c r="AZ871" i="4"/>
  <c r="AZ855" i="4"/>
  <c r="AZ839" i="4"/>
  <c r="AZ823" i="4"/>
  <c r="AZ807" i="4"/>
  <c r="AZ791" i="4"/>
  <c r="AZ775" i="4"/>
  <c r="AZ759" i="4"/>
  <c r="AZ743" i="4"/>
  <c r="AZ708" i="4"/>
  <c r="AY691" i="4"/>
  <c r="BA691" i="4"/>
  <c r="AY643" i="4"/>
  <c r="AZ643" i="4"/>
  <c r="AV598" i="4"/>
  <c r="AU598" i="4"/>
  <c r="AW598" i="4"/>
  <c r="AY580" i="4"/>
  <c r="AZ580" i="4"/>
  <c r="BA580" i="4"/>
  <c r="AY547" i="4"/>
  <c r="AZ547" i="4"/>
  <c r="BA547" i="4"/>
  <c r="AU413" i="4"/>
  <c r="AV413" i="4"/>
  <c r="AW413" i="4"/>
  <c r="AU258" i="4"/>
  <c r="AW258" i="4"/>
  <c r="AU253" i="4"/>
  <c r="AV253" i="4"/>
  <c r="AW253" i="4"/>
  <c r="AW30" i="4"/>
  <c r="AV30" i="4"/>
  <c r="AY542" i="4"/>
  <c r="AZ542" i="4"/>
  <c r="AU455" i="4"/>
  <c r="AV455" i="4"/>
  <c r="AW998" i="4"/>
  <c r="AW982" i="4"/>
  <c r="BA934" i="4"/>
  <c r="BA929" i="4"/>
  <c r="BA902" i="4"/>
  <c r="BA892" i="4"/>
  <c r="BA885" i="4"/>
  <c r="BA869" i="4"/>
  <c r="BA853" i="4"/>
  <c r="BA837" i="4"/>
  <c r="BA821" i="4"/>
  <c r="BA805" i="4"/>
  <c r="BA789" i="4"/>
  <c r="BA773" i="4"/>
  <c r="BA757" i="4"/>
  <c r="BA741" i="4"/>
  <c r="BA725" i="4"/>
  <c r="AW722" i="4"/>
  <c r="AW710" i="4"/>
  <c r="AU710" i="4"/>
  <c r="AY708" i="4"/>
  <c r="AZ698" i="4"/>
  <c r="AY693" i="4"/>
  <c r="BA693" i="4"/>
  <c r="AU691" i="4"/>
  <c r="AV671" i="4"/>
  <c r="AU671" i="4"/>
  <c r="AU600" i="4"/>
  <c r="AW600" i="4"/>
  <c r="AU547" i="4"/>
  <c r="AV547" i="4"/>
  <c r="AW543" i="4"/>
  <c r="AU543" i="4"/>
  <c r="AV543" i="4"/>
  <c r="AZ422" i="4"/>
  <c r="AY422" i="4"/>
  <c r="AU270" i="4"/>
  <c r="AW270" i="4"/>
  <c r="AU50" i="4"/>
  <c r="AV50" i="4"/>
  <c r="AW50" i="4"/>
  <c r="AW557" i="4"/>
  <c r="AU557" i="4"/>
  <c r="AU661" i="4"/>
  <c r="AV661" i="4"/>
  <c r="AW650" i="4"/>
  <c r="AU650" i="4"/>
  <c r="AY630" i="4"/>
  <c r="BA630" i="4"/>
  <c r="AY570" i="4"/>
  <c r="AZ570" i="4"/>
  <c r="AY560" i="4"/>
  <c r="AZ560" i="4"/>
  <c r="AV482" i="4"/>
  <c r="AU482" i="4"/>
  <c r="AW482" i="4"/>
  <c r="AU456" i="4"/>
  <c r="AW456" i="4"/>
  <c r="AU343" i="4"/>
  <c r="AV343" i="4"/>
  <c r="AW343" i="4"/>
  <c r="AW996" i="4"/>
  <c r="AW980" i="4"/>
  <c r="AY969" i="4"/>
  <c r="AZ965" i="4"/>
  <c r="BA927" i="4"/>
  <c r="BA922" i="4"/>
  <c r="BA917" i="4"/>
  <c r="BA907" i="4"/>
  <c r="BA883" i="4"/>
  <c r="BA867" i="4"/>
  <c r="BA851" i="4"/>
  <c r="BA835" i="4"/>
  <c r="BA819" i="4"/>
  <c r="BA803" i="4"/>
  <c r="BA787" i="4"/>
  <c r="BA771" i="4"/>
  <c r="BA755" i="4"/>
  <c r="BA739" i="4"/>
  <c r="BA723" i="4"/>
  <c r="BA720" i="4"/>
  <c r="AY711" i="4"/>
  <c r="AY632" i="4"/>
  <c r="BA632" i="4"/>
  <c r="AW615" i="4"/>
  <c r="AU615" i="4"/>
  <c r="AY606" i="4"/>
  <c r="AZ606" i="4"/>
  <c r="BA606" i="4"/>
  <c r="AW576" i="4"/>
  <c r="AU576" i="4"/>
  <c r="AV576" i="4"/>
  <c r="AW494" i="4"/>
  <c r="AU494" i="4"/>
  <c r="AZ379" i="4"/>
  <c r="BA379" i="4"/>
  <c r="AY260" i="4"/>
  <c r="AZ260" i="4"/>
  <c r="AV188" i="4"/>
  <c r="AU188" i="4"/>
  <c r="BA7" i="4"/>
  <c r="AZ7" i="4"/>
  <c r="AV672" i="4"/>
  <c r="AU672" i="4"/>
  <c r="AW1003" i="4"/>
  <c r="AV996" i="4"/>
  <c r="AW987" i="4"/>
  <c r="AV980" i="4"/>
  <c r="AW971" i="4"/>
  <c r="AZ961" i="4"/>
  <c r="AZ953" i="4"/>
  <c r="AZ945" i="4"/>
  <c r="AZ941" i="4"/>
  <c r="AZ927" i="4"/>
  <c r="AZ922" i="4"/>
  <c r="AZ917" i="4"/>
  <c r="AZ907" i="4"/>
  <c r="BA895" i="4"/>
  <c r="BA890" i="4"/>
  <c r="AZ883" i="4"/>
  <c r="BA874" i="4"/>
  <c r="AZ867" i="4"/>
  <c r="BA858" i="4"/>
  <c r="AZ851" i="4"/>
  <c r="BA842" i="4"/>
  <c r="AZ835" i="4"/>
  <c r="BA826" i="4"/>
  <c r="AZ819" i="4"/>
  <c r="BA810" i="4"/>
  <c r="AZ803" i="4"/>
  <c r="BA794" i="4"/>
  <c r="AZ787" i="4"/>
  <c r="BA778" i="4"/>
  <c r="AZ771" i="4"/>
  <c r="BA762" i="4"/>
  <c r="AZ755" i="4"/>
  <c r="BA746" i="4"/>
  <c r="AZ739" i="4"/>
  <c r="BA730" i="4"/>
  <c r="AZ723" i="4"/>
  <c r="AZ720" i="4"/>
  <c r="BA717" i="4"/>
  <c r="BA703" i="4"/>
  <c r="AV689" i="4"/>
  <c r="BA674" i="4"/>
  <c r="AY638" i="4"/>
  <c r="AZ638" i="4"/>
  <c r="AY595" i="4"/>
  <c r="AZ595" i="4"/>
  <c r="BA595" i="4"/>
  <c r="AY551" i="4"/>
  <c r="AZ551" i="4"/>
  <c r="BA551" i="4"/>
  <c r="AU484" i="4"/>
  <c r="AV484" i="4"/>
  <c r="AW484" i="4"/>
  <c r="AZ458" i="4"/>
  <c r="AY458" i="4"/>
  <c r="BA458" i="4"/>
  <c r="AZ453" i="4"/>
  <c r="AY453" i="4"/>
  <c r="BA22" i="4"/>
  <c r="AY22" i="4"/>
  <c r="AZ22" i="4"/>
  <c r="AZ414" i="4"/>
  <c r="AY414" i="4"/>
  <c r="BA414" i="4"/>
  <c r="AW1010" i="4"/>
  <c r="AV1003" i="4"/>
  <c r="AW994" i="4"/>
  <c r="AV987" i="4"/>
  <c r="AW978" i="4"/>
  <c r="AV971" i="4"/>
  <c r="AY963" i="4"/>
  <c r="AY961" i="4"/>
  <c r="BA959" i="4"/>
  <c r="AZ957" i="4"/>
  <c r="AY953" i="4"/>
  <c r="AZ949" i="4"/>
  <c r="AY945" i="4"/>
  <c r="AY941" i="4"/>
  <c r="BA932" i="4"/>
  <c r="BA910" i="4"/>
  <c r="BA900" i="4"/>
  <c r="AZ895" i="4"/>
  <c r="AZ890" i="4"/>
  <c r="BA881" i="4"/>
  <c r="AZ874" i="4"/>
  <c r="BA865" i="4"/>
  <c r="AZ858" i="4"/>
  <c r="BA849" i="4"/>
  <c r="AZ842" i="4"/>
  <c r="BA833" i="4"/>
  <c r="AZ826" i="4"/>
  <c r="BA817" i="4"/>
  <c r="AZ810" i="4"/>
  <c r="BA801" i="4"/>
  <c r="AZ794" i="4"/>
  <c r="BA785" i="4"/>
  <c r="AZ778" i="4"/>
  <c r="BA769" i="4"/>
  <c r="AZ762" i="4"/>
  <c r="BA753" i="4"/>
  <c r="AZ746" i="4"/>
  <c r="BA737" i="4"/>
  <c r="AZ730" i="4"/>
  <c r="AZ717" i="4"/>
  <c r="AW711" i="4"/>
  <c r="AY703" i="4"/>
  <c r="AY696" i="4"/>
  <c r="BA696" i="4"/>
  <c r="AU689" i="4"/>
  <c r="BA687" i="4"/>
  <c r="AZ674" i="4"/>
  <c r="BA672" i="4"/>
  <c r="AV654" i="4"/>
  <c r="AU654" i="4"/>
  <c r="AY640" i="4"/>
  <c r="AZ640" i="4"/>
  <c r="AV638" i="4"/>
  <c r="BA634" i="4"/>
  <c r="AZ407" i="4"/>
  <c r="BA407" i="4"/>
  <c r="AW124" i="4"/>
  <c r="AU124" i="4"/>
  <c r="AY957" i="4"/>
  <c r="AY955" i="4"/>
  <c r="AZ951" i="4"/>
  <c r="AY949" i="4"/>
  <c r="BA947" i="4"/>
  <c r="AW706" i="4"/>
  <c r="AV696" i="4"/>
  <c r="AZ687" i="4"/>
  <c r="AU676" i="4"/>
  <c r="AY672" i="4"/>
  <c r="BA670" i="4"/>
  <c r="AU638" i="4"/>
  <c r="AY603" i="4"/>
  <c r="AZ603" i="4"/>
  <c r="AV562" i="4"/>
  <c r="AU562" i="4"/>
  <c r="AY557" i="4"/>
  <c r="AZ557" i="4"/>
  <c r="BA557" i="4"/>
  <c r="BA542" i="4"/>
  <c r="AU534" i="4"/>
  <c r="AV534" i="4"/>
  <c r="AU505" i="4"/>
  <c r="AV505" i="4"/>
  <c r="AW505" i="4"/>
  <c r="AU412" i="4"/>
  <c r="AV412" i="4"/>
  <c r="AZ376" i="4"/>
  <c r="AY376" i="4"/>
  <c r="AY347" i="4"/>
  <c r="BA347" i="4"/>
  <c r="AY262" i="4"/>
  <c r="AZ262" i="4"/>
  <c r="BA262" i="4"/>
  <c r="AZ13" i="4"/>
  <c r="AY13" i="4"/>
  <c r="AV6" i="4"/>
  <c r="AU6" i="4"/>
  <c r="AV625" i="4"/>
  <c r="AV623" i="4"/>
  <c r="BA615" i="4"/>
  <c r="AU612" i="4"/>
  <c r="AZ610" i="4"/>
  <c r="BA600" i="4"/>
  <c r="AZ597" i="4"/>
  <c r="AU594" i="4"/>
  <c r="AZ592" i="4"/>
  <c r="AU589" i="4"/>
  <c r="BA587" i="4"/>
  <c r="AV584" i="4"/>
  <c r="BA582" i="4"/>
  <c r="BA577" i="4"/>
  <c r="AZ559" i="4"/>
  <c r="AU551" i="4"/>
  <c r="BA549" i="4"/>
  <c r="AZ544" i="4"/>
  <c r="BA539" i="4"/>
  <c r="AW488" i="4"/>
  <c r="AW466" i="4"/>
  <c r="AU464" i="4"/>
  <c r="AV460" i="4"/>
  <c r="BA443" i="4"/>
  <c r="AY435" i="4"/>
  <c r="AV431" i="4"/>
  <c r="AV421" i="4"/>
  <c r="BA391" i="4"/>
  <c r="AU379" i="4"/>
  <c r="AV339" i="4"/>
  <c r="AV320" i="4"/>
  <c r="AW262" i="4"/>
  <c r="AW175" i="4"/>
  <c r="BA119" i="4"/>
  <c r="AY117" i="4"/>
  <c r="AU61" i="4"/>
  <c r="AY54" i="4"/>
  <c r="AU13" i="4"/>
  <c r="AU625" i="4"/>
  <c r="AZ615" i="4"/>
  <c r="AZ600" i="4"/>
  <c r="AZ587" i="4"/>
  <c r="AZ582" i="4"/>
  <c r="AZ577" i="4"/>
  <c r="AU564" i="4"/>
  <c r="AZ549" i="4"/>
  <c r="AV541" i="4"/>
  <c r="AZ539" i="4"/>
  <c r="AV526" i="4"/>
  <c r="AU488" i="4"/>
  <c r="AV466" i="4"/>
  <c r="AY443" i="4"/>
  <c r="AV433" i="4"/>
  <c r="BA383" i="4"/>
  <c r="AV308" i="4"/>
  <c r="AV249" i="4"/>
  <c r="AY188" i="4"/>
  <c r="AY108" i="4"/>
  <c r="BA99" i="4"/>
  <c r="AU54" i="4"/>
  <c r="AY32" i="4"/>
  <c r="AZ17" i="4"/>
  <c r="AW539" i="4"/>
  <c r="BA537" i="4"/>
  <c r="AW437" i="4"/>
  <c r="BA616" i="4"/>
  <c r="BA598" i="4"/>
  <c r="AW595" i="4"/>
  <c r="AW580" i="4"/>
  <c r="BA578" i="4"/>
  <c r="BA565" i="4"/>
  <c r="BA555" i="4"/>
  <c r="BA527" i="4"/>
  <c r="AW504" i="4"/>
  <c r="AV502" i="4"/>
  <c r="AW257" i="4"/>
  <c r="AW196" i="4"/>
  <c r="BA181" i="4"/>
  <c r="AZ5" i="4"/>
  <c r="AW560" i="4"/>
  <c r="AW531" i="4"/>
  <c r="BA586" i="4"/>
  <c r="BA573" i="4"/>
  <c r="AV560" i="4"/>
  <c r="BA558" i="4"/>
  <c r="BA548" i="4"/>
  <c r="AV531" i="4"/>
  <c r="BA517" i="4"/>
  <c r="BA515" i="4"/>
  <c r="AW487" i="4"/>
  <c r="BA438" i="4"/>
  <c r="AW434" i="4"/>
  <c r="BA267" i="4"/>
  <c r="AW265" i="4"/>
  <c r="AV261" i="4"/>
  <c r="AZ250" i="4"/>
  <c r="AZ248" i="4"/>
  <c r="BA189" i="4"/>
  <c r="AW183" i="4"/>
  <c r="AZ586" i="4"/>
  <c r="AZ573" i="4"/>
  <c r="AW568" i="4"/>
  <c r="AZ558" i="4"/>
  <c r="AZ548" i="4"/>
  <c r="AU529" i="4"/>
  <c r="AW523" i="4"/>
  <c r="AW519" i="4"/>
  <c r="AY517" i="4"/>
  <c r="AY515" i="4"/>
  <c r="AU487" i="4"/>
  <c r="AW469" i="4"/>
  <c r="BA446" i="4"/>
  <c r="AW440" i="4"/>
  <c r="AY438" i="4"/>
  <c r="AV434" i="4"/>
  <c r="AW432" i="4"/>
  <c r="AV426" i="4"/>
  <c r="BA387" i="4"/>
  <c r="AW314" i="4"/>
  <c r="AV265" i="4"/>
  <c r="AZ252" i="4"/>
  <c r="AY189" i="4"/>
  <c r="AU185" i="4"/>
  <c r="AU183" i="4"/>
  <c r="AY127" i="4"/>
  <c r="AW118" i="4"/>
  <c r="BA107" i="4"/>
  <c r="AY105" i="4"/>
  <c r="AU62" i="4"/>
  <c r="AY57" i="4"/>
  <c r="AY55" i="4"/>
  <c r="AW53" i="4"/>
  <c r="AZ31" i="4"/>
  <c r="AU27" i="4"/>
  <c r="AQ12" i="4"/>
  <c r="AV647" i="4"/>
  <c r="AZ609" i="4"/>
  <c r="AW606" i="4"/>
  <c r="BA604" i="4"/>
  <c r="BA599" i="4"/>
  <c r="AZ591" i="4"/>
  <c r="AZ581" i="4"/>
  <c r="AV573" i="4"/>
  <c r="AZ571" i="4"/>
  <c r="BA566" i="4"/>
  <c r="AV563" i="4"/>
  <c r="BA561" i="4"/>
  <c r="AW558" i="4"/>
  <c r="BA556" i="4"/>
  <c r="AW548" i="4"/>
  <c r="BA546" i="4"/>
  <c r="AZ543" i="4"/>
  <c r="AZ538" i="4"/>
  <c r="AU517" i="4"/>
  <c r="BA513" i="4"/>
  <c r="AY511" i="4"/>
  <c r="AY505" i="4"/>
  <c r="AU491" i="4"/>
  <c r="BA454" i="4"/>
  <c r="AW415" i="4"/>
  <c r="AV316" i="4"/>
  <c r="AV269" i="4"/>
  <c r="AW254" i="4"/>
  <c r="AY193" i="4"/>
  <c r="AU189" i="4"/>
  <c r="BA111" i="4"/>
  <c r="AW107" i="4"/>
  <c r="AU29" i="4"/>
  <c r="AU606" i="4"/>
  <c r="AZ604" i="4"/>
  <c r="AZ599" i="4"/>
  <c r="AU596" i="4"/>
  <c r="AZ566" i="4"/>
  <c r="AZ561" i="4"/>
  <c r="AU558" i="4"/>
  <c r="AZ556" i="4"/>
  <c r="AU548" i="4"/>
  <c r="AZ546" i="4"/>
  <c r="AY513" i="4"/>
  <c r="AV478" i="4"/>
  <c r="BA462" i="4"/>
  <c r="AY454" i="4"/>
  <c r="BA421" i="4"/>
  <c r="AV415" i="4"/>
  <c r="AY131" i="4"/>
  <c r="AU129" i="4"/>
  <c r="AY111" i="4"/>
  <c r="AU10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38" i="3"/>
  <c r="BC830" i="3"/>
  <c r="BC806" i="3"/>
  <c r="BC623" i="3"/>
  <c r="BC597" i="3"/>
  <c r="BC528" i="3"/>
  <c r="BC512" i="3"/>
  <c r="BC384" i="3"/>
  <c r="BC240" i="3"/>
  <c r="BC217" i="3"/>
  <c r="BC201" i="3"/>
  <c r="BC173" i="3"/>
  <c r="BC167" i="3"/>
  <c r="BC136" i="3"/>
  <c r="BC55" i="3"/>
  <c r="BC40" i="3"/>
  <c r="BC33" i="3"/>
  <c r="BC68" i="3"/>
  <c r="BC171" i="3"/>
  <c r="BC178" i="3"/>
  <c r="BC179" i="3"/>
  <c r="BC290" i="3"/>
  <c r="BC298" i="3"/>
  <c r="BC366" i="3"/>
  <c r="BC430" i="3"/>
  <c r="BC431" i="3"/>
  <c r="BC468" i="3"/>
  <c r="BC484" i="3"/>
  <c r="BC517" i="3"/>
  <c r="BC581" i="3"/>
  <c r="BC658" i="3"/>
  <c r="BC698" i="3"/>
  <c r="BC786" i="3"/>
  <c r="BC797" i="3"/>
  <c r="BC32" i="3" l="1"/>
  <c r="BB133" i="3"/>
  <c r="BB671" i="3"/>
  <c r="BB682" i="3"/>
  <c r="BC801" i="3"/>
  <c r="BC789" i="3"/>
  <c r="BC411" i="3"/>
  <c r="BC837" i="3"/>
  <c r="BC787" i="3"/>
  <c r="BC944" i="3"/>
  <c r="BB421" i="3"/>
  <c r="BC692" i="3"/>
  <c r="BC241" i="3"/>
  <c r="BC425" i="3"/>
  <c r="BB903" i="3"/>
  <c r="BC234" i="3"/>
  <c r="BC659" i="3"/>
  <c r="BC454" i="3"/>
  <c r="BC650" i="3"/>
  <c r="BC596" i="3"/>
  <c r="BC535" i="3"/>
  <c r="BB619" i="3"/>
  <c r="BB415" i="3"/>
  <c r="BC490" i="3"/>
  <c r="BC617" i="3"/>
  <c r="BB882" i="3"/>
  <c r="BB85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E149" i="4" s="1"/>
  <c r="AI149" i="4" s="1"/>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33" i="3"/>
  <c r="AO349" i="3"/>
  <c r="AO365" i="3"/>
  <c r="AO381" i="3"/>
  <c r="AO397"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5" i="3"/>
  <c r="AN347" i="3"/>
  <c r="AN379" i="3"/>
  <c r="AN411" i="3"/>
  <c r="AN443"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AO19" i="3" s="1"/>
  <c r="Z20" i="3"/>
  <c r="AJ20" i="3" s="1"/>
  <c r="AK20" i="3" s="1"/>
  <c r="AO20" i="3" s="1"/>
  <c r="Z21" i="3"/>
  <c r="AJ21" i="3" s="1"/>
  <c r="AK21" i="3" s="1"/>
  <c r="AO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AO35" i="3" s="1"/>
  <c r="Z36" i="3"/>
  <c r="AJ36" i="3" s="1"/>
  <c r="AK36" i="3" s="1"/>
  <c r="AO36" i="3" s="1"/>
  <c r="Z37" i="3"/>
  <c r="AJ37" i="3" s="1"/>
  <c r="AK37" i="3" s="1"/>
  <c r="AO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AO51" i="3" s="1"/>
  <c r="Z52" i="3"/>
  <c r="AJ52" i="3" s="1"/>
  <c r="AK52" i="3" s="1"/>
  <c r="AO52" i="3" s="1"/>
  <c r="Z53" i="3"/>
  <c r="AJ53" i="3" s="1"/>
  <c r="AK53" i="3" s="1"/>
  <c r="AO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AO67" i="3" s="1"/>
  <c r="Z68" i="3"/>
  <c r="AJ68" i="3" s="1"/>
  <c r="AK68" i="3" s="1"/>
  <c r="AO68" i="3" s="1"/>
  <c r="Z69" i="3"/>
  <c r="AJ69" i="3" s="1"/>
  <c r="AK69" i="3" s="1"/>
  <c r="AO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AO83" i="3" s="1"/>
  <c r="Z84" i="3"/>
  <c r="AJ84" i="3" s="1"/>
  <c r="AK84" i="3" s="1"/>
  <c r="AO84" i="3" s="1"/>
  <c r="Z85" i="3"/>
  <c r="AJ85" i="3" s="1"/>
  <c r="AK85" i="3" s="1"/>
  <c r="AO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AO99" i="3" s="1"/>
  <c r="Z100" i="3"/>
  <c r="AJ100" i="3" s="1"/>
  <c r="AK100" i="3" s="1"/>
  <c r="AO100" i="3" s="1"/>
  <c r="Z101" i="3"/>
  <c r="AJ101" i="3" s="1"/>
  <c r="AK101" i="3" s="1"/>
  <c r="AO101" i="3" s="1"/>
  <c r="Z102" i="3"/>
  <c r="AB102" i="3" s="1"/>
  <c r="Z103" i="3"/>
  <c r="AB103" i="3" s="1"/>
  <c r="Z104" i="3"/>
  <c r="Z105" i="3"/>
  <c r="Z106" i="3"/>
  <c r="AJ106" i="3" s="1"/>
  <c r="AK106" i="3" s="1"/>
  <c r="AO106" i="3" s="1"/>
  <c r="Z107" i="3"/>
  <c r="AB107" i="3" s="1"/>
  <c r="Z108" i="3"/>
  <c r="AB108" i="3" s="1"/>
  <c r="Z109" i="3"/>
  <c r="AB109" i="3" s="1"/>
  <c r="Z110" i="3"/>
  <c r="AB110" i="3" s="1"/>
  <c r="Z111" i="3"/>
  <c r="AB111" i="3" s="1"/>
  <c r="Z112" i="3"/>
  <c r="AB112" i="3" s="1"/>
  <c r="Z113" i="3"/>
  <c r="AB113" i="3" s="1"/>
  <c r="Z114" i="3"/>
  <c r="Z115" i="3"/>
  <c r="AJ115" i="3" s="1"/>
  <c r="AK115" i="3" s="1"/>
  <c r="AO115" i="3" s="1"/>
  <c r="Z116" i="3"/>
  <c r="AJ116" i="3" s="1"/>
  <c r="AK116" i="3" s="1"/>
  <c r="AO116" i="3" s="1"/>
  <c r="Z117" i="3"/>
  <c r="AJ117" i="3" s="1"/>
  <c r="AK117" i="3" s="1"/>
  <c r="AO117" i="3" s="1"/>
  <c r="Z118" i="3"/>
  <c r="AB118" i="3" s="1"/>
  <c r="Z119" i="3"/>
  <c r="AB119" i="3" s="1"/>
  <c r="Z120" i="3"/>
  <c r="Z121" i="3"/>
  <c r="AB121" i="3" s="1"/>
  <c r="Z122" i="3"/>
  <c r="Z123" i="3"/>
  <c r="AB123" i="3" s="1"/>
  <c r="Z124" i="3"/>
  <c r="AJ124" i="3" s="1"/>
  <c r="AK124" i="3" s="1"/>
  <c r="AO124" i="3" s="1"/>
  <c r="Z125" i="3"/>
  <c r="AJ125" i="3" s="1"/>
  <c r="AK125" i="3" s="1"/>
  <c r="AO125" i="3" s="1"/>
  <c r="Z126" i="3"/>
  <c r="AB126" i="3" s="1"/>
  <c r="Z127" i="3"/>
  <c r="AB127" i="3" s="1"/>
  <c r="Z128" i="3"/>
  <c r="AB128" i="3" s="1"/>
  <c r="Z129" i="3"/>
  <c r="AB129" i="3" s="1"/>
  <c r="Z130" i="3"/>
  <c r="Z131" i="3"/>
  <c r="AJ131" i="3" s="1"/>
  <c r="AK131" i="3" s="1"/>
  <c r="AO131" i="3" s="1"/>
  <c r="Z132" i="3"/>
  <c r="Z133" i="3"/>
  <c r="Z134" i="3"/>
  <c r="AB134" i="3" s="1"/>
  <c r="Z135" i="3"/>
  <c r="AB135" i="3" s="1"/>
  <c r="Z136" i="3"/>
  <c r="Z137" i="3"/>
  <c r="Z138" i="3"/>
  <c r="Z139" i="3"/>
  <c r="AB139" i="3" s="1"/>
  <c r="Z140" i="3"/>
  <c r="Z141" i="3"/>
  <c r="AJ141" i="3" s="1"/>
  <c r="AK141" i="3" s="1"/>
  <c r="AO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AO155" i="3" s="1"/>
  <c r="Z156" i="3"/>
  <c r="AJ156" i="3" s="1"/>
  <c r="AK156" i="3" s="1"/>
  <c r="AO156" i="3" s="1"/>
  <c r="Z157" i="3"/>
  <c r="AJ157" i="3" s="1"/>
  <c r="AK157" i="3" s="1"/>
  <c r="AO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AO315" i="3" s="1"/>
  <c r="Z316" i="3"/>
  <c r="Z317" i="3"/>
  <c r="AJ317" i="3" s="1"/>
  <c r="AK317" i="3" s="1"/>
  <c r="AO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AO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AO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AO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AO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AO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AO411" i="3" s="1"/>
  <c r="Z412" i="3"/>
  <c r="Z413" i="3"/>
  <c r="AJ413" i="3" s="1"/>
  <c r="AK413" i="3" s="1"/>
  <c r="AO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AO428" i="3" s="1"/>
  <c r="Z429" i="3"/>
  <c r="AJ429" i="3" s="1"/>
  <c r="AK429" i="3" s="1"/>
  <c r="AO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AO443" i="3" s="1"/>
  <c r="Z444" i="3"/>
  <c r="Z445" i="3"/>
  <c r="AJ445" i="3" s="1"/>
  <c r="AK445" i="3" s="1"/>
  <c r="AO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AO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AW517" i="3"/>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461" i="3" l="1"/>
  <c r="AN445" i="3"/>
  <c r="AN429" i="3"/>
  <c r="AN413" i="3"/>
  <c r="AN397" i="3"/>
  <c r="AN381" i="3"/>
  <c r="AN365" i="3"/>
  <c r="AN349" i="3"/>
  <c r="AN333" i="3"/>
  <c r="AN317" i="3"/>
  <c r="AN428" i="3"/>
  <c r="AN332" i="3"/>
  <c r="AN394" i="3"/>
  <c r="AN362" i="3"/>
  <c r="AN157" i="3"/>
  <c r="AN141" i="3"/>
  <c r="AN125" i="3"/>
  <c r="AN156" i="3"/>
  <c r="AN124" i="3"/>
  <c r="AN155" i="3"/>
  <c r="AN106" i="3"/>
  <c r="AN117" i="3"/>
  <c r="AN101" i="3"/>
  <c r="AN85" i="3"/>
  <c r="AN69" i="3"/>
  <c r="AN53" i="3"/>
  <c r="AN37" i="3"/>
  <c r="AN21" i="3"/>
  <c r="AN116" i="3"/>
  <c r="AN100" i="3"/>
  <c r="AN84" i="3"/>
  <c r="AN68" i="3"/>
  <c r="AN52" i="3"/>
  <c r="AN36" i="3"/>
  <c r="AN20" i="3"/>
  <c r="AN131" i="3"/>
  <c r="AN115" i="3"/>
  <c r="AN99" i="3"/>
  <c r="AN83" i="3"/>
  <c r="AN67" i="3"/>
  <c r="AN51" i="3"/>
  <c r="AN35" i="3"/>
  <c r="AN19" i="3"/>
  <c r="AJ93" i="3"/>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J92" i="3"/>
  <c r="AJ91" i="3"/>
  <c r="AJ61" i="3"/>
  <c r="AJ60" i="3"/>
  <c r="AJ108" i="3"/>
  <c r="AJ107" i="3"/>
  <c r="AJ59" i="3"/>
  <c r="AJ45" i="3"/>
  <c r="AJ139" i="3"/>
  <c r="AJ77" i="3"/>
  <c r="AJ43" i="3"/>
  <c r="AJ123" i="3"/>
  <c r="AJ76" i="3"/>
  <c r="AJ29" i="3"/>
  <c r="AJ44" i="3"/>
  <c r="AJ109" i="3"/>
  <c r="AJ75" i="3"/>
  <c r="AJ28" i="3"/>
  <c r="AB14" i="3"/>
  <c r="AE14" i="3" s="1"/>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M444" i="3" s="1"/>
  <c r="AB412" i="3"/>
  <c r="AE412" i="3" s="1"/>
  <c r="AI412" i="3" s="1"/>
  <c r="AM412" i="3" s="1"/>
  <c r="AB380" i="3"/>
  <c r="AE380" i="3" s="1"/>
  <c r="AI380" i="3" s="1"/>
  <c r="AM380" i="3" s="1"/>
  <c r="AB348" i="3"/>
  <c r="AE348" i="3" s="1"/>
  <c r="AI348" i="3" s="1"/>
  <c r="AM348" i="3" s="1"/>
  <c r="AB316" i="3"/>
  <c r="AE316" i="3" s="1"/>
  <c r="AI316" i="3" s="1"/>
  <c r="AM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M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M459" i="3" s="1"/>
  <c r="AB427" i="3"/>
  <c r="AE427" i="3" s="1"/>
  <c r="AI427" i="3" s="1"/>
  <c r="AM427" i="3" s="1"/>
  <c r="AB395" i="3"/>
  <c r="AE395" i="3" s="1"/>
  <c r="AI395" i="3" s="1"/>
  <c r="AM395" i="3" s="1"/>
  <c r="AB363" i="3"/>
  <c r="AE363" i="3" s="1"/>
  <c r="AI363" i="3" s="1"/>
  <c r="AM363" i="3" s="1"/>
  <c r="AB331" i="3"/>
  <c r="AE331" i="3" s="1"/>
  <c r="AI331" i="3" s="1"/>
  <c r="AM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M458" i="3" s="1"/>
  <c r="AJ418" i="3"/>
  <c r="AB418" i="3"/>
  <c r="AE418" i="3" s="1"/>
  <c r="AI418" i="3" s="1"/>
  <c r="AM418" i="3" s="1"/>
  <c r="AJ386" i="3"/>
  <c r="AB386" i="3"/>
  <c r="AE386" i="3" s="1"/>
  <c r="AI386" i="3" s="1"/>
  <c r="AM386" i="3" s="1"/>
  <c r="AJ354" i="3"/>
  <c r="AB354" i="3"/>
  <c r="AE354" i="3" s="1"/>
  <c r="AI354" i="3" s="1"/>
  <c r="AM354" i="3" s="1"/>
  <c r="AJ322" i="3"/>
  <c r="AB322" i="3"/>
  <c r="AE322" i="3" s="1"/>
  <c r="AI322" i="3" s="1"/>
  <c r="AM322" i="3" s="1"/>
  <c r="AJ290" i="3"/>
  <c r="AK290" i="3" s="1"/>
  <c r="AB290" i="3"/>
  <c r="AE290" i="3" s="1"/>
  <c r="AI290" i="3" s="1"/>
  <c r="AB250" i="3"/>
  <c r="AE250" i="3" s="1"/>
  <c r="AI250" i="3" s="1"/>
  <c r="AJ210" i="3"/>
  <c r="AK210" i="3" s="1"/>
  <c r="AB210" i="3"/>
  <c r="AE210" i="3" s="1"/>
  <c r="AI210" i="3" s="1"/>
  <c r="AJ178" i="3"/>
  <c r="AK178" i="3" s="1"/>
  <c r="AB178" i="3"/>
  <c r="AE178" i="3" s="1"/>
  <c r="AI178" i="3" s="1"/>
  <c r="AJ146" i="3"/>
  <c r="AB146" i="3"/>
  <c r="AE146" i="3" s="1"/>
  <c r="AI146" i="3" s="1"/>
  <c r="AM146" i="3" s="1"/>
  <c r="AJ114" i="3"/>
  <c r="AB114" i="3"/>
  <c r="AE114" i="3" s="1"/>
  <c r="AI114" i="3" s="1"/>
  <c r="AM114" i="3" s="1"/>
  <c r="AJ82" i="3"/>
  <c r="AB82" i="3"/>
  <c r="AE82" i="3" s="1"/>
  <c r="AI82" i="3" s="1"/>
  <c r="AM82" i="3" s="1"/>
  <c r="AJ50" i="3"/>
  <c r="AB50" i="3"/>
  <c r="AE50" i="3" s="1"/>
  <c r="AI50" i="3" s="1"/>
  <c r="AM50" i="3" s="1"/>
  <c r="AJ427" i="3"/>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M433" i="3" s="1"/>
  <c r="AJ433" i="3"/>
  <c r="AE401" i="3"/>
  <c r="AI401" i="3" s="1"/>
  <c r="AM401" i="3" s="1"/>
  <c r="AJ401" i="3"/>
  <c r="AE369" i="3"/>
  <c r="AI369" i="3" s="1"/>
  <c r="AM369" i="3" s="1"/>
  <c r="AJ369" i="3"/>
  <c r="AE337" i="3"/>
  <c r="AI337" i="3" s="1"/>
  <c r="AM337" i="3" s="1"/>
  <c r="AJ337" i="3"/>
  <c r="AJ297" i="3"/>
  <c r="AK297" i="3" s="1"/>
  <c r="AJ265" i="3"/>
  <c r="AK265" i="3" s="1"/>
  <c r="AE225" i="3"/>
  <c r="AI225" i="3" s="1"/>
  <c r="AJ225" i="3"/>
  <c r="AK225" i="3" s="1"/>
  <c r="AE177" i="3"/>
  <c r="AI177" i="3" s="1"/>
  <c r="AJ177" i="3"/>
  <c r="AK177" i="3" s="1"/>
  <c r="AJ137" i="3"/>
  <c r="AJ105" i="3"/>
  <c r="AE49" i="3"/>
  <c r="AI49" i="3" s="1"/>
  <c r="AM49" i="3" s="1"/>
  <c r="AJ49" i="3"/>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E448" i="3"/>
  <c r="AI448" i="3" s="1"/>
  <c r="AM448" i="3" s="1"/>
  <c r="AJ448" i="3"/>
  <c r="AJ440" i="3"/>
  <c r="AE432" i="3"/>
  <c r="AI432" i="3" s="1"/>
  <c r="AM432" i="3" s="1"/>
  <c r="AJ432" i="3"/>
  <c r="AJ424" i="3"/>
  <c r="AE416" i="3"/>
  <c r="AI416" i="3" s="1"/>
  <c r="AM416" i="3" s="1"/>
  <c r="AJ416" i="3"/>
  <c r="AJ408" i="3"/>
  <c r="AE400" i="3"/>
  <c r="AI400" i="3" s="1"/>
  <c r="AM400" i="3" s="1"/>
  <c r="AJ400" i="3"/>
  <c r="AJ392" i="3"/>
  <c r="AE384" i="3"/>
  <c r="AI384" i="3" s="1"/>
  <c r="AM384" i="3" s="1"/>
  <c r="AJ384" i="3"/>
  <c r="AJ376" i="3"/>
  <c r="AE368" i="3"/>
  <c r="AI368" i="3" s="1"/>
  <c r="AM368" i="3" s="1"/>
  <c r="AJ368" i="3"/>
  <c r="AJ360" i="3"/>
  <c r="AE352" i="3"/>
  <c r="AI352" i="3" s="1"/>
  <c r="AM352" i="3" s="1"/>
  <c r="AJ352" i="3"/>
  <c r="AJ344" i="3"/>
  <c r="AE336" i="3"/>
  <c r="AI336" i="3" s="1"/>
  <c r="AM336" i="3" s="1"/>
  <c r="AJ336" i="3"/>
  <c r="AJ328" i="3"/>
  <c r="AE320" i="3"/>
  <c r="AI320" i="3" s="1"/>
  <c r="AM320" i="3" s="1"/>
  <c r="AJ320" i="3"/>
  <c r="AJ312" i="3"/>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M160" i="3" s="1"/>
  <c r="AJ160" i="3"/>
  <c r="AJ152" i="3"/>
  <c r="AE144" i="3"/>
  <c r="AI144" i="3" s="1"/>
  <c r="AM144" i="3" s="1"/>
  <c r="AJ144" i="3"/>
  <c r="AJ136" i="3"/>
  <c r="AE128" i="3"/>
  <c r="AI128" i="3" s="1"/>
  <c r="AM128" i="3" s="1"/>
  <c r="AJ128" i="3"/>
  <c r="AJ120" i="3"/>
  <c r="AE112" i="3"/>
  <c r="AI112" i="3" s="1"/>
  <c r="AM112" i="3" s="1"/>
  <c r="AJ112" i="3"/>
  <c r="AJ104" i="3"/>
  <c r="AE96" i="3"/>
  <c r="AI96" i="3" s="1"/>
  <c r="AM96" i="3" s="1"/>
  <c r="AJ96" i="3"/>
  <c r="AJ88" i="3"/>
  <c r="AE80" i="3"/>
  <c r="AI80" i="3" s="1"/>
  <c r="AM80" i="3" s="1"/>
  <c r="AJ80" i="3"/>
  <c r="AJ72" i="3"/>
  <c r="AE64" i="3"/>
  <c r="AI64" i="3" s="1"/>
  <c r="AM64" i="3" s="1"/>
  <c r="AJ64" i="3"/>
  <c r="AJ56" i="3"/>
  <c r="AE48" i="3"/>
  <c r="AI48" i="3" s="1"/>
  <c r="AM48" i="3" s="1"/>
  <c r="AJ48" i="3"/>
  <c r="AJ40" i="3"/>
  <c r="AE32" i="3"/>
  <c r="AI32" i="3" s="1"/>
  <c r="AM32" i="3" s="1"/>
  <c r="AJ32" i="3"/>
  <c r="AJ24" i="3"/>
  <c r="AE16" i="3"/>
  <c r="AI16" i="3" s="1"/>
  <c r="AM16" i="3" s="1"/>
  <c r="AJ16" i="3"/>
  <c r="AB937" i="3"/>
  <c r="AE937" i="3" s="1"/>
  <c r="AI937" i="3" s="1"/>
  <c r="AB793" i="3"/>
  <c r="AE793" i="3" s="1"/>
  <c r="AI793" i="3" s="1"/>
  <c r="AE761" i="3"/>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M137" i="3" s="1"/>
  <c r="AB105" i="3"/>
  <c r="AE105" i="3" s="1"/>
  <c r="AI105" i="3" s="1"/>
  <c r="AM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M460" i="3" s="1"/>
  <c r="AB428" i="3"/>
  <c r="AE428" i="3" s="1"/>
  <c r="AI428" i="3" s="1"/>
  <c r="AM428" i="3" s="1"/>
  <c r="AB396" i="3"/>
  <c r="AE396" i="3" s="1"/>
  <c r="AI396" i="3" s="1"/>
  <c r="AM396" i="3" s="1"/>
  <c r="AB364" i="3"/>
  <c r="AE364" i="3" s="1"/>
  <c r="AI364" i="3" s="1"/>
  <c r="AM364" i="3" s="1"/>
  <c r="AB332" i="3"/>
  <c r="AE332" i="3" s="1"/>
  <c r="AI332" i="3" s="1"/>
  <c r="AM332" i="3" s="1"/>
  <c r="AB300" i="3"/>
  <c r="AE300" i="3" s="1"/>
  <c r="AI300" i="3" s="1"/>
  <c r="AJ260" i="3"/>
  <c r="AK260" i="3" s="1"/>
  <c r="AB260" i="3"/>
  <c r="AE260" i="3" s="1"/>
  <c r="AI260" i="3" s="1"/>
  <c r="AB220" i="3"/>
  <c r="AE220" i="3" s="1"/>
  <c r="AI220" i="3" s="1"/>
  <c r="AB188" i="3"/>
  <c r="AE188" i="3" s="1"/>
  <c r="AI188" i="3" s="1"/>
  <c r="AJ148" i="3"/>
  <c r="AB148" i="3"/>
  <c r="AE148" i="3" s="1"/>
  <c r="AI148" i="3" s="1"/>
  <c r="AM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B435" i="3"/>
  <c r="AE435" i="3" s="1"/>
  <c r="AI435" i="3" s="1"/>
  <c r="AM435" i="3" s="1"/>
  <c r="AJ403" i="3"/>
  <c r="AB403" i="3"/>
  <c r="AE403" i="3" s="1"/>
  <c r="AI403" i="3" s="1"/>
  <c r="AM403" i="3" s="1"/>
  <c r="AJ371" i="3"/>
  <c r="AB371" i="3"/>
  <c r="AE371" i="3" s="1"/>
  <c r="AI371" i="3" s="1"/>
  <c r="AM371" i="3" s="1"/>
  <c r="AJ339" i="3"/>
  <c r="AB339" i="3"/>
  <c r="AE339" i="3" s="1"/>
  <c r="AI339" i="3" s="1"/>
  <c r="AM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B147" i="3"/>
  <c r="AE147" i="3" s="1"/>
  <c r="AI147" i="3" s="1"/>
  <c r="AM147" i="3" s="1"/>
  <c r="AJ492" i="3"/>
  <c r="AK492" i="3" s="1"/>
  <c r="AJ396" i="3"/>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M442" i="3" s="1"/>
  <c r="AB410" i="3"/>
  <c r="AE410" i="3" s="1"/>
  <c r="AI410" i="3" s="1"/>
  <c r="AM410" i="3" s="1"/>
  <c r="AB378" i="3"/>
  <c r="AE378" i="3" s="1"/>
  <c r="AI378" i="3" s="1"/>
  <c r="AM378" i="3" s="1"/>
  <c r="AJ338" i="3"/>
  <c r="AB338" i="3"/>
  <c r="AE338" i="3" s="1"/>
  <c r="AI338" i="3" s="1"/>
  <c r="AM338" i="3" s="1"/>
  <c r="AB298" i="3"/>
  <c r="AE298" i="3" s="1"/>
  <c r="AI298" i="3" s="1"/>
  <c r="AB266" i="3"/>
  <c r="AE266" i="3" s="1"/>
  <c r="AI266" i="3" s="1"/>
  <c r="AB234" i="3"/>
  <c r="AE234" i="3" s="1"/>
  <c r="AI234" i="3" s="1"/>
  <c r="AB202" i="3"/>
  <c r="AE202" i="3" s="1"/>
  <c r="AI202" i="3" s="1"/>
  <c r="AB170" i="3"/>
  <c r="AE170" i="3" s="1"/>
  <c r="AI170" i="3" s="1"/>
  <c r="AB138" i="3"/>
  <c r="AE138" i="3" s="1"/>
  <c r="AI138" i="3" s="1"/>
  <c r="AM138" i="3" s="1"/>
  <c r="AJ98" i="3"/>
  <c r="AB98" i="3"/>
  <c r="AE98" i="3" s="1"/>
  <c r="AI98" i="3" s="1"/>
  <c r="AM98" i="3" s="1"/>
  <c r="AB58" i="3"/>
  <c r="AE58" i="3" s="1"/>
  <c r="AI58" i="3" s="1"/>
  <c r="AM58" i="3" s="1"/>
  <c r="AB26" i="3"/>
  <c r="AE26" i="3" s="1"/>
  <c r="AI26" i="3" s="1"/>
  <c r="AM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M441" i="3" s="1"/>
  <c r="AJ441" i="3"/>
  <c r="AE409" i="3"/>
  <c r="AI409" i="3" s="1"/>
  <c r="AM409" i="3" s="1"/>
  <c r="AJ409" i="3"/>
  <c r="AE377" i="3"/>
  <c r="AI377" i="3" s="1"/>
  <c r="AM377" i="3" s="1"/>
  <c r="AJ377" i="3"/>
  <c r="AE345" i="3"/>
  <c r="AI345" i="3" s="1"/>
  <c r="AM345" i="3" s="1"/>
  <c r="AJ345" i="3"/>
  <c r="AE313" i="3"/>
  <c r="AI313" i="3" s="1"/>
  <c r="AM313" i="3" s="1"/>
  <c r="AJ313" i="3"/>
  <c r="AE281" i="3"/>
  <c r="AI281" i="3" s="1"/>
  <c r="AJ281" i="3"/>
  <c r="AK281" i="3" s="1"/>
  <c r="AE241" i="3"/>
  <c r="AI241" i="3" s="1"/>
  <c r="AJ241" i="3"/>
  <c r="AK241" i="3" s="1"/>
  <c r="AE209" i="3"/>
  <c r="AI209" i="3" s="1"/>
  <c r="AJ209" i="3"/>
  <c r="AK209" i="3" s="1"/>
  <c r="AE185" i="3"/>
  <c r="AI185" i="3" s="1"/>
  <c r="AJ185" i="3"/>
  <c r="AK185" i="3" s="1"/>
  <c r="AE153" i="3"/>
  <c r="AI153" i="3" s="1"/>
  <c r="AM153" i="3" s="1"/>
  <c r="AJ153" i="3"/>
  <c r="AE121" i="3"/>
  <c r="AI121" i="3" s="1"/>
  <c r="AM121" i="3" s="1"/>
  <c r="AJ121" i="3"/>
  <c r="AE89" i="3"/>
  <c r="AI89" i="3" s="1"/>
  <c r="AM89" i="3" s="1"/>
  <c r="AJ89" i="3"/>
  <c r="AE57" i="3"/>
  <c r="AI57" i="3" s="1"/>
  <c r="AM57" i="3" s="1"/>
  <c r="AJ57" i="3"/>
  <c r="AE25" i="3"/>
  <c r="AI25" i="3" s="1"/>
  <c r="AM25" i="3" s="1"/>
  <c r="AJ25" i="3"/>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M455" i="3" s="1"/>
  <c r="AJ455" i="3"/>
  <c r="AE447" i="3"/>
  <c r="AI447" i="3" s="1"/>
  <c r="AM447" i="3" s="1"/>
  <c r="AJ447" i="3"/>
  <c r="AE439" i="3"/>
  <c r="AI439" i="3" s="1"/>
  <c r="AM439" i="3" s="1"/>
  <c r="AJ439" i="3"/>
  <c r="AE431" i="3"/>
  <c r="AI431" i="3" s="1"/>
  <c r="AM431" i="3" s="1"/>
  <c r="AJ431" i="3"/>
  <c r="AE423" i="3"/>
  <c r="AI423" i="3" s="1"/>
  <c r="AM423" i="3" s="1"/>
  <c r="AJ423" i="3"/>
  <c r="AE415" i="3"/>
  <c r="AI415" i="3" s="1"/>
  <c r="AM415" i="3" s="1"/>
  <c r="AJ415" i="3"/>
  <c r="AE407" i="3"/>
  <c r="AI407" i="3" s="1"/>
  <c r="AM407" i="3" s="1"/>
  <c r="AJ407" i="3"/>
  <c r="AE399" i="3"/>
  <c r="AI399" i="3" s="1"/>
  <c r="AM399" i="3" s="1"/>
  <c r="AJ399" i="3"/>
  <c r="AE391" i="3"/>
  <c r="AI391" i="3" s="1"/>
  <c r="AM391" i="3" s="1"/>
  <c r="AJ391" i="3"/>
  <c r="AE383" i="3"/>
  <c r="AI383" i="3" s="1"/>
  <c r="AM383" i="3" s="1"/>
  <c r="AJ383" i="3"/>
  <c r="AE375" i="3"/>
  <c r="AI375" i="3" s="1"/>
  <c r="AM375" i="3" s="1"/>
  <c r="AJ375" i="3"/>
  <c r="AE367" i="3"/>
  <c r="AI367" i="3" s="1"/>
  <c r="AM367" i="3" s="1"/>
  <c r="AJ367" i="3"/>
  <c r="AE359" i="3"/>
  <c r="AI359" i="3" s="1"/>
  <c r="AM359" i="3" s="1"/>
  <c r="AJ359" i="3"/>
  <c r="AE351" i="3"/>
  <c r="AI351" i="3" s="1"/>
  <c r="AM351" i="3" s="1"/>
  <c r="AJ351" i="3"/>
  <c r="AE343" i="3"/>
  <c r="AI343" i="3" s="1"/>
  <c r="AM343" i="3" s="1"/>
  <c r="AJ343" i="3"/>
  <c r="AE335" i="3"/>
  <c r="AI335" i="3" s="1"/>
  <c r="AM335" i="3" s="1"/>
  <c r="AJ335" i="3"/>
  <c r="AE327" i="3"/>
  <c r="AI327" i="3" s="1"/>
  <c r="AM327" i="3" s="1"/>
  <c r="AJ327" i="3"/>
  <c r="AE319" i="3"/>
  <c r="AI319" i="3" s="1"/>
  <c r="AM319" i="3" s="1"/>
  <c r="AJ319" i="3"/>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M159" i="3" s="1"/>
  <c r="AJ159" i="3"/>
  <c r="AE151" i="3"/>
  <c r="AI151" i="3" s="1"/>
  <c r="AM151" i="3" s="1"/>
  <c r="AJ151" i="3"/>
  <c r="AE143" i="3"/>
  <c r="AI143" i="3" s="1"/>
  <c r="AM143" i="3" s="1"/>
  <c r="AJ143" i="3"/>
  <c r="AE135" i="3"/>
  <c r="AI135" i="3" s="1"/>
  <c r="AM135" i="3" s="1"/>
  <c r="AJ135" i="3"/>
  <c r="AE127" i="3"/>
  <c r="AI127" i="3" s="1"/>
  <c r="AM127" i="3" s="1"/>
  <c r="AJ127" i="3"/>
  <c r="AE119" i="3"/>
  <c r="AI119" i="3" s="1"/>
  <c r="AM119" i="3" s="1"/>
  <c r="AJ119" i="3"/>
  <c r="AE111" i="3"/>
  <c r="AI111" i="3" s="1"/>
  <c r="AM111" i="3" s="1"/>
  <c r="AJ111" i="3"/>
  <c r="AE103" i="3"/>
  <c r="AI103" i="3" s="1"/>
  <c r="AM103" i="3" s="1"/>
  <c r="AJ103" i="3"/>
  <c r="AE95" i="3"/>
  <c r="AI95" i="3" s="1"/>
  <c r="AM95" i="3" s="1"/>
  <c r="AJ95" i="3"/>
  <c r="AE87" i="3"/>
  <c r="AI87" i="3" s="1"/>
  <c r="AM87" i="3" s="1"/>
  <c r="AJ87" i="3"/>
  <c r="AE79" i="3"/>
  <c r="AI79" i="3" s="1"/>
  <c r="AM79" i="3" s="1"/>
  <c r="AJ79" i="3"/>
  <c r="AE71" i="3"/>
  <c r="AI71" i="3" s="1"/>
  <c r="AM71" i="3" s="1"/>
  <c r="AJ71" i="3"/>
  <c r="AE63" i="3"/>
  <c r="AI63" i="3" s="1"/>
  <c r="AM63" i="3" s="1"/>
  <c r="AJ63" i="3"/>
  <c r="AE55" i="3"/>
  <c r="AI55" i="3" s="1"/>
  <c r="AM55" i="3" s="1"/>
  <c r="AJ55" i="3"/>
  <c r="AE47" i="3"/>
  <c r="AI47" i="3" s="1"/>
  <c r="AM47" i="3" s="1"/>
  <c r="AJ47" i="3"/>
  <c r="AE39" i="3"/>
  <c r="AI39" i="3" s="1"/>
  <c r="AM39" i="3" s="1"/>
  <c r="AJ39" i="3"/>
  <c r="AE31" i="3"/>
  <c r="AI31" i="3" s="1"/>
  <c r="AM31" i="3" s="1"/>
  <c r="AJ31" i="3"/>
  <c r="AE23" i="3"/>
  <c r="AI23" i="3" s="1"/>
  <c r="AM23" i="3" s="1"/>
  <c r="AJ23" i="3"/>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M456" i="3" s="1"/>
  <c r="AB440" i="3"/>
  <c r="AE440" i="3" s="1"/>
  <c r="AI440" i="3" s="1"/>
  <c r="AM440" i="3" s="1"/>
  <c r="AB424" i="3"/>
  <c r="AE424" i="3" s="1"/>
  <c r="AI424" i="3" s="1"/>
  <c r="AM424" i="3" s="1"/>
  <c r="AB408" i="3"/>
  <c r="AE408" i="3" s="1"/>
  <c r="AI408" i="3" s="1"/>
  <c r="AM408" i="3" s="1"/>
  <c r="AB392" i="3"/>
  <c r="AE392" i="3" s="1"/>
  <c r="AI392" i="3" s="1"/>
  <c r="AM392" i="3" s="1"/>
  <c r="AB376" i="3"/>
  <c r="AE376" i="3" s="1"/>
  <c r="AI376" i="3" s="1"/>
  <c r="AM376" i="3" s="1"/>
  <c r="AB360" i="3"/>
  <c r="AE360" i="3" s="1"/>
  <c r="AI360" i="3" s="1"/>
  <c r="AM360" i="3" s="1"/>
  <c r="AB344" i="3"/>
  <c r="AE344" i="3" s="1"/>
  <c r="AI344" i="3" s="1"/>
  <c r="AM344" i="3" s="1"/>
  <c r="AB328" i="3"/>
  <c r="AE328" i="3" s="1"/>
  <c r="AI328" i="3" s="1"/>
  <c r="AM328" i="3" s="1"/>
  <c r="AB312" i="3"/>
  <c r="AE312" i="3" s="1"/>
  <c r="AI312" i="3" s="1"/>
  <c r="AM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M152" i="3" s="1"/>
  <c r="AB136" i="3"/>
  <c r="AE136" i="3" s="1"/>
  <c r="AI136" i="3" s="1"/>
  <c r="AM136" i="3" s="1"/>
  <c r="AB120" i="3"/>
  <c r="AE120" i="3" s="1"/>
  <c r="AI120" i="3" s="1"/>
  <c r="AM120" i="3" s="1"/>
  <c r="AB104" i="3"/>
  <c r="AE104" i="3" s="1"/>
  <c r="AI104" i="3" s="1"/>
  <c r="AM104" i="3" s="1"/>
  <c r="AB88" i="3"/>
  <c r="AE88" i="3" s="1"/>
  <c r="AI88" i="3" s="1"/>
  <c r="AM88" i="3" s="1"/>
  <c r="AB72" i="3"/>
  <c r="AE72" i="3" s="1"/>
  <c r="AI72" i="3" s="1"/>
  <c r="AM72" i="3" s="1"/>
  <c r="AB56" i="3"/>
  <c r="AE56" i="3" s="1"/>
  <c r="AI56" i="3" s="1"/>
  <c r="AM56" i="3" s="1"/>
  <c r="AB40" i="3"/>
  <c r="AE40" i="3" s="1"/>
  <c r="AI40" i="3" s="1"/>
  <c r="AM40" i="3" s="1"/>
  <c r="AB24" i="3"/>
  <c r="AE24" i="3" s="1"/>
  <c r="AI24" i="3" s="1"/>
  <c r="AM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J412" i="3"/>
  <c r="AJ380" i="3"/>
  <c r="AJ348" i="3"/>
  <c r="AJ316" i="3"/>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B452" i="3"/>
  <c r="AE452" i="3" s="1"/>
  <c r="AI452" i="3" s="1"/>
  <c r="AM452" i="3" s="1"/>
  <c r="AJ420" i="3"/>
  <c r="AB420" i="3"/>
  <c r="AE420" i="3" s="1"/>
  <c r="AI420" i="3" s="1"/>
  <c r="AM420" i="3" s="1"/>
  <c r="AJ388" i="3"/>
  <c r="AB388" i="3"/>
  <c r="AE388" i="3" s="1"/>
  <c r="AI388" i="3" s="1"/>
  <c r="AM388" i="3" s="1"/>
  <c r="AJ356" i="3"/>
  <c r="AB356" i="3"/>
  <c r="AE356" i="3" s="1"/>
  <c r="AI356" i="3" s="1"/>
  <c r="AM356" i="3" s="1"/>
  <c r="AJ324" i="3"/>
  <c r="AB324" i="3"/>
  <c r="AE324" i="3" s="1"/>
  <c r="AI324" i="3" s="1"/>
  <c r="AM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B132" i="3"/>
  <c r="AE132" i="3" s="1"/>
  <c r="AI132" i="3" s="1"/>
  <c r="AM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B451" i="3"/>
  <c r="AE451" i="3" s="1"/>
  <c r="AI451" i="3" s="1"/>
  <c r="AM451" i="3" s="1"/>
  <c r="AJ419" i="3"/>
  <c r="AB419" i="3"/>
  <c r="AE419" i="3" s="1"/>
  <c r="AI419" i="3" s="1"/>
  <c r="AM419" i="3" s="1"/>
  <c r="AJ387" i="3"/>
  <c r="AB387" i="3"/>
  <c r="AE387" i="3" s="1"/>
  <c r="AI387" i="3" s="1"/>
  <c r="AM387" i="3" s="1"/>
  <c r="AJ355" i="3"/>
  <c r="AB355" i="3"/>
  <c r="AE355" i="3" s="1"/>
  <c r="AI355" i="3" s="1"/>
  <c r="AM355" i="3" s="1"/>
  <c r="AJ323" i="3"/>
  <c r="AB323" i="3"/>
  <c r="AE323" i="3" s="1"/>
  <c r="AI323" i="3" s="1"/>
  <c r="AM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J364" i="3"/>
  <c r="AJ268" i="3"/>
  <c r="AK268" i="3" s="1"/>
  <c r="AJ140" i="3"/>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B434" i="3"/>
  <c r="AE434" i="3" s="1"/>
  <c r="AI434" i="3" s="1"/>
  <c r="AM434" i="3" s="1"/>
  <c r="AJ402" i="3"/>
  <c r="AB402" i="3"/>
  <c r="AE402" i="3" s="1"/>
  <c r="AI402" i="3" s="1"/>
  <c r="AM402" i="3" s="1"/>
  <c r="AJ370" i="3"/>
  <c r="AB370" i="3"/>
  <c r="AE370" i="3" s="1"/>
  <c r="AI370" i="3" s="1"/>
  <c r="AM370" i="3" s="1"/>
  <c r="AB346" i="3"/>
  <c r="AE346" i="3" s="1"/>
  <c r="AI346" i="3" s="1"/>
  <c r="AM346" i="3" s="1"/>
  <c r="AB314" i="3"/>
  <c r="AE314" i="3" s="1"/>
  <c r="AI314" i="3" s="1"/>
  <c r="AM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B130" i="3"/>
  <c r="AE130" i="3" s="1"/>
  <c r="AI130" i="3" s="1"/>
  <c r="AM130" i="3" s="1"/>
  <c r="AB106" i="3"/>
  <c r="AE106" i="3" s="1"/>
  <c r="AI106" i="3" s="1"/>
  <c r="AM106" i="3" s="1"/>
  <c r="AB74" i="3"/>
  <c r="AE74" i="3" s="1"/>
  <c r="AI74" i="3" s="1"/>
  <c r="AM74" i="3" s="1"/>
  <c r="AB42" i="3"/>
  <c r="AE42" i="3" s="1"/>
  <c r="AI42" i="3" s="1"/>
  <c r="AM42" i="3" s="1"/>
  <c r="AJ18" i="3"/>
  <c r="AB18" i="3"/>
  <c r="AE18" i="3" s="1"/>
  <c r="AI18" i="3" s="1"/>
  <c r="AM18" i="3" s="1"/>
  <c r="AJ459" i="3"/>
  <c r="AJ363" i="3"/>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M457" i="3" s="1"/>
  <c r="AJ457" i="3"/>
  <c r="AE425" i="3"/>
  <c r="AI425" i="3" s="1"/>
  <c r="AM425" i="3" s="1"/>
  <c r="AJ425" i="3"/>
  <c r="AE393" i="3"/>
  <c r="AI393" i="3" s="1"/>
  <c r="AM393" i="3" s="1"/>
  <c r="AJ393" i="3"/>
  <c r="AE361" i="3"/>
  <c r="AI361" i="3" s="1"/>
  <c r="AM361" i="3" s="1"/>
  <c r="AJ361" i="3"/>
  <c r="AE329" i="3"/>
  <c r="AI329" i="3" s="1"/>
  <c r="AM329" i="3" s="1"/>
  <c r="AJ329" i="3"/>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M161" i="3" s="1"/>
  <c r="AJ161" i="3"/>
  <c r="AE129" i="3"/>
  <c r="AI129" i="3" s="1"/>
  <c r="AM129" i="3" s="1"/>
  <c r="AJ129" i="3"/>
  <c r="AE97" i="3"/>
  <c r="AI97" i="3" s="1"/>
  <c r="AM97" i="3" s="1"/>
  <c r="AJ97" i="3"/>
  <c r="AE73" i="3"/>
  <c r="AI73" i="3" s="1"/>
  <c r="AM73" i="3" s="1"/>
  <c r="AJ73" i="3"/>
  <c r="AE33" i="3"/>
  <c r="AI33" i="3" s="1"/>
  <c r="AM33" i="3" s="1"/>
  <c r="AJ33" i="3"/>
  <c r="AJ1002" i="3"/>
  <c r="AK1002" i="3" s="1"/>
  <c r="AJ810" i="3"/>
  <c r="AK810" i="3" s="1"/>
  <c r="AJ714" i="3"/>
  <c r="AK714" i="3" s="1"/>
  <c r="AJ618" i="3"/>
  <c r="AK618" i="3" s="1"/>
  <c r="AJ554" i="3"/>
  <c r="AK554" i="3" s="1"/>
  <c r="AJ458" i="3"/>
  <c r="AJ266" i="3"/>
  <c r="AK266" i="3" s="1"/>
  <c r="AJ170" i="3"/>
  <c r="AK170" i="3" s="1"/>
  <c r="AJ74" i="3"/>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E446" i="3"/>
  <c r="AI446" i="3" s="1"/>
  <c r="AM446" i="3" s="1"/>
  <c r="AJ446" i="3"/>
  <c r="AJ438" i="3"/>
  <c r="AE430" i="3"/>
  <c r="AI430" i="3" s="1"/>
  <c r="AM430" i="3" s="1"/>
  <c r="AJ430" i="3"/>
  <c r="AJ422" i="3"/>
  <c r="AE414" i="3"/>
  <c r="AI414" i="3" s="1"/>
  <c r="AM414" i="3" s="1"/>
  <c r="AJ414" i="3"/>
  <c r="AJ406" i="3"/>
  <c r="AE398" i="3"/>
  <c r="AI398" i="3" s="1"/>
  <c r="AM398" i="3" s="1"/>
  <c r="AJ398" i="3"/>
  <c r="AJ390" i="3"/>
  <c r="AE382" i="3"/>
  <c r="AI382" i="3" s="1"/>
  <c r="AM382" i="3" s="1"/>
  <c r="AJ382" i="3"/>
  <c r="AJ374" i="3"/>
  <c r="AE366" i="3"/>
  <c r="AI366" i="3" s="1"/>
  <c r="AM366" i="3" s="1"/>
  <c r="AJ366" i="3"/>
  <c r="AJ358" i="3"/>
  <c r="AE350" i="3"/>
  <c r="AI350" i="3" s="1"/>
  <c r="AM350" i="3" s="1"/>
  <c r="AJ350" i="3"/>
  <c r="AJ342" i="3"/>
  <c r="AE334" i="3"/>
  <c r="AI334" i="3" s="1"/>
  <c r="AM334" i="3" s="1"/>
  <c r="AJ334" i="3"/>
  <c r="AJ326" i="3"/>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B436" i="3"/>
  <c r="AE436" i="3" s="1"/>
  <c r="AI436" i="3" s="1"/>
  <c r="AM436" i="3" s="1"/>
  <c r="AJ404" i="3"/>
  <c r="AB404" i="3"/>
  <c r="AE404" i="3" s="1"/>
  <c r="AI404" i="3" s="1"/>
  <c r="AM404" i="3" s="1"/>
  <c r="AJ372" i="3"/>
  <c r="AB372" i="3"/>
  <c r="AE372" i="3" s="1"/>
  <c r="AI372" i="3" s="1"/>
  <c r="AM372" i="3" s="1"/>
  <c r="AJ340" i="3"/>
  <c r="AB340" i="3"/>
  <c r="AE340" i="3" s="1"/>
  <c r="AI340" i="3" s="1"/>
  <c r="AM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M156" i="3" s="1"/>
  <c r="AB124" i="3"/>
  <c r="AE124" i="3" s="1"/>
  <c r="AI124" i="3" s="1"/>
  <c r="AM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M443" i="3" s="1"/>
  <c r="AB411" i="3"/>
  <c r="AE411" i="3" s="1"/>
  <c r="AI411" i="3" s="1"/>
  <c r="AM411" i="3" s="1"/>
  <c r="AB379" i="3"/>
  <c r="AE379" i="3" s="1"/>
  <c r="AI379" i="3" s="1"/>
  <c r="AM379" i="3" s="1"/>
  <c r="AB347" i="3"/>
  <c r="AE347" i="3" s="1"/>
  <c r="AI347" i="3" s="1"/>
  <c r="AM347" i="3" s="1"/>
  <c r="AB315" i="3"/>
  <c r="AE315" i="3" s="1"/>
  <c r="AI315" i="3" s="1"/>
  <c r="AM315" i="3" s="1"/>
  <c r="AB283" i="3"/>
  <c r="AE283" i="3" s="1"/>
  <c r="AI283" i="3" s="1"/>
  <c r="AB251" i="3"/>
  <c r="AE251" i="3" s="1"/>
  <c r="AI251" i="3" s="1"/>
  <c r="AB219" i="3"/>
  <c r="AE219" i="3" s="1"/>
  <c r="AI219" i="3" s="1"/>
  <c r="AB187" i="3"/>
  <c r="AE187" i="3" s="1"/>
  <c r="AI187" i="3" s="1"/>
  <c r="AB155" i="3"/>
  <c r="AE155" i="3" s="1"/>
  <c r="AI155" i="3" s="1"/>
  <c r="AM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B450" i="3"/>
  <c r="AE450" i="3" s="1"/>
  <c r="AI450" i="3" s="1"/>
  <c r="AM450" i="3" s="1"/>
  <c r="AB426" i="3"/>
  <c r="AE426" i="3" s="1"/>
  <c r="AI426" i="3" s="1"/>
  <c r="AM426" i="3" s="1"/>
  <c r="AB394" i="3"/>
  <c r="AE394" i="3" s="1"/>
  <c r="AI394" i="3" s="1"/>
  <c r="AM394" i="3" s="1"/>
  <c r="AB362" i="3"/>
  <c r="AE362" i="3" s="1"/>
  <c r="AI362" i="3" s="1"/>
  <c r="AM362" i="3" s="1"/>
  <c r="AB330" i="3"/>
  <c r="AE330" i="3" s="1"/>
  <c r="AI330" i="3" s="1"/>
  <c r="AM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M154" i="3" s="1"/>
  <c r="AB122" i="3"/>
  <c r="AE122" i="3" s="1"/>
  <c r="AI122" i="3" s="1"/>
  <c r="AM122" i="3" s="1"/>
  <c r="AB90" i="3"/>
  <c r="AE90" i="3" s="1"/>
  <c r="AI90" i="3" s="1"/>
  <c r="AM90" i="3" s="1"/>
  <c r="AJ66" i="3"/>
  <c r="AB66" i="3"/>
  <c r="AE66" i="3" s="1"/>
  <c r="AI66" i="3" s="1"/>
  <c r="AM66" i="3" s="1"/>
  <c r="AJ34" i="3"/>
  <c r="AB34" i="3"/>
  <c r="AE34" i="3" s="1"/>
  <c r="AI34" i="3" s="1"/>
  <c r="AM34" i="3" s="1"/>
  <c r="AJ1003" i="3"/>
  <c r="AK1003" i="3" s="1"/>
  <c r="AJ907" i="3"/>
  <c r="AK907" i="3" s="1"/>
  <c r="AJ811" i="3"/>
  <c r="AK811" i="3" s="1"/>
  <c r="AJ747" i="3"/>
  <c r="AK747" i="3" s="1"/>
  <c r="AJ651" i="3"/>
  <c r="AK651" i="3" s="1"/>
  <c r="AJ555" i="3"/>
  <c r="AK555" i="3" s="1"/>
  <c r="AJ491" i="3"/>
  <c r="AK491" i="3" s="1"/>
  <c r="AJ395" i="3"/>
  <c r="AJ331" i="3"/>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M449" i="3" s="1"/>
  <c r="AJ449" i="3"/>
  <c r="AE417" i="3"/>
  <c r="AI417" i="3" s="1"/>
  <c r="AM417" i="3" s="1"/>
  <c r="AJ417" i="3"/>
  <c r="AE385" i="3"/>
  <c r="AI385" i="3" s="1"/>
  <c r="AM385" i="3" s="1"/>
  <c r="AJ385" i="3"/>
  <c r="AE353" i="3"/>
  <c r="AI353" i="3" s="1"/>
  <c r="AM353" i="3" s="1"/>
  <c r="AJ353" i="3"/>
  <c r="AE321" i="3"/>
  <c r="AI321" i="3" s="1"/>
  <c r="AM321" i="3" s="1"/>
  <c r="AJ321" i="3"/>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M145" i="3" s="1"/>
  <c r="AJ145" i="3"/>
  <c r="AE113" i="3"/>
  <c r="AI113" i="3" s="1"/>
  <c r="AM113" i="3" s="1"/>
  <c r="AJ113" i="3"/>
  <c r="AE81" i="3"/>
  <c r="AI81" i="3" s="1"/>
  <c r="AM81" i="3" s="1"/>
  <c r="AJ81" i="3"/>
  <c r="AE65" i="3"/>
  <c r="AI65" i="3" s="1"/>
  <c r="AM65" i="3" s="1"/>
  <c r="AJ65" i="3"/>
  <c r="AE41" i="3"/>
  <c r="AI41" i="3" s="1"/>
  <c r="AM41" i="3" s="1"/>
  <c r="AJ41" i="3"/>
  <c r="AE17" i="3"/>
  <c r="AI17" i="3" s="1"/>
  <c r="AM17" i="3" s="1"/>
  <c r="AJ17" i="3"/>
  <c r="AJ970" i="3"/>
  <c r="AK970" i="3" s="1"/>
  <c r="AJ842" i="3"/>
  <c r="AK842" i="3" s="1"/>
  <c r="AJ746" i="3"/>
  <c r="AK746" i="3" s="1"/>
  <c r="AJ650" i="3"/>
  <c r="AK650" i="3" s="1"/>
  <c r="AJ522" i="3"/>
  <c r="AK522" i="3" s="1"/>
  <c r="AJ426" i="3"/>
  <c r="AJ330" i="3"/>
  <c r="AJ234" i="3"/>
  <c r="AK234" i="3" s="1"/>
  <c r="AJ138" i="3"/>
  <c r="AJ42" i="3"/>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M461" i="3" s="1"/>
  <c r="AJ453" i="3"/>
  <c r="AB453" i="3"/>
  <c r="AE453" i="3" s="1"/>
  <c r="AI453" i="3" s="1"/>
  <c r="AM453" i="3" s="1"/>
  <c r="AB445" i="3"/>
  <c r="AE445" i="3" s="1"/>
  <c r="AI445" i="3" s="1"/>
  <c r="AM445" i="3" s="1"/>
  <c r="AJ437" i="3"/>
  <c r="AB437" i="3"/>
  <c r="AE437" i="3" s="1"/>
  <c r="AI437" i="3" s="1"/>
  <c r="AM437" i="3" s="1"/>
  <c r="AB429" i="3"/>
  <c r="AE429" i="3" s="1"/>
  <c r="AI429" i="3" s="1"/>
  <c r="AM429" i="3" s="1"/>
  <c r="AJ421" i="3"/>
  <c r="AB421" i="3"/>
  <c r="AE421" i="3" s="1"/>
  <c r="AI421" i="3" s="1"/>
  <c r="AM421" i="3" s="1"/>
  <c r="AB413" i="3"/>
  <c r="AE413" i="3" s="1"/>
  <c r="AI413" i="3" s="1"/>
  <c r="AM413" i="3" s="1"/>
  <c r="AJ405" i="3"/>
  <c r="AB405" i="3"/>
  <c r="AE405" i="3" s="1"/>
  <c r="AI405" i="3" s="1"/>
  <c r="AM405" i="3" s="1"/>
  <c r="AB397" i="3"/>
  <c r="AE397" i="3" s="1"/>
  <c r="AI397" i="3" s="1"/>
  <c r="AM397" i="3" s="1"/>
  <c r="AJ389" i="3"/>
  <c r="AB389" i="3"/>
  <c r="AE389" i="3" s="1"/>
  <c r="AI389" i="3" s="1"/>
  <c r="AM389" i="3" s="1"/>
  <c r="AB381" i="3"/>
  <c r="AE381" i="3" s="1"/>
  <c r="AI381" i="3" s="1"/>
  <c r="AM381" i="3" s="1"/>
  <c r="AJ373" i="3"/>
  <c r="AB373" i="3"/>
  <c r="AE373" i="3" s="1"/>
  <c r="AI373" i="3" s="1"/>
  <c r="AM373" i="3" s="1"/>
  <c r="AB365" i="3"/>
  <c r="AE365" i="3" s="1"/>
  <c r="AI365" i="3" s="1"/>
  <c r="AM365" i="3" s="1"/>
  <c r="AJ357" i="3"/>
  <c r="AB357" i="3"/>
  <c r="AE357" i="3" s="1"/>
  <c r="AI357" i="3" s="1"/>
  <c r="AM357" i="3" s="1"/>
  <c r="AB349" i="3"/>
  <c r="AE349" i="3" s="1"/>
  <c r="AI349" i="3" s="1"/>
  <c r="AM349" i="3" s="1"/>
  <c r="AJ341" i="3"/>
  <c r="AB341" i="3"/>
  <c r="AE341" i="3" s="1"/>
  <c r="AI341" i="3" s="1"/>
  <c r="AM341" i="3" s="1"/>
  <c r="AB333" i="3"/>
  <c r="AE333" i="3" s="1"/>
  <c r="AI333" i="3" s="1"/>
  <c r="AM333" i="3" s="1"/>
  <c r="AJ325" i="3"/>
  <c r="AB325" i="3"/>
  <c r="AE325" i="3" s="1"/>
  <c r="AI325" i="3" s="1"/>
  <c r="AM325" i="3" s="1"/>
  <c r="AB317" i="3"/>
  <c r="AE317" i="3" s="1"/>
  <c r="AI317" i="3" s="1"/>
  <c r="AM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M157" i="3" s="1"/>
  <c r="AJ149" i="3"/>
  <c r="AB149" i="3"/>
  <c r="AE149" i="3" s="1"/>
  <c r="AI149" i="3" s="1"/>
  <c r="AM149" i="3" s="1"/>
  <c r="AB141" i="3"/>
  <c r="AE141" i="3" s="1"/>
  <c r="AI141" i="3" s="1"/>
  <c r="AM141" i="3" s="1"/>
  <c r="AJ133" i="3"/>
  <c r="AB133" i="3"/>
  <c r="AE133" i="3" s="1"/>
  <c r="AI133" i="3" s="1"/>
  <c r="AM133" i="3" s="1"/>
  <c r="AB125" i="3"/>
  <c r="AE125" i="3" s="1"/>
  <c r="AI125" i="3" s="1"/>
  <c r="AM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M454" i="3" s="1"/>
  <c r="AB438" i="3"/>
  <c r="AE438" i="3" s="1"/>
  <c r="AI438" i="3" s="1"/>
  <c r="AM438" i="3" s="1"/>
  <c r="AB422" i="3"/>
  <c r="AE422" i="3" s="1"/>
  <c r="AI422" i="3" s="1"/>
  <c r="AM422" i="3" s="1"/>
  <c r="AB406" i="3"/>
  <c r="AE406" i="3" s="1"/>
  <c r="AI406" i="3" s="1"/>
  <c r="AM406" i="3" s="1"/>
  <c r="AB390" i="3"/>
  <c r="AE390" i="3" s="1"/>
  <c r="AI390" i="3" s="1"/>
  <c r="AM390" i="3" s="1"/>
  <c r="AB374" i="3"/>
  <c r="AE374" i="3" s="1"/>
  <c r="AI374" i="3" s="1"/>
  <c r="AM374" i="3" s="1"/>
  <c r="AB358" i="3"/>
  <c r="AE358" i="3" s="1"/>
  <c r="AI358" i="3" s="1"/>
  <c r="AM358" i="3" s="1"/>
  <c r="AB342" i="3"/>
  <c r="AE342" i="3" s="1"/>
  <c r="AI342" i="3" s="1"/>
  <c r="AM342" i="3" s="1"/>
  <c r="AB326" i="3"/>
  <c r="AE326" i="3" s="1"/>
  <c r="AI326" i="3" s="1"/>
  <c r="AM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J410" i="3"/>
  <c r="AJ378" i="3"/>
  <c r="AJ346" i="3"/>
  <c r="AJ314" i="3"/>
  <c r="AJ282" i="3"/>
  <c r="AK282" i="3" s="1"/>
  <c r="AJ250" i="3"/>
  <c r="AK250" i="3" s="1"/>
  <c r="AJ218" i="3"/>
  <c r="AK218" i="3" s="1"/>
  <c r="AJ186" i="3"/>
  <c r="AK186" i="3" s="1"/>
  <c r="AJ154" i="3"/>
  <c r="AJ122" i="3"/>
  <c r="AJ90" i="3"/>
  <c r="AJ58" i="3"/>
  <c r="AJ26" i="3"/>
  <c r="AE318" i="3"/>
  <c r="AI318" i="3" s="1"/>
  <c r="AM318" i="3" s="1"/>
  <c r="AJ318" i="3"/>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M158" i="3" s="1"/>
  <c r="AJ158" i="3"/>
  <c r="AE150" i="3"/>
  <c r="AI150" i="3" s="1"/>
  <c r="AM150" i="3" s="1"/>
  <c r="AJ150" i="3"/>
  <c r="AE142" i="3"/>
  <c r="AI142" i="3" s="1"/>
  <c r="AM142" i="3" s="1"/>
  <c r="AJ142" i="3"/>
  <c r="AE134" i="3"/>
  <c r="AI134" i="3" s="1"/>
  <c r="AM134" i="3" s="1"/>
  <c r="AJ134" i="3"/>
  <c r="AE126" i="3"/>
  <c r="AI126" i="3" s="1"/>
  <c r="AM126" i="3" s="1"/>
  <c r="AJ126" i="3"/>
  <c r="AE118" i="3"/>
  <c r="AI118" i="3" s="1"/>
  <c r="AM118" i="3" s="1"/>
  <c r="AJ118" i="3"/>
  <c r="AE110" i="3"/>
  <c r="AI110" i="3" s="1"/>
  <c r="AM110" i="3" s="1"/>
  <c r="AJ110" i="3"/>
  <c r="AE102" i="3"/>
  <c r="AI102" i="3" s="1"/>
  <c r="AM102" i="3" s="1"/>
  <c r="AJ102" i="3"/>
  <c r="AE94" i="3"/>
  <c r="AI94" i="3" s="1"/>
  <c r="AM94" i="3" s="1"/>
  <c r="AJ94" i="3"/>
  <c r="AE86" i="3"/>
  <c r="AI86" i="3" s="1"/>
  <c r="AM86" i="3" s="1"/>
  <c r="AJ86" i="3"/>
  <c r="AE78" i="3"/>
  <c r="AI78" i="3" s="1"/>
  <c r="AM78" i="3" s="1"/>
  <c r="AJ78" i="3"/>
  <c r="AE70" i="3"/>
  <c r="AI70" i="3" s="1"/>
  <c r="AM70" i="3" s="1"/>
  <c r="AJ70" i="3"/>
  <c r="AE62" i="3"/>
  <c r="AI62" i="3" s="1"/>
  <c r="AM62" i="3" s="1"/>
  <c r="AJ62" i="3"/>
  <c r="AE54" i="3"/>
  <c r="AI54" i="3" s="1"/>
  <c r="AM54" i="3" s="1"/>
  <c r="AJ54" i="3"/>
  <c r="AE46" i="3"/>
  <c r="AI46" i="3" s="1"/>
  <c r="AM46" i="3" s="1"/>
  <c r="AJ46" i="3"/>
  <c r="AE38" i="3"/>
  <c r="AI38" i="3" s="1"/>
  <c r="AM38" i="3" s="1"/>
  <c r="AJ38" i="3"/>
  <c r="AE30" i="3"/>
  <c r="AI30" i="3" s="1"/>
  <c r="AM30" i="3" s="1"/>
  <c r="AJ30" i="3"/>
  <c r="AE22" i="3"/>
  <c r="AI22" i="3" s="1"/>
  <c r="AM22" i="3" s="1"/>
  <c r="AJ22" i="3"/>
  <c r="AB117" i="3"/>
  <c r="AE117" i="3" s="1"/>
  <c r="AI117" i="3" s="1"/>
  <c r="AM117" i="3" s="1"/>
  <c r="AB101" i="3"/>
  <c r="AE101" i="3" s="1"/>
  <c r="AI101" i="3" s="1"/>
  <c r="AM101" i="3" s="1"/>
  <c r="AB85" i="3"/>
  <c r="AE85" i="3" s="1"/>
  <c r="AI85" i="3" s="1"/>
  <c r="AM85" i="3" s="1"/>
  <c r="AB69" i="3"/>
  <c r="AE69" i="3" s="1"/>
  <c r="AI69" i="3" s="1"/>
  <c r="AM69" i="3" s="1"/>
  <c r="AB53" i="3"/>
  <c r="AE53" i="3" s="1"/>
  <c r="AI53" i="3" s="1"/>
  <c r="AM53" i="3" s="1"/>
  <c r="AB37" i="3"/>
  <c r="AE37" i="3" s="1"/>
  <c r="AI37" i="3" s="1"/>
  <c r="AM37" i="3" s="1"/>
  <c r="AB21" i="3"/>
  <c r="AE21" i="3" s="1"/>
  <c r="AI21" i="3" s="1"/>
  <c r="AM21" i="3" s="1"/>
  <c r="AE109" i="3"/>
  <c r="AI109" i="3" s="1"/>
  <c r="AM109" i="3" s="1"/>
  <c r="AE93" i="3"/>
  <c r="AI93" i="3" s="1"/>
  <c r="AM93" i="3" s="1"/>
  <c r="AE77" i="3"/>
  <c r="AI77" i="3" s="1"/>
  <c r="AM77" i="3" s="1"/>
  <c r="AE61" i="3"/>
  <c r="AI61" i="3" s="1"/>
  <c r="AM61" i="3" s="1"/>
  <c r="AE45" i="3"/>
  <c r="AI45" i="3" s="1"/>
  <c r="AM45" i="3" s="1"/>
  <c r="AE29" i="3"/>
  <c r="AI29" i="3" s="1"/>
  <c r="AM29" i="3" s="1"/>
  <c r="AB116" i="3"/>
  <c r="AE116" i="3" s="1"/>
  <c r="AI116" i="3" s="1"/>
  <c r="AM116" i="3" s="1"/>
  <c r="AB100" i="3"/>
  <c r="AE100" i="3" s="1"/>
  <c r="AI100" i="3" s="1"/>
  <c r="AM100" i="3" s="1"/>
  <c r="AB84" i="3"/>
  <c r="AE84" i="3" s="1"/>
  <c r="AI84" i="3" s="1"/>
  <c r="AM84" i="3" s="1"/>
  <c r="AB68" i="3"/>
  <c r="AE68" i="3" s="1"/>
  <c r="AI68" i="3" s="1"/>
  <c r="AM68" i="3" s="1"/>
  <c r="AB52" i="3"/>
  <c r="AE52" i="3" s="1"/>
  <c r="AI52" i="3" s="1"/>
  <c r="AM52" i="3" s="1"/>
  <c r="AB36" i="3"/>
  <c r="AE36" i="3" s="1"/>
  <c r="AI36" i="3" s="1"/>
  <c r="AM36" i="3" s="1"/>
  <c r="AB20" i="3"/>
  <c r="AE20" i="3" s="1"/>
  <c r="AI20" i="3" s="1"/>
  <c r="AM20" i="3" s="1"/>
  <c r="AE108" i="3"/>
  <c r="AI108" i="3" s="1"/>
  <c r="AM108" i="3" s="1"/>
  <c r="AE92" i="3"/>
  <c r="AI92" i="3" s="1"/>
  <c r="AM92" i="3" s="1"/>
  <c r="AE76" i="3"/>
  <c r="AI76" i="3" s="1"/>
  <c r="AM76" i="3" s="1"/>
  <c r="AE60" i="3"/>
  <c r="AI60" i="3" s="1"/>
  <c r="AM60" i="3" s="1"/>
  <c r="AE44" i="3"/>
  <c r="AI44" i="3" s="1"/>
  <c r="AM44" i="3" s="1"/>
  <c r="AE28" i="3"/>
  <c r="AI28" i="3" s="1"/>
  <c r="AM28" i="3" s="1"/>
  <c r="AB131" i="3"/>
  <c r="AE131" i="3" s="1"/>
  <c r="AI131" i="3" s="1"/>
  <c r="AM131" i="3" s="1"/>
  <c r="AB115" i="3"/>
  <c r="AE115" i="3" s="1"/>
  <c r="AI115" i="3" s="1"/>
  <c r="AM115" i="3" s="1"/>
  <c r="AB99" i="3"/>
  <c r="AE99" i="3" s="1"/>
  <c r="AI99" i="3" s="1"/>
  <c r="AM99" i="3" s="1"/>
  <c r="AB83" i="3"/>
  <c r="AE83" i="3" s="1"/>
  <c r="AI83" i="3" s="1"/>
  <c r="AM83" i="3" s="1"/>
  <c r="AB67" i="3"/>
  <c r="AE67" i="3" s="1"/>
  <c r="AI67" i="3" s="1"/>
  <c r="AM67" i="3" s="1"/>
  <c r="AB51" i="3"/>
  <c r="AE51" i="3" s="1"/>
  <c r="AI51" i="3" s="1"/>
  <c r="AM51" i="3" s="1"/>
  <c r="AB35" i="3"/>
  <c r="AE35" i="3" s="1"/>
  <c r="AI35" i="3" s="1"/>
  <c r="AM35" i="3" s="1"/>
  <c r="AB19" i="3"/>
  <c r="AE19" i="3" s="1"/>
  <c r="AI19" i="3" s="1"/>
  <c r="AM19" i="3" s="1"/>
  <c r="AE139" i="3"/>
  <c r="AI139" i="3" s="1"/>
  <c r="AM139" i="3" s="1"/>
  <c r="AE123" i="3"/>
  <c r="AI123" i="3" s="1"/>
  <c r="AM123" i="3" s="1"/>
  <c r="AE107" i="3"/>
  <c r="AI107" i="3" s="1"/>
  <c r="AM107" i="3" s="1"/>
  <c r="AE91" i="3"/>
  <c r="AI91" i="3" s="1"/>
  <c r="AM91" i="3" s="1"/>
  <c r="AE75" i="3"/>
  <c r="AI75" i="3" s="1"/>
  <c r="AM75" i="3" s="1"/>
  <c r="AE59" i="3"/>
  <c r="AI59" i="3" s="1"/>
  <c r="AM59" i="3" s="1"/>
  <c r="AE43" i="3"/>
  <c r="AI43" i="3" s="1"/>
  <c r="AM43" i="3" s="1"/>
  <c r="AE27" i="3"/>
  <c r="AI27" i="3" s="1"/>
  <c r="AM27" i="3" s="1"/>
  <c r="AE13" i="3"/>
  <c r="AJ15" i="3"/>
  <c r="AD13" i="3"/>
  <c r="AK318" i="3" l="1"/>
  <c r="AO318" i="3" s="1"/>
  <c r="AN318" i="3"/>
  <c r="AK340" i="3"/>
  <c r="AO340" i="3" s="1"/>
  <c r="AN340" i="3"/>
  <c r="AK366" i="3"/>
  <c r="AO366" i="3" s="1"/>
  <c r="AN366" i="3"/>
  <c r="AK316" i="3"/>
  <c r="AO316" i="3" s="1"/>
  <c r="AN316" i="3"/>
  <c r="AK435" i="3"/>
  <c r="AO435" i="3" s="1"/>
  <c r="AN435" i="3"/>
  <c r="AK392" i="3"/>
  <c r="AO392" i="3" s="1"/>
  <c r="AN392" i="3"/>
  <c r="AK337" i="3"/>
  <c r="AO337" i="3" s="1"/>
  <c r="AN337" i="3"/>
  <c r="AK454" i="3"/>
  <c r="AO454" i="3" s="1"/>
  <c r="AN454" i="3"/>
  <c r="AK348" i="3"/>
  <c r="AO348" i="3" s="1"/>
  <c r="AN348" i="3"/>
  <c r="AK327" i="3"/>
  <c r="AO327" i="3" s="1"/>
  <c r="AN327" i="3"/>
  <c r="AK391" i="3"/>
  <c r="AO391" i="3" s="1"/>
  <c r="AN391" i="3"/>
  <c r="AK455" i="3"/>
  <c r="AO455" i="3" s="1"/>
  <c r="AN455" i="3"/>
  <c r="AK312" i="3"/>
  <c r="AO312" i="3" s="1"/>
  <c r="AN312" i="3"/>
  <c r="AK400" i="3"/>
  <c r="AO400" i="3" s="1"/>
  <c r="AN400" i="3"/>
  <c r="AK320" i="3"/>
  <c r="AO320" i="3" s="1"/>
  <c r="AN320" i="3"/>
  <c r="AK369" i="3"/>
  <c r="AO369" i="3" s="1"/>
  <c r="AN369" i="3"/>
  <c r="AK405" i="3"/>
  <c r="AO405" i="3" s="1"/>
  <c r="AN405" i="3"/>
  <c r="AK321" i="3"/>
  <c r="AO321" i="3" s="1"/>
  <c r="AN321" i="3"/>
  <c r="AK427" i="3"/>
  <c r="AO427" i="3" s="1"/>
  <c r="AN427" i="3"/>
  <c r="AK382" i="3"/>
  <c r="AO382" i="3" s="1"/>
  <c r="AN382" i="3"/>
  <c r="AK364" i="3"/>
  <c r="AO364" i="3" s="1"/>
  <c r="AN364" i="3"/>
  <c r="AK324" i="3"/>
  <c r="AO324" i="3" s="1"/>
  <c r="AN324" i="3"/>
  <c r="AK412" i="3"/>
  <c r="AO412" i="3" s="1"/>
  <c r="AN412" i="3"/>
  <c r="AK335" i="3"/>
  <c r="AO335" i="3" s="1"/>
  <c r="AN335" i="3"/>
  <c r="AK399" i="3"/>
  <c r="AO399" i="3" s="1"/>
  <c r="AN399" i="3"/>
  <c r="AK408" i="3"/>
  <c r="AO408" i="3" s="1"/>
  <c r="AN408" i="3"/>
  <c r="AK322" i="3"/>
  <c r="AO322" i="3" s="1"/>
  <c r="AN322" i="3"/>
  <c r="AK421" i="3"/>
  <c r="AO421" i="3" s="1"/>
  <c r="AN421" i="3"/>
  <c r="AK353" i="3"/>
  <c r="AO353" i="3" s="1"/>
  <c r="AN353" i="3"/>
  <c r="AK331" i="3"/>
  <c r="AO331" i="3" s="1"/>
  <c r="AN331" i="3"/>
  <c r="AK404" i="3"/>
  <c r="AO404" i="3" s="1"/>
  <c r="AN404" i="3"/>
  <c r="AK460" i="3"/>
  <c r="AO460" i="3" s="1"/>
  <c r="AN460" i="3"/>
  <c r="AK444" i="3"/>
  <c r="AO444" i="3" s="1"/>
  <c r="AN444" i="3"/>
  <c r="AK328" i="3"/>
  <c r="AO328" i="3" s="1"/>
  <c r="AN328" i="3"/>
  <c r="AK416" i="3"/>
  <c r="AO416" i="3" s="1"/>
  <c r="AN416" i="3"/>
  <c r="AK401" i="3"/>
  <c r="AO401" i="3" s="1"/>
  <c r="AN401" i="3"/>
  <c r="AK450" i="3"/>
  <c r="AO450" i="3" s="1"/>
  <c r="AN450" i="3"/>
  <c r="AK325" i="3"/>
  <c r="AO325" i="3" s="1"/>
  <c r="AN325" i="3"/>
  <c r="AK341" i="3"/>
  <c r="AO341" i="3" s="1"/>
  <c r="AN341" i="3"/>
  <c r="AK330" i="3"/>
  <c r="AO330" i="3" s="1"/>
  <c r="AN330" i="3"/>
  <c r="AK395" i="3"/>
  <c r="AO395" i="3" s="1"/>
  <c r="AN395" i="3"/>
  <c r="AK390" i="3"/>
  <c r="AO390" i="3" s="1"/>
  <c r="AN390" i="3"/>
  <c r="AK363" i="3"/>
  <c r="AO363" i="3" s="1"/>
  <c r="AN363" i="3"/>
  <c r="AK356" i="3"/>
  <c r="AO356" i="3" s="1"/>
  <c r="AN356" i="3"/>
  <c r="AK343" i="3"/>
  <c r="AO343" i="3" s="1"/>
  <c r="AN343" i="3"/>
  <c r="AK407" i="3"/>
  <c r="AO407" i="3" s="1"/>
  <c r="AN407" i="3"/>
  <c r="AK336" i="3"/>
  <c r="AO336" i="3" s="1"/>
  <c r="AN336" i="3"/>
  <c r="AK354" i="3"/>
  <c r="AO354" i="3" s="1"/>
  <c r="AN354" i="3"/>
  <c r="AK426" i="3"/>
  <c r="AO426" i="3" s="1"/>
  <c r="AN426" i="3"/>
  <c r="AK385" i="3"/>
  <c r="AO385" i="3" s="1"/>
  <c r="AN385" i="3"/>
  <c r="AK436" i="3"/>
  <c r="AO436" i="3" s="1"/>
  <c r="AN436" i="3"/>
  <c r="AK398" i="3"/>
  <c r="AO398" i="3" s="1"/>
  <c r="AN398" i="3"/>
  <c r="AK459" i="3"/>
  <c r="AO459" i="3" s="1"/>
  <c r="AN459" i="3"/>
  <c r="AK323" i="3"/>
  <c r="AO323" i="3" s="1"/>
  <c r="AN323" i="3"/>
  <c r="AK424" i="3"/>
  <c r="AO424" i="3" s="1"/>
  <c r="AN424" i="3"/>
  <c r="AK433" i="3"/>
  <c r="AO433" i="3" s="1"/>
  <c r="AN433" i="3"/>
  <c r="AK372" i="3"/>
  <c r="AO372" i="3" s="1"/>
  <c r="AN372" i="3"/>
  <c r="AK374" i="3"/>
  <c r="AO374" i="3" s="1"/>
  <c r="AN374" i="3"/>
  <c r="AK380" i="3"/>
  <c r="AO380" i="3" s="1"/>
  <c r="AN380" i="3"/>
  <c r="AK437" i="3"/>
  <c r="AO437" i="3" s="1"/>
  <c r="AN437" i="3"/>
  <c r="AK329" i="3"/>
  <c r="AO329" i="3" s="1"/>
  <c r="AN329" i="3"/>
  <c r="AK388" i="3"/>
  <c r="AO388" i="3" s="1"/>
  <c r="AN388" i="3"/>
  <c r="AK351" i="3"/>
  <c r="AO351" i="3" s="1"/>
  <c r="AN351" i="3"/>
  <c r="AK415" i="3"/>
  <c r="AO415" i="3" s="1"/>
  <c r="AN415" i="3"/>
  <c r="AK313" i="3"/>
  <c r="AO313" i="3" s="1"/>
  <c r="AN313" i="3"/>
  <c r="AK344" i="3"/>
  <c r="AO344" i="3" s="1"/>
  <c r="AN344" i="3"/>
  <c r="AK432" i="3"/>
  <c r="AO432" i="3" s="1"/>
  <c r="AN432" i="3"/>
  <c r="AK386" i="3"/>
  <c r="AO386" i="3" s="1"/>
  <c r="AN386" i="3"/>
  <c r="AK357" i="3"/>
  <c r="AO357" i="3" s="1"/>
  <c r="AN357" i="3"/>
  <c r="AK417" i="3"/>
  <c r="AO417" i="3" s="1"/>
  <c r="AN417" i="3"/>
  <c r="AK406" i="3"/>
  <c r="AO406" i="3" s="1"/>
  <c r="AN406" i="3"/>
  <c r="AK355" i="3"/>
  <c r="AO355" i="3" s="1"/>
  <c r="AN355" i="3"/>
  <c r="AK352" i="3"/>
  <c r="AO352" i="3" s="1"/>
  <c r="AN352" i="3"/>
  <c r="AK326" i="3"/>
  <c r="AO326" i="3" s="1"/>
  <c r="AN326" i="3"/>
  <c r="AK414" i="3"/>
  <c r="AO414" i="3" s="1"/>
  <c r="AN414" i="3"/>
  <c r="AK420" i="3"/>
  <c r="AO420" i="3" s="1"/>
  <c r="AN420" i="3"/>
  <c r="AK359" i="3"/>
  <c r="AO359" i="3" s="1"/>
  <c r="AN359" i="3"/>
  <c r="AK423" i="3"/>
  <c r="AO423" i="3" s="1"/>
  <c r="AN423" i="3"/>
  <c r="AK345" i="3"/>
  <c r="AO345" i="3" s="1"/>
  <c r="AN345" i="3"/>
  <c r="AK440" i="3"/>
  <c r="AO440" i="3" s="1"/>
  <c r="AN440" i="3"/>
  <c r="AK418" i="3"/>
  <c r="AO418" i="3" s="1"/>
  <c r="AN418" i="3"/>
  <c r="AK334" i="3"/>
  <c r="AO334" i="3" s="1"/>
  <c r="AN334" i="3"/>
  <c r="AK339" i="3"/>
  <c r="AO339" i="3" s="1"/>
  <c r="AN339" i="3"/>
  <c r="AK360" i="3"/>
  <c r="AO360" i="3" s="1"/>
  <c r="AN360" i="3"/>
  <c r="AK448" i="3"/>
  <c r="AO448" i="3" s="1"/>
  <c r="AN448" i="3"/>
  <c r="AK453" i="3"/>
  <c r="AO453" i="3" s="1"/>
  <c r="AN453" i="3"/>
  <c r="AK314" i="3"/>
  <c r="AO314" i="3" s="1"/>
  <c r="AN314" i="3"/>
  <c r="AK373" i="3"/>
  <c r="AO373" i="3" s="1"/>
  <c r="AN373" i="3"/>
  <c r="AK422" i="3"/>
  <c r="AO422" i="3" s="1"/>
  <c r="AN422" i="3"/>
  <c r="AK393" i="3"/>
  <c r="AO393" i="3" s="1"/>
  <c r="AN393" i="3"/>
  <c r="AK452" i="3"/>
  <c r="AO452" i="3" s="1"/>
  <c r="AN452" i="3"/>
  <c r="AK367" i="3"/>
  <c r="AO367" i="3" s="1"/>
  <c r="AN367" i="3"/>
  <c r="AK431" i="3"/>
  <c r="AO431" i="3" s="1"/>
  <c r="AN431" i="3"/>
  <c r="AK377" i="3"/>
  <c r="AO377" i="3" s="1"/>
  <c r="AN377" i="3"/>
  <c r="AK396" i="3"/>
  <c r="AO396" i="3" s="1"/>
  <c r="AN396" i="3"/>
  <c r="AK368" i="3"/>
  <c r="AO368" i="3" s="1"/>
  <c r="AN368" i="3"/>
  <c r="AK361" i="3"/>
  <c r="AO361" i="3" s="1"/>
  <c r="AN361" i="3"/>
  <c r="AK370" i="3"/>
  <c r="AO370" i="3" s="1"/>
  <c r="AN370" i="3"/>
  <c r="AK387" i="3"/>
  <c r="AO387" i="3" s="1"/>
  <c r="AN387" i="3"/>
  <c r="AK346" i="3"/>
  <c r="AO346" i="3" s="1"/>
  <c r="AN346" i="3"/>
  <c r="AK342" i="3"/>
  <c r="AO342" i="3" s="1"/>
  <c r="AN342" i="3"/>
  <c r="AK430" i="3"/>
  <c r="AO430" i="3" s="1"/>
  <c r="AN430" i="3"/>
  <c r="AK402" i="3"/>
  <c r="AO402" i="3" s="1"/>
  <c r="AN402" i="3"/>
  <c r="AK419" i="3"/>
  <c r="AO419" i="3" s="1"/>
  <c r="AN419" i="3"/>
  <c r="AK371" i="3"/>
  <c r="AO371" i="3" s="1"/>
  <c r="AN371" i="3"/>
  <c r="AK456" i="3"/>
  <c r="AO456" i="3" s="1"/>
  <c r="AN456" i="3"/>
  <c r="AK449" i="3"/>
  <c r="AO449" i="3" s="1"/>
  <c r="AN449" i="3"/>
  <c r="AK350" i="3"/>
  <c r="AO350" i="3" s="1"/>
  <c r="AN350" i="3"/>
  <c r="AK458" i="3"/>
  <c r="AO458" i="3" s="1"/>
  <c r="AN458" i="3"/>
  <c r="AK425" i="3"/>
  <c r="AO425" i="3" s="1"/>
  <c r="AN425" i="3"/>
  <c r="AK375" i="3"/>
  <c r="AO375" i="3" s="1"/>
  <c r="AN375" i="3"/>
  <c r="AK439" i="3"/>
  <c r="AO439" i="3" s="1"/>
  <c r="AN439" i="3"/>
  <c r="AK409" i="3"/>
  <c r="AO409" i="3" s="1"/>
  <c r="AN409" i="3"/>
  <c r="AK376" i="3"/>
  <c r="AO376" i="3" s="1"/>
  <c r="AN376" i="3"/>
  <c r="AK410" i="3"/>
  <c r="AO410" i="3" s="1"/>
  <c r="AN410" i="3"/>
  <c r="AK389" i="3"/>
  <c r="AO389" i="3" s="1"/>
  <c r="AN389" i="3"/>
  <c r="AK438" i="3"/>
  <c r="AO438" i="3" s="1"/>
  <c r="AN438" i="3"/>
  <c r="AK434" i="3"/>
  <c r="AO434" i="3" s="1"/>
  <c r="AN434" i="3"/>
  <c r="AK451" i="3"/>
  <c r="AO451" i="3" s="1"/>
  <c r="AN451" i="3"/>
  <c r="AK338" i="3"/>
  <c r="AO338" i="3" s="1"/>
  <c r="AN338" i="3"/>
  <c r="AK403" i="3"/>
  <c r="AO403" i="3" s="1"/>
  <c r="AN403" i="3"/>
  <c r="AK384" i="3"/>
  <c r="AO384" i="3" s="1"/>
  <c r="AN384" i="3"/>
  <c r="AK378" i="3"/>
  <c r="AO378" i="3" s="1"/>
  <c r="AN378" i="3"/>
  <c r="AK442" i="3"/>
  <c r="AO442" i="3" s="1"/>
  <c r="AN442" i="3"/>
  <c r="AK358" i="3"/>
  <c r="AO358" i="3" s="1"/>
  <c r="AN358" i="3"/>
  <c r="AK446" i="3"/>
  <c r="AO446" i="3" s="1"/>
  <c r="AN446" i="3"/>
  <c r="AK457" i="3"/>
  <c r="AO457" i="3" s="1"/>
  <c r="AN457" i="3"/>
  <c r="AK319" i="3"/>
  <c r="AO319" i="3" s="1"/>
  <c r="AN319" i="3"/>
  <c r="AK383" i="3"/>
  <c r="AO383" i="3" s="1"/>
  <c r="AN383" i="3"/>
  <c r="AK447" i="3"/>
  <c r="AO447" i="3" s="1"/>
  <c r="AN447" i="3"/>
  <c r="AK441" i="3"/>
  <c r="AO441" i="3" s="1"/>
  <c r="AN441" i="3"/>
  <c r="AK118" i="3"/>
  <c r="AO118" i="3" s="1"/>
  <c r="AN118" i="3"/>
  <c r="AK41" i="3"/>
  <c r="AO41" i="3" s="1"/>
  <c r="AN41" i="3"/>
  <c r="AK34" i="3"/>
  <c r="AO34" i="3" s="1"/>
  <c r="AN34" i="3"/>
  <c r="AK70" i="3"/>
  <c r="AO70" i="3" s="1"/>
  <c r="AN70" i="3"/>
  <c r="AK134" i="3"/>
  <c r="AO134" i="3" s="1"/>
  <c r="AN134" i="3"/>
  <c r="AK26" i="3"/>
  <c r="AO26" i="3" s="1"/>
  <c r="AN26" i="3"/>
  <c r="AK42" i="3"/>
  <c r="AO42" i="3" s="1"/>
  <c r="AN42" i="3"/>
  <c r="AK81" i="3"/>
  <c r="AO81" i="3" s="1"/>
  <c r="AN81" i="3"/>
  <c r="AK64" i="3"/>
  <c r="AO64" i="3" s="1"/>
  <c r="AN64" i="3"/>
  <c r="AK123" i="3"/>
  <c r="AO123" i="3" s="1"/>
  <c r="AN123" i="3"/>
  <c r="AK33" i="3"/>
  <c r="AO33" i="3" s="1"/>
  <c r="AN33" i="3"/>
  <c r="AK79" i="3"/>
  <c r="AO79" i="3" s="1"/>
  <c r="AN79" i="3"/>
  <c r="AK143" i="3"/>
  <c r="AO143" i="3" s="1"/>
  <c r="AN143" i="3"/>
  <c r="AK148" i="3"/>
  <c r="AO148" i="3" s="1"/>
  <c r="AN148" i="3"/>
  <c r="AK152" i="3"/>
  <c r="AO152" i="3" s="1"/>
  <c r="AN152" i="3"/>
  <c r="AK43" i="3"/>
  <c r="AO43" i="3" s="1"/>
  <c r="AN43" i="3"/>
  <c r="AK72" i="3"/>
  <c r="AO72" i="3" s="1"/>
  <c r="AN72" i="3"/>
  <c r="AK160" i="3"/>
  <c r="AO160" i="3" s="1"/>
  <c r="AN160" i="3"/>
  <c r="AK50" i="3"/>
  <c r="AO50" i="3" s="1"/>
  <c r="AN50" i="3"/>
  <c r="AK77" i="3"/>
  <c r="AO77" i="3" s="1"/>
  <c r="AN77" i="3"/>
  <c r="AK93" i="3"/>
  <c r="AO93" i="3" s="1"/>
  <c r="AN93" i="3"/>
  <c r="AK138" i="3"/>
  <c r="AO138" i="3" s="1"/>
  <c r="AN138" i="3"/>
  <c r="AK122" i="3"/>
  <c r="AO122" i="3" s="1"/>
  <c r="AN122" i="3"/>
  <c r="AK73" i="3"/>
  <c r="AO73" i="3" s="1"/>
  <c r="AN73" i="3"/>
  <c r="AK23" i="3"/>
  <c r="AO23" i="3" s="1"/>
  <c r="AN23" i="3"/>
  <c r="AK87" i="3"/>
  <c r="AO87" i="3" s="1"/>
  <c r="AN87" i="3"/>
  <c r="AK151" i="3"/>
  <c r="AO151" i="3" s="1"/>
  <c r="AN151" i="3"/>
  <c r="AK25" i="3"/>
  <c r="AO25" i="3" s="1"/>
  <c r="AN25" i="3"/>
  <c r="AK80" i="3"/>
  <c r="AO80" i="3" s="1"/>
  <c r="AN80" i="3"/>
  <c r="AK139" i="3"/>
  <c r="AO139" i="3" s="1"/>
  <c r="AN139" i="3"/>
  <c r="AK22" i="3"/>
  <c r="AO22" i="3" s="1"/>
  <c r="AN22" i="3"/>
  <c r="AK86" i="3"/>
  <c r="AO86" i="3" s="1"/>
  <c r="AN86" i="3"/>
  <c r="AK150" i="3"/>
  <c r="AO150" i="3" s="1"/>
  <c r="AN150" i="3"/>
  <c r="AK154" i="3"/>
  <c r="AO154" i="3" s="1"/>
  <c r="AN154" i="3"/>
  <c r="AK145" i="3"/>
  <c r="AO145" i="3" s="1"/>
  <c r="AN145" i="3"/>
  <c r="AK98" i="3"/>
  <c r="AO98" i="3" s="1"/>
  <c r="AN98" i="3"/>
  <c r="AK49" i="3"/>
  <c r="AO49" i="3" s="1"/>
  <c r="AN49" i="3"/>
  <c r="AK82" i="3"/>
  <c r="AO82" i="3" s="1"/>
  <c r="AN82" i="3"/>
  <c r="AK45" i="3"/>
  <c r="AO45" i="3" s="1"/>
  <c r="AN45" i="3"/>
  <c r="AK97" i="3"/>
  <c r="AO97" i="3" s="1"/>
  <c r="AN97" i="3"/>
  <c r="AK31" i="3"/>
  <c r="AO31" i="3" s="1"/>
  <c r="AN31" i="3"/>
  <c r="AK95" i="3"/>
  <c r="AO95" i="3" s="1"/>
  <c r="AN95" i="3"/>
  <c r="AK159" i="3"/>
  <c r="AO159" i="3" s="1"/>
  <c r="AN159" i="3"/>
  <c r="AK57" i="3"/>
  <c r="AO57" i="3" s="1"/>
  <c r="AN57" i="3"/>
  <c r="AK88" i="3"/>
  <c r="AO88" i="3" s="1"/>
  <c r="AN88" i="3"/>
  <c r="AK59" i="3"/>
  <c r="AO59" i="3" s="1"/>
  <c r="AN59" i="3"/>
  <c r="AK78" i="3"/>
  <c r="AO78" i="3" s="1"/>
  <c r="AN78" i="3"/>
  <c r="AK90" i="3"/>
  <c r="AO90" i="3" s="1"/>
  <c r="AN90" i="3"/>
  <c r="AK18" i="3"/>
  <c r="AO18" i="3" s="1"/>
  <c r="AN18" i="3"/>
  <c r="AK96" i="3"/>
  <c r="AO96" i="3" s="1"/>
  <c r="AN96" i="3"/>
  <c r="AK105" i="3"/>
  <c r="AO105" i="3" s="1"/>
  <c r="AN105" i="3"/>
  <c r="AK114" i="3"/>
  <c r="AO114" i="3" s="1"/>
  <c r="AN114" i="3"/>
  <c r="AK107" i="3"/>
  <c r="AO107" i="3" s="1"/>
  <c r="AN107" i="3"/>
  <c r="AK58" i="3"/>
  <c r="AO58" i="3" s="1"/>
  <c r="AN58" i="3"/>
  <c r="AK113" i="3"/>
  <c r="AO113" i="3" s="1"/>
  <c r="AN113" i="3"/>
  <c r="AK94" i="3"/>
  <c r="AO94" i="3" s="1"/>
  <c r="AN94" i="3"/>
  <c r="AK129" i="3"/>
  <c r="AO129" i="3" s="1"/>
  <c r="AN129" i="3"/>
  <c r="AK132" i="3"/>
  <c r="AO132" i="3" s="1"/>
  <c r="AN132" i="3"/>
  <c r="AK39" i="3"/>
  <c r="AO39" i="3" s="1"/>
  <c r="AN39" i="3"/>
  <c r="AK103" i="3"/>
  <c r="AO103" i="3" s="1"/>
  <c r="AN103" i="3"/>
  <c r="AK89" i="3"/>
  <c r="AO89" i="3" s="1"/>
  <c r="AN89" i="3"/>
  <c r="AK16" i="3"/>
  <c r="AO16" i="3" s="1"/>
  <c r="AN16" i="3"/>
  <c r="AK137" i="3"/>
  <c r="AO137" i="3" s="1"/>
  <c r="AN137" i="3"/>
  <c r="AK108" i="3"/>
  <c r="AO108" i="3" s="1"/>
  <c r="AN108" i="3"/>
  <c r="AK142" i="3"/>
  <c r="AO142" i="3" s="1"/>
  <c r="AN142" i="3"/>
  <c r="AK30" i="3"/>
  <c r="AO30" i="3" s="1"/>
  <c r="AN30" i="3"/>
  <c r="AK158" i="3"/>
  <c r="AO158" i="3" s="1"/>
  <c r="AN158" i="3"/>
  <c r="AK38" i="3"/>
  <c r="AO38" i="3" s="1"/>
  <c r="AN38" i="3"/>
  <c r="AK102" i="3"/>
  <c r="AO102" i="3" s="1"/>
  <c r="AN102" i="3"/>
  <c r="AK74" i="3"/>
  <c r="AO74" i="3" s="1"/>
  <c r="AN74" i="3"/>
  <c r="AK104" i="3"/>
  <c r="AO104" i="3" s="1"/>
  <c r="AN104" i="3"/>
  <c r="AK146" i="3"/>
  <c r="AO146" i="3" s="1"/>
  <c r="AN146" i="3"/>
  <c r="AK60" i="3"/>
  <c r="AO60" i="3" s="1"/>
  <c r="AN60" i="3"/>
  <c r="AK161" i="3"/>
  <c r="AO161" i="3" s="1"/>
  <c r="AN161" i="3"/>
  <c r="AK47" i="3"/>
  <c r="AO47" i="3" s="1"/>
  <c r="AN47" i="3"/>
  <c r="AK111" i="3"/>
  <c r="AO111" i="3" s="1"/>
  <c r="AN111" i="3"/>
  <c r="AK121" i="3"/>
  <c r="AO121" i="3" s="1"/>
  <c r="AN121" i="3"/>
  <c r="AK24" i="3"/>
  <c r="AO24" i="3" s="1"/>
  <c r="AN24" i="3"/>
  <c r="AK112" i="3"/>
  <c r="AO112" i="3" s="1"/>
  <c r="AN112" i="3"/>
  <c r="AK61" i="3"/>
  <c r="AO61" i="3" s="1"/>
  <c r="AN61" i="3"/>
  <c r="AK28" i="3"/>
  <c r="AO28" i="3" s="1"/>
  <c r="AN28" i="3"/>
  <c r="AK91" i="3"/>
  <c r="AO91" i="3" s="1"/>
  <c r="AN91" i="3"/>
  <c r="AK46" i="3"/>
  <c r="AO46" i="3" s="1"/>
  <c r="AN46" i="3"/>
  <c r="AK130" i="3"/>
  <c r="AO130" i="3" s="1"/>
  <c r="AN130" i="3"/>
  <c r="AK55" i="3"/>
  <c r="AO55" i="3" s="1"/>
  <c r="AN55" i="3"/>
  <c r="AK119" i="3"/>
  <c r="AO119" i="3" s="1"/>
  <c r="AN119" i="3"/>
  <c r="AK153" i="3"/>
  <c r="AO153" i="3" s="1"/>
  <c r="AN153" i="3"/>
  <c r="AK120" i="3"/>
  <c r="AO120" i="3" s="1"/>
  <c r="AN120" i="3"/>
  <c r="AK75" i="3"/>
  <c r="AO75" i="3" s="1"/>
  <c r="AN75" i="3"/>
  <c r="AK92" i="3"/>
  <c r="AO92" i="3" s="1"/>
  <c r="AN92" i="3"/>
  <c r="AK17" i="3"/>
  <c r="AO17" i="3" s="1"/>
  <c r="AN17" i="3"/>
  <c r="AK147" i="3"/>
  <c r="AO147" i="3" s="1"/>
  <c r="AN147" i="3"/>
  <c r="AK40" i="3"/>
  <c r="AO40" i="3" s="1"/>
  <c r="AN40" i="3"/>
  <c r="AK128" i="3"/>
  <c r="AO128" i="3" s="1"/>
  <c r="AN128" i="3"/>
  <c r="AK109" i="3"/>
  <c r="AO109" i="3" s="1"/>
  <c r="AN109" i="3"/>
  <c r="AK27" i="3"/>
  <c r="AO27" i="3" s="1"/>
  <c r="AN27" i="3"/>
  <c r="AK63" i="3"/>
  <c r="AO63" i="3" s="1"/>
  <c r="AN63" i="3"/>
  <c r="AK127" i="3"/>
  <c r="AO127" i="3" s="1"/>
  <c r="AN127" i="3"/>
  <c r="AK48" i="3"/>
  <c r="AO48" i="3" s="1"/>
  <c r="AN48" i="3"/>
  <c r="AK44" i="3"/>
  <c r="AO44" i="3" s="1"/>
  <c r="AN44" i="3"/>
  <c r="AK110" i="3"/>
  <c r="AO110" i="3" s="1"/>
  <c r="AN110" i="3"/>
  <c r="AK32" i="3"/>
  <c r="AO32" i="3" s="1"/>
  <c r="AN32" i="3"/>
  <c r="AK54" i="3"/>
  <c r="AO54" i="3" s="1"/>
  <c r="AN54" i="3"/>
  <c r="AK133" i="3"/>
  <c r="AO133" i="3" s="1"/>
  <c r="AN133" i="3"/>
  <c r="AK62" i="3"/>
  <c r="AO62" i="3" s="1"/>
  <c r="AN62" i="3"/>
  <c r="AK126" i="3"/>
  <c r="AO126" i="3" s="1"/>
  <c r="AN126" i="3"/>
  <c r="AK65" i="3"/>
  <c r="AO65" i="3" s="1"/>
  <c r="AN65" i="3"/>
  <c r="AK66" i="3"/>
  <c r="AO66" i="3" s="1"/>
  <c r="AN66" i="3"/>
  <c r="AK136" i="3"/>
  <c r="AO136" i="3" s="1"/>
  <c r="AN136" i="3"/>
  <c r="AK29" i="3"/>
  <c r="AO29" i="3" s="1"/>
  <c r="AN29" i="3"/>
  <c r="AK149" i="3"/>
  <c r="AO149" i="3" s="1"/>
  <c r="AN149" i="3"/>
  <c r="AK140" i="3"/>
  <c r="AO140" i="3" s="1"/>
  <c r="AN140" i="3"/>
  <c r="AK71" i="3"/>
  <c r="AO71" i="3" s="1"/>
  <c r="AN71" i="3"/>
  <c r="AK135" i="3"/>
  <c r="AO135" i="3" s="1"/>
  <c r="AN135" i="3"/>
  <c r="AK56" i="3"/>
  <c r="AO56" i="3" s="1"/>
  <c r="AN56" i="3"/>
  <c r="AK144" i="3"/>
  <c r="AO144" i="3" s="1"/>
  <c r="AN144" i="3"/>
  <c r="AK76" i="3"/>
  <c r="AO76" i="3" s="1"/>
  <c r="AN7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<sst xmlns="http://schemas.openxmlformats.org/spreadsheetml/2006/main" count="10113" uniqueCount="3778">
  <si>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</si>
  <si>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</si>
  <si>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</si>
  <si>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</si>
  <si>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</si>
  <si>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</si>
  <si>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</si>
  <si>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</si>
  <si>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</si>
  <si>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</si>
  <si>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</si>
  <si>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</si>
  <si>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</si>
  <si>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</si>
  <si>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</si>
  <si>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</si>
  <si>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</si>
  <si>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</si>
  <si>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</si>
  <si>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</si>
  <si>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</si>
  <si>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</si>
  <si>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</si>
  <si>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</si>
  <si>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</si>
  <si>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</si>
  <si>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</si>
  <si>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</si>
  <si>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</si>
  <si>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</si>
  <si>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</si>
  <si>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</si>
  <si>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</si>
  <si>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</si>
  <si>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</si>
  <si>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</si>
  <si>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</si>
  <si>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</si>
  <si>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</si>
  <si>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</si>
  <si>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</si>
  <si>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</si>
  <si>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</si>
  <si>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</si>
  <si>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</si>
  <si>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</si>
  <si>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</si>
  <si>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</si>
  <si>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</si>
  <si>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</si>
  <si>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</si>
  <si>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</si>
  <si>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</si>
  <si>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</si>
  <si>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</si>
  <si>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</si>
  <si>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</si>
  <si>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</si>
  <si>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</si>
  <si>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</si>
  <si>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</si>
  <si>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</si>
  <si>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</si>
  <si>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</si>
  <si>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</si>
  <si>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</si>
  <si>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</si>
  <si>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</si>
  <si>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</si>
  <si>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</si>
  <si>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</si>
  <si>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</si>
  <si>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</si>
  <si>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</si>
  <si>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</si>
  <si>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</si>
  <si>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</si>
  <si>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</si>
  <si>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</si>
  <si>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</si>
  <si>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</si>
  <si>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</si>
  <si>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</si>
  <si>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</si>
  <si>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</si>
  <si>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</si>
  <si>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</si>
  <si>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</si>
  <si>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</si>
  <si>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</si>
  <si>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</si>
  <si>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</si>
  <si>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</si>
  <si>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</si>
  <si>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</si>
  <si>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</si>
  <si>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</si>
  <si>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</si>
  <si>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</si>
  <si>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</si>
  <si>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</si>
  <si>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</si>
  <si>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</si>
  <si>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</si>
  <si>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</si>
  <si>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</si>
  <si>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</si>
  <si>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</si>
  <si>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</si>
  <si>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</si>
  <si>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</si>
  <si>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</si>
  <si>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</si>
  <si>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</si>
  <si>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</si>
  <si>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</si>
  <si>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</si>
  <si>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</si>
  <si>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</si>
  <si>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</si>
  <si>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</si>
  <si>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</si>
  <si>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</si>
  <si>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</si>
  <si>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</si>
  <si>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</si>
  <si>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</si>
  <si>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</si>
  <si>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</si>
  <si>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</si>
  <si>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</si>
  <si>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</si>
  <si>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</si>
  <si>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</si>
  <si>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</si>
  <si>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</si>
  <si>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</si>
  <si>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</si>
  <si>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</si>
  <si>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</si>
  <si>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</si>
  <si>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</si>
  <si>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</si>
  <si>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</si>
  <si>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</si>
  <si>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</si>
  <si>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</si>
  <si>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</si>
  <si>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</si>
  <si>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</si>
  <si>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</si>
  <si>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</si>
  <si>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</si>
  <si>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</si>
  <si>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</si>
  <si>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</si>
  <si>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</si>
  <si>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</si>
  <si>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</si>
  <si>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</si>
  <si>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</si>
  <si>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</si>
  <si>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</si>
  <si>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</si>
  <si>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</si>
  <si>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</si>
  <si>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</si>
  <si>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</si>
  <si>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</si>
  <si>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</si>
  <si>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</si>
  <si>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</si>
  <si>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</si>
  <si>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</si>
  <si>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</si>
  <si>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</si>
  <si>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</si>
  <si>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</si>
  <si>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</si>
  <si>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</si>
  <si>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</si>
  <si>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</si>
  <si>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</si>
  <si>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</si>
  <si>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</si>
  <si>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</si>
  <si>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</si>
  <si>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</si>
  <si>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</si>
  <si>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</si>
  <si>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</si>
  <si>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</si>
  <si>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</si>
  <si>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</si>
  <si>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</si>
  <si>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</si>
  <si>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</si>
  <si>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</si>
  <si>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</si>
  <si>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</si>
  <si>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</si>
  <si>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</si>
  <si>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</si>
  <si>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</si>
  <si>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</si>
  <si>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</si>
  <si>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</si>
  <si>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</si>
  <si>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</si>
  <si>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</si>
  <si>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</si>
  <si>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</si>
  <si>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</si>
  <si>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</si>
  <si>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</si>
  <si>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</si>
  <si>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</si>
  <si>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</si>
  <si>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</si>
  <si>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</si>
  <si>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</si>
  <si>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</si>
  <si>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</si>
  <si>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</si>
  <si>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</si>
  <si>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</si>
  <si>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</si>
  <si>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</si>
  <si>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</si>
  <si>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</si>
  <si>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</si>
  <si>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</si>
  <si>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</si>
  <si>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</si>
  <si>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</si>
  <si>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</si>
  <si>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</si>
  <si>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</si>
  <si>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</si>
  <si>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</si>
  <si>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</si>
  <si>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</si>
  <si>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</si>
  <si>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</si>
  <si>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</si>
  <si>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</si>
  <si>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</si>
  <si>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</si>
  <si>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</si>
  <si>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</si>
  <si>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</si>
  <si>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</si>
  <si>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</si>
  <si>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</si>
  <si>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</si>
  <si>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</si>
  <si>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</si>
  <si>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</si>
  <si>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</si>
  <si>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</si>
  <si>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</si>
  <si>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</si>
  <si>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</si>
  <si>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</si>
  <si>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</si>
  <si>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</si>
  <si>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</si>
  <si>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</si>
  <si>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</si>
  <si>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</si>
  <si>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</si>
  <si>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</si>
  <si>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</si>
  <si>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</si>
  <si>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</si>
  <si>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</si>
  <si>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</si>
  <si>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</si>
  <si>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</si>
  <si>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</si>
  <si>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</si>
  <si>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</si>
  <si>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</si>
  <si>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</si>
  <si>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</si>
  <si>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</si>
  <si>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</si>
  <si>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</si>
  <si>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</si>
  <si>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</si>
  <si>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</si>
  <si>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</si>
  <si>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</si>
  <si>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</si>
  <si>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</si>
  <si>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</si>
  <si>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</si>
  <si>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</si>
  <si>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</si>
  <si>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</si>
  <si>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</si>
  <si>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</si>
  <si>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</si>
  <si>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</si>
  <si>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</si>
  <si>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</si>
  <si>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</si>
  <si>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</si>
  <si>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</si>
  <si>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</si>
  <si>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</si>
  <si>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</si>
  <si>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</si>
  <si>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</si>
  <si>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</si>
  <si>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</si>
  <si>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</si>
  <si>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</si>
  <si>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</si>
  <si>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</si>
  <si>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</si>
  <si>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</si>
  <si>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</si>
  <si>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</si>
  <si>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</si>
  <si>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</si>
  <si>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</si>
  <si>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</si>
  <si>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</si>
  <si>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</si>
  <si>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</si>
  <si>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</si>
  <si>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</si>
  <si>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</si>
  <si>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</si>
  <si>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</si>
  <si>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</si>
  <si>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</si>
  <si>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</si>
  <si>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</si>
  <si>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</si>
  <si>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</si>
  <si>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</si>
  <si>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</si>
  <si>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</si>
  <si>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</si>
  <si>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</si>
  <si>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</si>
  <si>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</si>
  <si>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</si>
  <si>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</si>
  <si>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</si>
  <si>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</si>
  <si>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</si>
  <si>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</si>
  <si>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</si>
  <si>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</si>
  <si>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</si>
  <si>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</si>
  <si>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</si>
  <si>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</si>
  <si>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</si>
  <si>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</si>
  <si>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</si>
  <si>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</si>
  <si>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</si>
  <si>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</si>
  <si>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</si>
  <si>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</si>
  <si>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</si>
  <si>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</si>
  <si>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</si>
  <si>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</si>
  <si>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</si>
  <si>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</si>
  <si>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</si>
  <si>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</si>
  <si>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</si>
  <si>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</si>
  <si>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</si>
  <si>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</si>
  <si>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</si>
  <si>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</si>
  <si>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</si>
  <si>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</si>
  <si>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</si>
  <si>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</si>
  <si>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</si>
  <si>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</si>
  <si>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</si>
  <si>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</si>
  <si>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</si>
  <si>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</si>
  <si>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</si>
  <si>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</si>
  <si>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</si>
  <si>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</si>
  <si>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</si>
  <si>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</si>
  <si>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</si>
  <si>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</si>
  <si>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</si>
  <si>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</si>
  <si>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</si>
  <si>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</si>
  <si>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</si>
  <si>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</si>
  <si>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</si>
  <si>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</si>
  <si>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</si>
  <si>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</si>
  <si>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</si>
  <si>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</si>
  <si>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</si>
  <si>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</si>
  <si>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</si>
  <si>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</si>
  <si>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</si>
  <si>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</si>
  <si>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</si>
  <si>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</si>
  <si>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</si>
  <si>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</si>
  <si>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</si>
  <si>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</si>
  <si>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</si>
  <si>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</si>
  <si>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</si>
  <si>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</si>
  <si>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</si>
  <si>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</si>
  <si>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</si>
  <si>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</si>
  <si>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</si>
  <si>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</si>
  <si>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</si>
  <si>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</si>
  <si>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</si>
  <si>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</si>
  <si>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</si>
  <si>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</si>
  <si>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</si>
  <si>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</si>
  <si>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</si>
  <si>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</si>
  <si>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</si>
  <si>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</si>
  <si>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</si>
  <si>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</si>
  <si>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</si>
  <si>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</si>
  <si>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</si>
  <si>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</si>
  <si>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</si>
  <si>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</si>
  <si>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</si>
  <si>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</si>
  <si>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</si>
  <si>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</si>
  <si>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</si>
  <si>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</si>
  <si>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</si>
  <si>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</si>
  <si>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</si>
  <si>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</si>
  <si>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</si>
  <si>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</si>
  <si>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</si>
  <si>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</si>
  <si>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</si>
  <si>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</si>
  <si>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</si>
  <si>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</si>
  <si>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</si>
  <si>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</si>
  <si>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</si>
  <si>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</si>
  <si>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</si>
  <si>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</si>
  <si>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</si>
  <si>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</si>
  <si>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</si>
  <si>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</si>
  <si>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</si>
  <si>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</si>
  <si>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</si>
  <si>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</si>
  <si>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</si>
  <si>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</si>
  <si>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</si>
  <si>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</si>
  <si>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</si>
  <si>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</si>
  <si>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</si>
  <si>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</si>
  <si>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</si>
  <si>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</si>
  <si>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</si>
  <si>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</si>
  <si>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</si>
  <si>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</si>
  <si>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</si>
  <si>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</si>
  <si>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</si>
  <si>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</si>
  <si>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</si>
  <si>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</si>
  <si>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</si>
  <si>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</si>
  <si>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</si>
  <si>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</si>
  <si>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</si>
  <si>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</si>
  <si>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</si>
  <si>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</si>
  <si>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</si>
  <si>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</si>
  <si>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</si>
  <si>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</si>
  <si>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</si>
  <si>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</si>
  <si>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</si>
  <si>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</si>
  <si>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</si>
  <si>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</si>
  <si>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</si>
  <si>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</si>
  <si>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</si>
  <si>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</si>
  <si>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</si>
  <si>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</si>
  <si>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</si>
  <si>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</si>
  <si>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</si>
  <si>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</si>
  <si>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</si>
  <si>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</si>
  <si>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</si>
  <si>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</si>
  <si>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</si>
  <si>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</si>
  <si>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</si>
  <si>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</si>
  <si>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</si>
  <si>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</si>
  <si>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</si>
  <si>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</si>
  <si>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</si>
  <si>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</si>
  <si>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</si>
  <si>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</si>
  <si>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</si>
  <si>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</si>
  <si>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</si>
  <si>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</si>
  <si>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</si>
  <si>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</si>
  <si>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</si>
  <si>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</si>
  <si>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</si>
  <si>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</si>
  <si>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</si>
  <si>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</si>
  <si>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</si>
  <si>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</si>
  <si>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</si>
  <si>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</si>
  <si>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</si>
  <si>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</si>
  <si>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</si>
  <si>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</si>
  <si>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</si>
  <si>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</si>
  <si>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</si>
  <si>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</si>
  <si>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</si>
  <si>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</si>
  <si>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</si>
  <si>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</si>
  <si>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</si>
  <si>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</si>
  <si>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</si>
  <si>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</si>
  <si>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</si>
  <si>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</si>
  <si>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</si>
  <si>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</si>
  <si>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</si>
  <si>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</si>
  <si>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</si>
  <si>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</si>
  <si>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</si>
  <si>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</si>
  <si>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</si>
  <si>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</si>
  <si>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</si>
  <si>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</si>
  <si>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</si>
  <si>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</si>
  <si>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</si>
  <si>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</si>
  <si>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</si>
  <si>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</si>
  <si>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</si>
  <si>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</si>
  <si>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</si>
  <si>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</si>
  <si>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</si>
  <si>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</si>
  <si>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</si>
  <si>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</si>
  <si>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</si>
  <si>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</si>
  <si>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</si>
  <si>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</si>
  <si>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</si>
  <si>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</si>
  <si>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</si>
  <si>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</si>
  <si>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</si>
  <si>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</si>
  <si>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</si>
  <si>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</si>
  <si>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</si>
  <si>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</si>
  <si>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</si>
  <si>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</si>
  <si>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</si>
  <si>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</si>
  <si>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</si>
  <si>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</si>
  <si>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</si>
  <si>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</si>
  <si>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</si>
  <si>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</si>
  <si>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</si>
  <si>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</si>
  <si>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</si>
  <si>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</si>
  <si>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</si>
  <si>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</si>
  <si>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</si>
  <si>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</si>
  <si>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</si>
  <si>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</si>
  <si>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</si>
  <si>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</si>
  <si>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</si>
  <si>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</si>
  <si>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</si>
  <si>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</si>
  <si>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</si>
  <si>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</si>
  <si>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</si>
  <si>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</si>
  <si>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</si>
  <si>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</si>
  <si>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</si>
  <si>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</si>
  <si>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</si>
  <si>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</si>
  <si>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</si>
  <si>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</si>
  <si>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</si>
  <si>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</si>
  <si>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</si>
  <si>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</si>
  <si>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</si>
  <si>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</si>
  <si>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</si>
  <si>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</si>
  <si>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</si>
  <si>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</si>
  <si>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</si>
  <si>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</si>
  <si>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</si>
  <si>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</si>
  <si>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</si>
  <si>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</si>
  <si>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</si>
  <si>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</si>
  <si>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</si>
  <si>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</si>
  <si>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</si>
  <si>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</si>
  <si>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</si>
  <si>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</si>
  <si>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</si>
  <si>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</si>
  <si>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</si>
  <si>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</si>
  <si>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</si>
  <si>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</si>
  <si>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</si>
  <si>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</si>
  <si>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</si>
  <si>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</si>
  <si>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</si>
  <si>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</si>
  <si>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</si>
  <si>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</si>
  <si>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</si>
  <si>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</si>
  <si>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</si>
  <si>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</si>
  <si>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</si>
  <si>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</si>
  <si>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</si>
  <si>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</si>
  <si>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</si>
  <si>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</si>
  <si>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</si>
  <si>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</si>
  <si>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</si>
  <si>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</si>
  <si>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</si>
  <si>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</si>
  <si>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</si>
  <si>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</si>
  <si>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</si>
  <si>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</si>
  <si>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</si>
  <si>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</si>
  <si>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</si>
  <si>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</si>
  <si>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</si>
  <si>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</si>
  <si>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</si>
  <si>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</si>
  <si>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</si>
  <si>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</si>
  <si>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</si>
  <si>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</si>
  <si>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</si>
  <si>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</si>
  <si>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</si>
  <si>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</si>
  <si>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</si>
  <si>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</si>
  <si>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</si>
  <si>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</si>
  <si>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</si>
  <si>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</si>
  <si>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</si>
  <si>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</si>
  <si>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</si>
  <si>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</si>
  <si>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</si>
  <si>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</si>
  <si>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</si>
  <si>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</si>
  <si>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</si>
  <si>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</si>
  <si>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</si>
  <si>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</si>
  <si>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</si>
  <si>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</si>
  <si>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</si>
  <si>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</si>
  <si>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</si>
  <si>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</si>
  <si>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</si>
  <si>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</si>
  <si>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</si>
  <si>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</si>
  <si>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</si>
  <si>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</si>
  <si>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</si>
  <si>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</si>
  <si>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</si>
  <si>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</si>
  <si>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</si>
  <si>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</si>
  <si>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</si>
  <si>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</si>
  <si>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</si>
  <si>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</si>
  <si>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</si>
  <si>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</si>
  <si>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</si>
  <si>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</si>
  <si>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</si>
  <si>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</si>
  <si>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</si>
  <si>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</si>
  <si>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</si>
  <si>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</si>
  <si>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</si>
  <si>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</si>
  <si>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</si>
  <si>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</si>
  <si>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</si>
  <si>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</si>
  <si>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</si>
  <si>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</si>
  <si>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</si>
  <si>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</si>
  <si>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</si>
  <si>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</si>
  <si>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</si>
  <si>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</si>
  <si>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</si>
  <si>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</si>
  <si>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</si>
  <si>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</si>
  <si>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</si>
  <si>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</si>
  <si>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</si>
  <si>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</si>
  <si>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</si>
  <si>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</si>
  <si>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</si>
  <si>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</si>
  <si>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</si>
  <si>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</si>
  <si>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</si>
  <si>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</si>
  <si>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</si>
  <si>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</si>
  <si>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</si>
  <si>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</si>
  <si>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</si>
  <si>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</si>
  <si>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</si>
  <si>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</si>
  <si>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</si>
  <si>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</si>
  <si>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</si>
  <si>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</si>
  <si>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</si>
  <si>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</si>
  <si>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</si>
  <si>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</si>
  <si>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</si>
  <si>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</si>
  <si>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</si>
  <si>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</si>
  <si>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</si>
  <si>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</si>
  <si>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</si>
  <si>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</si>
  <si>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</si>
  <si>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</si>
  <si>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</si>
  <si>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</si>
  <si>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</si>
  <si>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</si>
  <si>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</si>
  <si>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</si>
  <si>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</si>
  <si>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</si>
  <si>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</si>
  <si>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</si>
  <si>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</si>
  <si>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</si>
  <si>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</si>
  <si>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</si>
  <si>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</si>
  <si>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</si>
  <si>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</si>
  <si>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</si>
  <si>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</si>
  <si>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</si>
  <si>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</si>
  <si>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</si>
  <si>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</si>
  <si>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</si>
  <si>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</si>
  <si>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</si>
  <si>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</si>
  <si>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</si>
  <si>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</si>
  <si>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</si>
  <si>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</si>
  <si>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</si>
  <si>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</si>
  <si>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</si>
  <si>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</si>
  <si>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</si>
  <si>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</si>
  <si>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</si>
  <si>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</si>
  <si>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</si>
  <si>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</si>
  <si>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</si>
  <si>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</si>
  <si>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</si>
  <si>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</si>
  <si>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</si>
  <si>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</si>
  <si>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</si>
  <si>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</si>
  <si>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</si>
  <si>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</si>
  <si>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</si>
  <si>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</si>
  <si>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</si>
  <si>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</si>
  <si>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</si>
  <si>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</si>
  <si>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</si>
  <si>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</si>
  <si>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</si>
  <si>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</si>
  <si>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</si>
  <si>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</si>
  <si>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</si>
  <si>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</si>
  <si>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</si>
  <si>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</si>
  <si>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</si>
  <si>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</si>
  <si>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</si>
  <si>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</si>
  <si>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</si>
  <si>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</si>
  <si>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</si>
  <si>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</si>
  <si>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</si>
  <si>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</si>
  <si>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</si>
  <si>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</si>
  <si>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</si>
  <si>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</si>
  <si>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</si>
  <si>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</si>
  <si>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</si>
  <si>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</si>
  <si>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</si>
  <si>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</si>
  <si>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</si>
  <si>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</si>
  <si>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</si>
  <si>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</si>
  <si>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</si>
  <si>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</si>
  <si>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</si>
  <si>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</si>
  <si>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</si>
  <si>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</si>
  <si>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</si>
  <si>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</si>
  <si>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</si>
  <si>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</si>
  <si>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</si>
  <si>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</si>
  <si>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</si>
  <si>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</si>
  <si>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</si>
  <si>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</si>
  <si>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</si>
  <si>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</si>
  <si>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</si>
  <si>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</si>
  <si>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</si>
  <si>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</si>
  <si>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</si>
  <si>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</si>
  <si>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</si>
  <si>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</si>
  <si>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</si>
  <si>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</si>
  <si>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</si>
  <si>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</si>
  <si>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</si>
  <si>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</si>
  <si>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</si>
  <si>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</si>
  <si>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</si>
  <si>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</si>
  <si>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</si>
  <si>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</si>
  <si>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</si>
  <si>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</si>
  <si>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</si>
  <si>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</si>
  <si>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</si>
  <si>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</si>
  <si>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</si>
  <si>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</si>
  <si>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</si>
  <si>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</si>
  <si>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</si>
  <si>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</si>
  <si>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</si>
  <si>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</si>
  <si>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</si>
  <si>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</si>
  <si>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</si>
  <si>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</si>
  <si>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</si>
  <si>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</si>
  <si>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</si>
  <si>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</si>
  <si>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</si>
  <si>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</si>
  <si>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</si>
  <si>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</si>
  <si>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</si>
  <si>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</si>
  <si>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</si>
  <si>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</si>
  <si>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</si>
  <si>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</si>
  <si>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</si>
  <si>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</si>
  <si>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</si>
  <si>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</si>
  <si>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</si>
  <si>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</si>
  <si>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</si>
  <si>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</si>
  <si>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</si>
  <si>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</si>
  <si>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</si>
  <si>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</si>
  <si>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</si>
  <si>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</si>
  <si>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</si>
  <si>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</si>
  <si>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</si>
  <si>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</si>
  <si>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</si>
  <si>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</si>
  <si>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</si>
  <si>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</si>
  <si>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</si>
  <si>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</si>
  <si>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</si>
  <si>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</si>
  <si>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</si>
  <si>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</si>
  <si>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</si>
  <si>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</si>
  <si>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</si>
  <si>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</si>
  <si>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</si>
  <si>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</si>
  <si>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</si>
  <si>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</si>
  <si>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</si>
  <si>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</si>
  <si>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</si>
  <si>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</si>
  <si>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</si>
  <si>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</si>
  <si>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</si>
  <si>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</si>
  <si>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</si>
  <si>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</si>
  <si>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</si>
  <si>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</si>
  <si>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</si>
  <si>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</si>
  <si>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</si>
  <si>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</si>
  <si>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</si>
  <si>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</si>
  <si>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</si>
  <si>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</si>
  <si>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</si>
  <si>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</si>
  <si>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</si>
  <si>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</si>
  <si>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</si>
  <si>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</si>
  <si>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</si>
  <si>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</si>
  <si>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</si>
  <si>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</si>
  <si>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</si>
  <si>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</si>
  <si>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</si>
  <si>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</si>
  <si>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</si>
  <si>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</si>
  <si>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</si>
  <si>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</si>
  <si>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</si>
  <si>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</si>
  <si>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</si>
  <si>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</si>
  <si>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</si>
  <si>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</si>
  <si>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</si>
  <si>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</si>
  <si>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</si>
  <si>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</si>
  <si>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</si>
  <si>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</si>
  <si>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</si>
  <si>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</si>
  <si>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</si>
  <si>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</si>
  <si>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</si>
  <si>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</si>
  <si>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</si>
  <si>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</si>
  <si>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</si>
  <si>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</si>
  <si>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</si>
  <si>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</si>
  <si>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</si>
  <si>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</si>
  <si>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</si>
  <si>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</si>
  <si>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</si>
  <si>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</si>
  <si>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</si>
  <si>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</si>
  <si>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</si>
  <si>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</si>
  <si>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</si>
  <si>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</si>
  <si>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</si>
  <si>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</si>
  <si>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</si>
  <si>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</si>
  <si>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</si>
  <si>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</si>
  <si>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</si>
  <si>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</si>
  <si>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</si>
  <si>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</si>
  <si>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</si>
  <si>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</si>
  <si>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</si>
  <si>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</si>
  <si>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</si>
  <si>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</si>
  <si>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</si>
  <si>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</si>
  <si>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</si>
  <si>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</si>
  <si>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</si>
  <si>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</si>
  <si>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</si>
  <si>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</si>
  <si>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</si>
  <si>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</si>
  <si>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</si>
  <si>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</si>
  <si>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</si>
  <si>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</si>
  <si>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</si>
  <si>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</si>
  <si>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</si>
  <si>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</si>
  <si>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</si>
  <si>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</si>
  <si>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</si>
  <si>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</si>
  <si>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</si>
  <si>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</si>
  <si>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</si>
  <si>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</si>
  <si>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</si>
  <si>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</si>
  <si>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</si>
  <si>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</si>
  <si>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</si>
  <si>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</si>
  <si>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</si>
  <si>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</si>
  <si>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</si>
  <si>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</si>
  <si>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</si>
  <si>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</si>
  <si>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</si>
  <si>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</si>
  <si>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</si>
  <si>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</si>
  <si>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</si>
  <si>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</si>
  <si>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</si>
  <si>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</si>
  <si>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</si>
  <si>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</si>
  <si>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</si>
  <si>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</si>
  <si>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</si>
  <si>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</si>
  <si>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</si>
  <si>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</si>
  <si>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</si>
  <si>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</si>
  <si>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</si>
  <si>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</si>
  <si>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</si>
  <si>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</si>
  <si>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</si>
  <si>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</si>
  <si>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</si>
  <si>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</si>
  <si>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</si>
  <si>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</si>
  <si>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</si>
  <si>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</si>
  <si>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</si>
  <si>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</si>
  <si>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</si>
  <si>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</si>
  <si>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</si>
  <si>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</si>
  <si>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</si>
  <si>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</si>
  <si>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</si>
  <si>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</si>
  <si>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</si>
  <si>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</si>
  <si>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</si>
  <si>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</si>
  <si>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</si>
  <si>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</si>
  <si>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</si>
  <si>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</si>
  <si>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</si>
  <si>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</si>
  <si>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</si>
  <si>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</si>
  <si>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</si>
  <si>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</si>
  <si>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</si>
  <si>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</si>
  <si>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</si>
  <si>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</si>
  <si>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</si>
  <si>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</si>
  <si>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</si>
  <si>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</si>
  <si>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</si>
  <si>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</si>
  <si>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</si>
  <si>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</si>
  <si>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</si>
  <si>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</si>
  <si>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</si>
  <si>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</si>
  <si>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</si>
  <si>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</si>
  <si>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</si>
  <si>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</si>
  <si>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</si>
  <si>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</si>
  <si>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</si>
  <si>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</si>
  <si>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</si>
  <si>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</si>
  <si>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</si>
  <si>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</si>
  <si>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</si>
  <si>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</si>
  <si>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</si>
  <si>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</si>
  <si>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</si>
  <si>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</si>
  <si>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</si>
  <si>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</si>
  <si>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</si>
  <si>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</si>
  <si>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</si>
  <si>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</si>
  <si>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</si>
  <si>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</si>
  <si>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</si>
  <si>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</si>
  <si>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</si>
  <si>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</si>
  <si>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</si>
  <si>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</si>
  <si>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</si>
  <si>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</si>
  <si>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</si>
  <si>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</si>
  <si>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</si>
  <si>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</si>
  <si>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</si>
  <si>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</si>
  <si>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</si>
  <si>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</si>
  <si>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</si>
  <si>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</si>
  <si>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</si>
  <si>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</si>
  <si>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</si>
  <si>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</si>
  <si>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</si>
  <si>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</si>
  <si>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</si>
  <si>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</si>
  <si>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</si>
  <si>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</si>
  <si>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</si>
  <si>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</si>
  <si>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</si>
  <si>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</si>
  <si>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</si>
  <si>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</si>
  <si>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</si>
  <si>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</si>
  <si>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</si>
  <si>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</si>
  <si>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</si>
  <si>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</si>
  <si>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</si>
  <si>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</si>
  <si>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</si>
  <si>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</si>
  <si>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</si>
  <si>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</si>
  <si>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</si>
  <si>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</si>
  <si>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</si>
  <si>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</si>
  <si>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</si>
  <si>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</si>
  <si>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</si>
  <si>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</si>
  <si>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</si>
  <si>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</si>
  <si>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</si>
  <si>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</si>
  <si>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</si>
  <si>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</si>
  <si>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</si>
  <si>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</si>
  <si>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</si>
  <si>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</si>
  <si>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</si>
  <si>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</si>
  <si>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</si>
  <si>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</si>
  <si>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</si>
  <si>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</si>
  <si>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</si>
  <si>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</si>
  <si>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</si>
  <si>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</si>
  <si>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</si>
  <si>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</si>
  <si>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</si>
  <si>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</si>
  <si>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</si>
  <si>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</si>
  <si>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</si>
  <si>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</si>
  <si>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</si>
  <si>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</si>
  <si>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</si>
  <si>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</si>
  <si>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</si>
  <si>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</si>
  <si>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</si>
  <si>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</si>
  <si>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</si>
  <si>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</si>
  <si>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</si>
  <si>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</si>
  <si>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</si>
  <si>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</si>
  <si>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</si>
  <si>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</si>
  <si>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</si>
  <si>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</si>
  <si>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</si>
  <si>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</si>
  <si>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</si>
  <si>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</si>
  <si>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</si>
  <si>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</si>
  <si>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</si>
  <si>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</si>
  <si>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</si>
  <si>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</si>
  <si>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</si>
  <si>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</si>
  <si>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</si>
  <si>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</si>
  <si>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</si>
  <si>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</si>
  <si>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</si>
  <si>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</si>
  <si>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</si>
  <si>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</si>
  <si>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</si>
  <si>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</si>
  <si>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</si>
  <si>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</si>
  <si>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</si>
  <si>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</si>
  <si>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</si>
  <si>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</si>
  <si>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</si>
  <si>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</si>
  <si>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</si>
  <si>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</si>
  <si>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</si>
  <si>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</si>
  <si>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</si>
  <si>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</si>
  <si>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</si>
  <si>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</si>
  <si>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</si>
  <si>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</si>
  <si>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</si>
  <si>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</si>
  <si>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</si>
  <si>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</si>
  <si>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</si>
  <si>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</si>
  <si>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</si>
  <si>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</si>
  <si>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</si>
  <si>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</si>
  <si>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</si>
  <si>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</si>
  <si>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</si>
  <si>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</si>
  <si>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</si>
  <si>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</si>
  <si>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</si>
  <si>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</si>
  <si>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</si>
  <si>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</si>
  <si>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</si>
  <si>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</si>
  <si>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</si>
  <si>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</si>
  <si>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</si>
  <si>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</si>
  <si>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</si>
  <si>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</si>
  <si>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</si>
  <si>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</si>
  <si>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</si>
  <si>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</si>
  <si>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</si>
  <si>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</si>
  <si>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</si>
  <si>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</si>
  <si>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</si>
  <si>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</si>
  <si>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</si>
  <si>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</si>
  <si>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</si>
  <si>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</si>
  <si>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</si>
  <si>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</si>
  <si>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</si>
  <si>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</si>
  <si>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</si>
  <si>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</si>
  <si>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</si>
  <si>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</si>
  <si>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</si>
  <si>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</si>
  <si>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</si>
  <si>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</si>
  <si>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</si>
  <si>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</si>
  <si>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</si>
  <si>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</si>
  <si>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</si>
  <si>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</si>
  <si>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</si>
  <si>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</si>
  <si>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</si>
  <si>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</si>
  <si>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</si>
  <si>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</si>
  <si>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</si>
  <si>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</si>
  <si>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</si>
  <si>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</si>
  <si>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</si>
  <si>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</si>
  <si>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</si>
  <si>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</si>
  <si>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</si>
  <si>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</si>
  <si>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</si>
  <si>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</si>
  <si>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</si>
  <si>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</si>
  <si>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</si>
  <si>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</si>
  <si>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</si>
  <si>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</si>
  <si>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</si>
  <si>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</si>
  <si>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</si>
  <si>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</si>
  <si>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</si>
  <si>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</si>
  <si>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</si>
  <si>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</si>
  <si>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</si>
  <si>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</si>
  <si>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</si>
  <si>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</si>
  <si>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</si>
  <si>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</si>
  <si>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</si>
  <si>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</si>
  <si>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</si>
  <si>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</si>
  <si>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</si>
  <si>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</si>
  <si>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</si>
  <si>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</si>
  <si>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</si>
  <si>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</si>
  <si>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</si>
  <si>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</si>
  <si>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</si>
  <si>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</si>
  <si>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</si>
  <si>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</si>
  <si>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</si>
  <si>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</si>
  <si>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</si>
  <si>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</si>
  <si>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</si>
  <si>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</si>
  <si>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</si>
  <si>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</si>
  <si>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</si>
  <si>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</si>
  <si>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</si>
  <si>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</si>
  <si>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</si>
  <si>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</si>
  <si>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</si>
  <si>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</si>
  <si>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</si>
  <si>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</si>
  <si>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</si>
  <si>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</si>
  <si>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</si>
  <si>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</si>
  <si>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</si>
  <si>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</si>
  <si>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</si>
  <si>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</si>
  <si>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</si>
  <si>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</si>
  <si>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</si>
  <si>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</si>
  <si>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</si>
  <si>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</si>
  <si>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</si>
  <si>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</si>
  <si>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</si>
  <si>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</si>
  <si>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</si>
  <si>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</si>
  <si>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</si>
  <si>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</si>
  <si>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</si>
  <si>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</si>
  <si>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</si>
  <si>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</si>
  <si>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</si>
  <si>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</si>
  <si>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</si>
  <si>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</si>
  <si>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</si>
  <si>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</si>
  <si>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</si>
  <si>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</si>
  <si>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</si>
  <si>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</si>
  <si>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</si>
  <si>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</si>
  <si>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</si>
  <si>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</si>
  <si>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</si>
  <si>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</si>
  <si>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</si>
  <si>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</si>
  <si>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</si>
  <si>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</si>
  <si>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</si>
  <si>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</si>
  <si>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</si>
  <si>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</si>
  <si>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</si>
  <si>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</si>
  <si>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</si>
  <si>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</si>
  <si>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</si>
  <si>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</si>
  <si>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</si>
  <si>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</si>
  <si>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</si>
  <si>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</si>
  <si>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</si>
  <si>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</si>
  <si>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</si>
  <si>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</si>
  <si>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</si>
  <si>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</si>
  <si>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</si>
  <si>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</si>
  <si>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</si>
  <si>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</si>
  <si>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</si>
  <si>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</si>
  <si>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</si>
  <si>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</si>
  <si>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</si>
  <si>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</si>
  <si>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</si>
  <si>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</si>
  <si>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</si>
  <si>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</si>
  <si>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</si>
  <si>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</si>
  <si>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</si>
  <si>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</si>
  <si>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</si>
  <si>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</si>
  <si>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</si>
  <si>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</si>
  <si>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</si>
  <si>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</si>
  <si>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</si>
  <si>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</si>
  <si>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</si>
  <si>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</si>
  <si>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</si>
  <si>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</si>
  <si>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</si>
  <si>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</si>
  <si>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</si>
  <si>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</si>
  <si>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</si>
  <si>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</si>
  <si>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</si>
  <si>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</si>
  <si>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</si>
  <si>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</si>
  <si>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</si>
  <si>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</si>
  <si>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</si>
  <si>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</si>
  <si>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</si>
  <si>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</si>
  <si>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</si>
  <si>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</si>
  <si>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</si>
  <si>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</si>
  <si>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</si>
  <si>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</si>
  <si>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</si>
  <si>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</si>
  <si>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</si>
  <si>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</si>
  <si>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</si>
  <si>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</si>
  <si>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</si>
  <si>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</si>
  <si>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</si>
  <si>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</si>
  <si>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</si>
  <si>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</si>
  <si>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</si>
  <si>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</si>
  <si>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</si>
  <si>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</si>
  <si>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</si>
  <si>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</si>
  <si>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</si>
  <si>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</si>
  <si>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</si>
  <si>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</si>
  <si>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</si>
  <si>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</si>
  <si>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</si>
  <si>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</si>
  <si>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</si>
  <si>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</si>
  <si>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</si>
  <si>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</si>
  <si>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</si>
  <si>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</si>
  <si>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</si>
  <si>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</si>
  <si>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</si>
  <si>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</si>
  <si>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</si>
  <si>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</si>
  <si>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</si>
  <si>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</si>
  <si>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</si>
  <si>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</si>
  <si>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</si>
  <si>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</si>
  <si>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</si>
  <si>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</si>
  <si>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</si>
  <si>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</si>
  <si>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</si>
  <si>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</si>
  <si>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</si>
  <si>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</si>
  <si>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</si>
  <si>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</si>
  <si>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</si>
  <si>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</si>
  <si>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</si>
  <si>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</si>
  <si>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</si>
  <si>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</si>
  <si>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</si>
  <si>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</si>
  <si>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</si>
  <si>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</si>
  <si>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</si>
  <si>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</si>
  <si>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</si>
  <si>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</si>
  <si>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</si>
  <si>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</si>
  <si>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</si>
  <si>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</si>
  <si>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</si>
  <si>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</si>
  <si>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</si>
  <si>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</si>
  <si>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</si>
  <si>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</si>
  <si>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</si>
  <si>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</si>
  <si>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</si>
  <si>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</si>
  <si>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</si>
  <si>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</si>
  <si>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</si>
  <si>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</si>
  <si>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</si>
  <si>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</si>
  <si>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</si>
  <si>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</si>
  <si>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</si>
  <si>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</si>
  <si>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</si>
  <si>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</si>
  <si>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</si>
  <si>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</si>
  <si>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</si>
  <si>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</si>
  <si>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</si>
  <si>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</si>
  <si>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</si>
  <si>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</si>
  <si>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</si>
  <si>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</si>
  <si>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</si>
  <si>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</si>
  <si>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</si>
  <si>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</si>
  <si>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</si>
  <si>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</si>
  <si>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</si>
  <si>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</si>
  <si>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</si>
  <si>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</si>
  <si>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</si>
  <si>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</si>
  <si>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</si>
  <si>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</si>
  <si>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</si>
  <si>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</si>
  <si>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</si>
  <si>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</si>
  <si>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</si>
  <si>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</si>
  <si>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</si>
  <si>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</si>
  <si>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</si>
  <si>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</si>
  <si>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</si>
  <si>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</si>
  <si>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</si>
  <si>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</si>
  <si>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</si>
  <si>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</si>
  <si>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</si>
  <si>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</si>
  <si>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</si>
  <si>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</si>
  <si>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</si>
  <si>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</si>
  <si>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</si>
  <si>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</si>
  <si>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</si>
  <si>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</si>
  <si>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</si>
  <si>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</si>
  <si>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</si>
  <si>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</si>
  <si>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</si>
  <si>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</si>
  <si>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</si>
  <si>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</si>
  <si>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</si>
  <si>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</si>
  <si>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</si>
  <si>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</si>
  <si>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</si>
  <si>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</si>
  <si>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</si>
  <si>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</si>
  <si>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</si>
  <si>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</si>
  <si>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</si>
  <si>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</si>
  <si>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</si>
  <si>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</si>
  <si>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</si>
  <si>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</si>
  <si>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</si>
  <si>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</si>
  <si>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</si>
  <si>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</si>
  <si>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</si>
  <si>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</si>
  <si>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</si>
  <si>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</si>
  <si>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</si>
  <si>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</si>
  <si>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</si>
  <si>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</si>
  <si>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</si>
  <si>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</si>
  <si>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</si>
  <si>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</si>
  <si>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</si>
  <si>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</si>
  <si>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</si>
  <si>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</si>
  <si>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</si>
  <si>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</si>
  <si>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</si>
  <si>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</si>
  <si>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</si>
  <si>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</si>
  <si>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</si>
  <si>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</si>
  <si>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</si>
  <si>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</si>
  <si>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</si>
  <si>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</si>
  <si>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</si>
  <si>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</si>
  <si>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</si>
  <si>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</si>
  <si>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</si>
  <si>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</si>
  <si>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</si>
  <si>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</si>
  <si>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</si>
  <si>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</si>
  <si>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</si>
  <si>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</si>
  <si>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</si>
  <si>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</si>
  <si>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</si>
  <si>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</si>
  <si>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</si>
  <si>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</si>
  <si>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</si>
  <si>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</si>
  <si>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</si>
  <si>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</si>
  <si>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</si>
  <si>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</si>
  <si>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</si>
  <si>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</si>
  <si>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</si>
  <si>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</si>
  <si>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</si>
  <si>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</si>
  <si>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</si>
  <si>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</si>
  <si>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</si>
  <si>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</si>
  <si>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</si>
  <si>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</si>
  <si>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</si>
  <si>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</si>
  <si>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</si>
  <si>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</si>
  <si>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</si>
  <si>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</si>
  <si>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</si>
  <si>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</si>
  <si>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</si>
  <si>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</si>
  <si>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</si>
  <si>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</si>
  <si>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</si>
  <si>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</si>
  <si>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</si>
  <si>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</si>
  <si>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</si>
  <si>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</si>
  <si>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</si>
  <si>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</si>
  <si>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</si>
  <si>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</si>
  <si>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</si>
  <si>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</si>
  <si>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</si>
  <si>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</si>
  <si>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</si>
  <si>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</si>
  <si>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</si>
  <si>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</si>
  <si>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</si>
  <si>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</si>
  <si>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</si>
  <si>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</si>
  <si>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</si>
  <si>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</si>
  <si>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</si>
  <si>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</si>
  <si>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</si>
  <si>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</si>
  <si>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</si>
  <si>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</si>
  <si>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</si>
  <si>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</si>
  <si>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</si>
  <si>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</si>
  <si>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</si>
  <si>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</si>
  <si>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</si>
  <si>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</si>
  <si>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</si>
  <si>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</si>
  <si>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</si>
  <si>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</si>
  <si>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</si>
  <si>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</si>
  <si>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</si>
  <si>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</si>
  <si>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</si>
  <si>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</si>
  <si>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</si>
  <si>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</si>
  <si>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</si>
  <si>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</si>
  <si>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</si>
  <si>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</si>
  <si>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</si>
  <si>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</si>
  <si>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</si>
  <si>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</si>
  <si>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</si>
  <si>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</si>
  <si>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</si>
  <si>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</si>
  <si>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</si>
  <si>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</si>
  <si>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</si>
  <si>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</si>
  <si>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</si>
  <si>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</si>
  <si>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</si>
  <si>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</si>
  <si>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</si>
  <si>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</si>
  <si>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</si>
  <si>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</si>
  <si>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</si>
  <si>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</si>
  <si>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</si>
  <si>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</si>
  <si>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</si>
  <si>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</si>
  <si>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</si>
  <si>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</si>
  <si>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</si>
  <si>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</si>
  <si>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</si>
  <si>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</si>
  <si>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</si>
  <si>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</si>
  <si>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</si>
  <si>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</si>
  <si>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</si>
  <si>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</si>
  <si>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</si>
  <si>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</si>
  <si>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</si>
  <si>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</si>
  <si>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</si>
  <si>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</si>
  <si>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</si>
  <si>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</si>
  <si>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</si>
  <si>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</si>
  <si>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</si>
  <si>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</si>
  <si>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</si>
  <si>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</si>
  <si>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</si>
  <si>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</si>
  <si>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</si>
  <si>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</si>
  <si>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</si>
  <si>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</si>
  <si>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</si>
  <si>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</si>
  <si>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</si>
  <si>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</si>
  <si>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</si>
  <si>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</si>
  <si>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</si>
  <si>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</si>
  <si>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</si>
  <si>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</si>
  <si>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</si>
  <si>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</si>
  <si>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</si>
  <si>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</si>
  <si>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</si>
  <si>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</si>
  <si>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</si>
  <si>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</si>
  <si>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</si>
  <si>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</si>
  <si>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</si>
  <si>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</si>
  <si>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</si>
  <si>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</si>
  <si>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</si>
  <si>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</si>
  <si>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</si>
  <si>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</si>
  <si>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</si>
  <si>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</si>
  <si>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</si>
  <si>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</si>
  <si>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</si>
  <si>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</si>
  <si>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</si>
  <si>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</si>
  <si>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</si>
  <si>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</si>
  <si>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</si>
  <si>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</si>
  <si>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</si>
  <si>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</si>
  <si>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</si>
  <si>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</si>
  <si>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</si>
  <si>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</si>
  <si>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</si>
  <si>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</si>
  <si>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</si>
  <si>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</si>
  <si>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</si>
  <si>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</si>
  <si>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</si>
  <si>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</si>
  <si>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</si>
  <si>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</si>
  <si>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</si>
  <si>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</si>
  <si>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</si>
  <si>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</si>
  <si>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</si>
  <si>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</si>
  <si>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</si>
  <si>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</si>
  <si>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</si>
  <si>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</si>
  <si>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</si>
  <si>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</si>
  <si>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</si>
  <si>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</si>
  <si>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</si>
  <si>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</si>
  <si>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</si>
  <si>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</si>
  <si>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</si>
  <si>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</si>
  <si>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</si>
  <si>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</si>
  <si>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</si>
  <si>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</si>
  <si>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</si>
  <si>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</si>
  <si>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</si>
  <si>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</si>
  <si>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</si>
  <si>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</si>
  <si>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</si>
  <si>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</si>
  <si>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</si>
  <si>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</si>
  <si>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</si>
  <si>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</si>
  <si>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</si>
  <si>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</si>
  <si>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</si>
  <si>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</si>
  <si>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</si>
  <si>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</si>
  <si>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</si>
  <si>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</si>
  <si>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</si>
  <si>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</si>
  <si>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</si>
  <si>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</si>
  <si>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</si>
  <si>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</si>
  <si>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</si>
  <si>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</si>
  <si>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</si>
  <si>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</si>
  <si>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</si>
  <si>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</si>
  <si>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</si>
  <si>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</si>
  <si>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</si>
  <si>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</si>
  <si>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</si>
  <si>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</si>
  <si>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</si>
  <si>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</si>
  <si>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</si>
  <si>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</si>
  <si>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</si>
  <si>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</si>
  <si>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</si>
  <si>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</si>
  <si>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</si>
  <si>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</si>
  <si>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</si>
  <si>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</si>
  <si>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</si>
  <si>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</si>
  <si>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</si>
  <si>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</si>
  <si>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</si>
  <si>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</si>
  <si>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</si>
  <si>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</si>
  <si>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</si>
  <si>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</si>
  <si>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</si>
  <si>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</si>
  <si>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</si>
  <si>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</si>
  <si>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</si>
  <si>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</si>
  <si>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</si>
  <si>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</si>
  <si>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</si>
  <si>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</si>
  <si>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</si>
  <si>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</si>
  <si>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</si>
  <si>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</si>
  <si>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</si>
  <si>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</si>
  <si>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</si>
  <si>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</si>
  <si>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</si>
  <si>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</si>
  <si>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</si>
  <si>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</si>
  <si>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</si>
  <si>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</si>
  <si>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</si>
  <si>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</si>
  <si>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</si>
  <si>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</si>
  <si>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</si>
  <si>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</si>
  <si>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</si>
  <si>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</si>
  <si>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</si>
  <si>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</si>
  <si>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</si>
  <si>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</si>
  <si>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</si>
  <si>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</si>
  <si>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</si>
  <si>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</si>
  <si>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</si>
  <si>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</si>
  <si>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</si>
  <si>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</si>
  <si>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</si>
  <si>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</si>
  <si>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</si>
  <si>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</si>
  <si>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</si>
  <si>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</si>
  <si>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</si>
  <si>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</si>
  <si>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</si>
  <si>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</si>
  <si>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</si>
  <si>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</si>
  <si>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</si>
  <si>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</si>
  <si>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</si>
  <si>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</si>
  <si>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</si>
  <si>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</si>
  <si>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</si>
  <si>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</si>
  <si>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</si>
  <si>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</si>
  <si>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</si>
  <si>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</si>
  <si>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</si>
  <si>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</si>
  <si>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</si>
  <si>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</si>
  <si>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</si>
  <si>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</si>
  <si>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</si>
  <si>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</si>
  <si>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</si>
  <si>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</si>
  <si>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</si>
  <si>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</si>
  <si>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</si>
  <si>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</si>
  <si>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</si>
  <si>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</si>
  <si>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</si>
  <si>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</si>
  <si>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</si>
  <si>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</si>
  <si>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</si>
  <si>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</si>
  <si>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</si>
  <si>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</si>
  <si>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</si>
  <si>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</si>
  <si>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</si>
  <si>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</si>
  <si>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</si>
  <si>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</si>
  <si>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</si>
  <si>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</si>
  <si>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</si>
  <si>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</si>
  <si>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</si>
  <si>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</si>
  <si>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</si>
  <si>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</si>
  <si>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</si>
  <si>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</si>
  <si>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</si>
  <si>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</si>
  <si>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</si>
  <si>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</si>
  <si>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</si>
  <si>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</si>
  <si>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</si>
  <si>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</si>
  <si>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</si>
  <si>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</si>
  <si>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</si>
  <si>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</si>
  <si>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</si>
  <si>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</si>
  <si>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</si>
  <si>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</si>
  <si>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</si>
  <si>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</si>
  <si>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</si>
  <si>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</si>
  <si>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</si>
  <si>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</si>
  <si>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</si>
  <si>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</si>
  <si>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</si>
  <si>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</si>
  <si>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</si>
  <si>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</si>
  <si>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</si>
  <si>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</si>
  <si>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</si>
  <si>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</si>
  <si>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</si>
  <si>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</si>
  <si>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</si>
  <si>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</si>
  <si>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</si>
  <si>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</si>
  <si>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</si>
  <si>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</si>
  <si>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</si>
  <si>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</si>
  <si>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</si>
  <si>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</si>
  <si>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</si>
  <si>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</si>
  <si>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</si>
  <si>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</si>
  <si>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</si>
  <si>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</si>
  <si>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</si>
  <si>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</si>
  <si>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</si>
  <si>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</si>
  <si>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</si>
  <si>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</si>
  <si>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</si>
  <si>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</si>
  <si>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</si>
  <si>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</si>
  <si>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</si>
  <si>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</si>
  <si>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</si>
  <si>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</si>
  <si>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</si>
  <si>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</si>
  <si>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</si>
  <si>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</si>
  <si>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</si>
  <si>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</si>
  <si>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</si>
  <si>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</si>
  <si>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</si>
  <si>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</si>
  <si>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</si>
  <si>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</si>
  <si>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</si>
  <si>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</si>
  <si>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</si>
  <si>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</si>
  <si>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</si>
  <si>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</si>
  <si>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</si>
  <si>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</si>
  <si>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</si>
  <si>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</si>
  <si>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</si>
  <si>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</si>
  <si>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</si>
  <si>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</si>
  <si>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</si>
  <si>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</si>
  <si>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</si>
  <si>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</si>
  <si>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</si>
  <si>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</si>
  <si>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</si>
  <si>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</si>
  <si>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</si>
  <si>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</si>
  <si>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</si>
  <si>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</si>
  <si>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</si>
  <si>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</si>
  <si>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</si>
  <si>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</si>
  <si>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</si>
  <si>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</si>
  <si>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</si>
  <si>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</si>
  <si>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</si>
  <si>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</si>
  <si>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</si>
  <si>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</si>
  <si>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</si>
  <si>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</si>
  <si>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</si>
  <si>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</si>
  <si>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</si>
  <si>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</si>
  <si>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</si>
  <si>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</si>
  <si>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</si>
  <si>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</si>
  <si>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</si>
  <si>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</si>
  <si>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</si>
  <si>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</si>
  <si>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</si>
  <si>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</si>
  <si>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</si>
  <si>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</si>
  <si>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</si>
  <si>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</si>
  <si>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</si>
  <si>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</si>
  <si>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</si>
  <si>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</si>
  <si>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</si>
  <si>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</si>
  <si>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</si>
  <si>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</si>
  <si>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</si>
  <si>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</si>
  <si>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</si>
  <si>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</si>
  <si>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</si>
  <si>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</si>
  <si>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</si>
  <si>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</si>
  <si>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</si>
  <si>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</si>
  <si>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</si>
  <si>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</si>
  <si>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</si>
  <si>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</si>
  <si>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</si>
  <si>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</si>
  <si>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</si>
  <si>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</si>
  <si>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</si>
  <si>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</si>
  <si>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</si>
  <si>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</si>
  <si>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</si>
  <si>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</si>
  <si>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</si>
  <si>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</si>
  <si>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</si>
  <si>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</si>
  <si>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</si>
  <si>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</si>
  <si>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</si>
  <si>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</si>
  <si>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</si>
  <si>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</si>
  <si>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</si>
  <si>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</si>
  <si>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</si>
  <si>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</si>
  <si>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</si>
  <si>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</si>
  <si>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</si>
  <si>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</si>
  <si>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</si>
  <si>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</si>
  <si>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</si>
  <si>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</si>
  <si>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</si>
  <si>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</si>
  <si>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</si>
  <si>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</si>
  <si>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</si>
  <si>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</si>
  <si>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</si>
  <si>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</si>
  <si>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</si>
  <si>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</si>
  <si>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</si>
  <si>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</si>
  <si>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</si>
  <si>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</si>
  <si>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</si>
  <si>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</si>
  <si>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</si>
  <si>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</si>
  <si>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</si>
  <si>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</si>
  <si>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</si>
  <si>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</si>
  <si>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</si>
  <si>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</si>
  <si>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</si>
  <si>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</si>
  <si>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</si>
  <si>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</si>
  <si>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</si>
  <si>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</si>
  <si>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</si>
  <si>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</si>
  <si>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</si>
  <si>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</si>
  <si>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</si>
  <si>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</si>
  <si>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</si>
  <si>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</si>
  <si>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</si>
  <si>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</si>
  <si>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</si>
  <si>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</si>
  <si>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</si>
  <si>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</si>
  <si>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</si>
  <si>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</si>
  <si>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</si>
  <si>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</si>
  <si>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</si>
  <si>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</si>
  <si>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</si>
  <si>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</si>
  <si>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</si>
  <si>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</si>
  <si>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</si>
  <si>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</si>
  <si>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</si>
  <si>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</si>
  <si>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</si>
  <si>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</si>
  <si>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</si>
  <si>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</si>
  <si>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</si>
  <si>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</si>
  <si>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</si>
  <si>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</si>
  <si>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</si>
  <si>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</si>
  <si>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</si>
  <si>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</si>
  <si>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</si>
  <si>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</si>
  <si>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</si>
  <si>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</si>
  <si>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</si>
  <si>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</si>
  <si>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</si>
  <si>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</si>
  <si>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</si>
  <si>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</si>
  <si>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</si>
  <si>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</si>
  <si>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</si>
  <si>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</si>
  <si>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</si>
  <si>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</si>
  <si>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</si>
  <si>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</si>
  <si>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</si>
  <si>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</si>
  <si>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</si>
  <si>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</si>
  <si>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</si>
  <si>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</si>
  <si>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</si>
  <si>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</si>
  <si>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</si>
  <si>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</si>
  <si>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</si>
  <si>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</si>
  <si>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</si>
  <si>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</si>
  <si>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</si>
  <si>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</si>
  <si>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</si>
  <si>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</si>
  <si>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</si>
  <si>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</si>
  <si>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</si>
  <si>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</si>
  <si>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</si>
  <si>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</si>
  <si>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</si>
  <si>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</si>
  <si>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</si>
  <si>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</si>
  <si>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</si>
  <si>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</si>
  <si>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</si>
  <si>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</si>
  <si>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</si>
  <si>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</si>
  <si>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</si>
  <si>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</si>
  <si>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</si>
  <si>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</si>
  <si>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</si>
  <si>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</si>
  <si>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</si>
  <si>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</si>
  <si>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</si>
  <si>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</si>
  <si>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</si>
  <si>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</si>
  <si>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</si>
  <si>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</si>
  <si>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</si>
  <si>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</si>
  <si>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</si>
  <si>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</si>
  <si>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</si>
  <si>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</si>
  <si>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</si>
  <si>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</si>
  <si>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</si>
  <si>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</si>
  <si>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</si>
  <si>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</si>
  <si>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</si>
  <si>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</si>
  <si>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</si>
  <si>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</si>
  <si>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</si>
  <si>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</si>
  <si>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</si>
  <si>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</si>
  <si>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</si>
  <si>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</si>
  <si>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</si>
  <si>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</si>
  <si>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</si>
  <si>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</si>
  <si>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</si>
  <si>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</si>
  <si>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</si>
  <si>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</si>
  <si>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</si>
  <si>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</si>
  <si>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</si>
  <si>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</si>
  <si>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</si>
  <si>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</si>
  <si>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</si>
  <si>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</si>
  <si>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</si>
  <si>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</si>
  <si>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</si>
  <si>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</si>
  <si>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</si>
  <si>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</si>
  <si>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</si>
  <si>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</si>
  <si>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</si>
  <si>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</si>
  <si>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</si>
  <si>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</si>
  <si>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</si>
  <si>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</si>
  <si>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</si>
  <si>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</si>
  <si>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</si>
  <si>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</si>
  <si>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</si>
  <si>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</si>
  <si>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</si>
  <si>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</si>
  <si>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</si>
  <si>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</si>
  <si>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</si>
  <si>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</si>
  <si>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</si>
  <si>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</si>
  <si>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</si>
  <si>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</si>
  <si>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</si>
  <si>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</si>
  <si>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</si>
  <si>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</si>
  <si>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</si>
  <si>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</si>
  <si>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</si>
  <si>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</si>
  <si>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</si>
  <si>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</si>
  <si>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</si>
  <si>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</si>
  <si>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</si>
  <si>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</si>
  <si>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</si>
  <si>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</si>
  <si>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</si>
  <si>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</si>
  <si>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</si>
  <si>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</si>
  <si>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</si>
  <si>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</si>
  <si>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</si>
  <si>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</si>
  <si>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</si>
  <si>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</si>
  <si>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</si>
  <si>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</si>
  <si>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</si>
  <si>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</si>
  <si>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</si>
  <si>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</si>
  <si>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</si>
  <si>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</si>
  <si>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</si>
  <si>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</si>
  <si>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</si>
  <si>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</si>
  <si>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</si>
  <si>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</si>
  <si>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</si>
  <si>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</si>
  <si>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</si>
  <si>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</si>
  <si>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</si>
  <si>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</si>
  <si>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</si>
  <si>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</si>
  <si>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</si>
  <si>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</si>
  <si>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</si>
  <si>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</si>
  <si>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</si>
  <si>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</si>
  <si>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</si>
  <si>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</si>
  <si>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</si>
  <si>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</si>
  <si>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</si>
  <si>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</si>
  <si>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</si>
  <si>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</si>
  <si>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</si>
  <si>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</si>
  <si>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</si>
  <si>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</si>
  <si>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</si>
  <si>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</si>
  <si>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</si>
  <si>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</si>
  <si>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</si>
  <si>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</si>
  <si>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</si>
  <si>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</si>
  <si>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</si>
  <si>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</si>
  <si>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</si>
  <si>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</si>
  <si>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</si>
  <si>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</si>
  <si>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</si>
  <si>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</si>
  <si>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</si>
  <si>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</si>
  <si>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</si>
  <si>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</si>
  <si>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</si>
  <si>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</si>
  <si>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</si>
  <si>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</si>
  <si>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</si>
  <si>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</si>
  <si>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</si>
  <si>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</si>
  <si>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</si>
  <si>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</si>
  <si>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</si>
  <si>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</si>
  <si>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</si>
  <si>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</si>
  <si>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</si>
  <si>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</si>
  <si>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</si>
  <si>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</si>
  <si>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</si>
  <si>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</si>
  <si>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</si>
  <si>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</si>
  <si>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</si>
  <si>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</si>
  <si>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</si>
  <si>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</si>
  <si>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</si>
  <si>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</si>
  <si>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</si>
  <si>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</si>
  <si>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</si>
  <si>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</si>
  <si>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</si>
  <si>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</si>
  <si>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</si>
  <si>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</si>
  <si>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</si>
  <si>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</si>
  <si>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</si>
  <si>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</si>
  <si>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</si>
  <si>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</si>
  <si>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</si>
  <si>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</si>
  <si>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</si>
  <si>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</si>
  <si>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</si>
  <si>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</si>
  <si>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</si>
  <si>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</si>
  <si>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</si>
  <si>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</si>
  <si>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</si>
  <si>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</si>
  <si>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</si>
  <si>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</si>
  <si>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</si>
  <si>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</si>
  <si>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</si>
  <si>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</si>
  <si>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</si>
  <si>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</si>
  <si>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</si>
  <si>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</si>
  <si>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</si>
  <si>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</si>
  <si>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</si>
  <si>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</si>
  <si>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</si>
  <si>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</si>
  <si>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</si>
  <si>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</si>
  <si>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</si>
  <si>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</si>
  <si>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</si>
  <si>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</si>
  <si>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</si>
  <si>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</si>
  <si>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</si>
  <si>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</si>
  <si>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</si>
  <si>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</si>
  <si>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</si>
  <si>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</si>
  <si>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</si>
  <si>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</si>
  <si>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</si>
  <si>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</si>
  <si>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</si>
  <si>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</si>
  <si>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</si>
  <si>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</si>
  <si>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</si>
  <si>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</si>
  <si>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</si>
  <si>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</si>
  <si>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</si>
  <si>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</si>
  <si>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</si>
  <si>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</si>
  <si>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</si>
  <si>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</si>
  <si>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</si>
  <si>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</si>
  <si>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</si>
  <si>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</si>
  <si>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</si>
  <si>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</si>
  <si>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</si>
  <si>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</si>
  <si>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</si>
  <si>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</si>
  <si>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</si>
  <si>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</si>
  <si>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</si>
  <si>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</si>
  <si>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</si>
  <si>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</si>
  <si>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</si>
  <si>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</si>
  <si>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</si>
  <si>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</si>
  <si>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</si>
  <si>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</si>
  <si>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</si>
  <si>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</si>
  <si>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</si>
  <si>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</si>
  <si>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</si>
  <si>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</si>
  <si>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</si>
  <si>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</si>
  <si>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</si>
  <si>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</si>
  <si>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</si>
  <si>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</si>
  <si>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</si>
  <si>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</si>
  <si>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</si>
  <si>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</si>
  <si>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</si>
  <si>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</si>
  <si>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</si>
  <si>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</si>
  <si>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</si>
  <si>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</si>
  <si>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</si>
  <si>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</si>
  <si>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</si>
  <si>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</si>
  <si>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</si>
  <si>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</si>
  <si>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</si>
  <si>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</si>
  <si>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</si>
  <si>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</si>
  <si>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</si>
  <si>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</si>
  <si>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</si>
  <si>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</si>
  <si>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</si>
  <si>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</si>
  <si>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</si>
  <si>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</si>
  <si>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</si>
  <si>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</si>
  <si>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</si>
  <si>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</si>
  <si>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</si>
  <si>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</si>
  <si>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</si>
  <si>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</si>
  <si>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</si>
  <si>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</si>
  <si>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</si>
  <si>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</si>
  <si>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</si>
  <si>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</si>
  <si>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</si>
  <si>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</si>
  <si>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</si>
  <si>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</si>
  <si>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</si>
  <si>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</si>
  <si>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</si>
  <si>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</si>
  <si>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</si>
  <si>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</si>
  <si>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</si>
  <si>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</si>
  <si>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</si>
  <si>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</si>
  <si>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</si>
  <si>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</si>
  <si>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</si>
  <si>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</si>
  <si>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</si>
  <si>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</si>
  <si>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</si>
  <si>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</si>
  <si>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</si>
  <si>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</si>
  <si>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</si>
  <si>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</si>
  <si>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</si>
  <si>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</si>
  <si>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</si>
  <si>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</si>
  <si>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</si>
  <si>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</si>
  <si>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</si>
  <si>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</si>
  <si>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</si>
  <si>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</si>
  <si>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</si>
  <si>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</si>
  <si>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</si>
  <si>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</si>
  <si>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</si>
  <si>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</si>
  <si>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</si>
  <si>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</si>
  <si>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</si>
  <si>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</si>
  <si>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</si>
  <si>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</si>
  <si>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</si>
  <si>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</si>
  <si>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</si>
  <si>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</si>
  <si>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</si>
  <si>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</si>
  <si>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</si>
  <si>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</si>
  <si>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</si>
  <si>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</si>
  <si>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</si>
  <si>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</si>
  <si>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</si>
  <si>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</si>
  <si>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</si>
  <si>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</si>
  <si>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</si>
  <si>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</si>
  <si>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</si>
  <si>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</si>
  <si>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</si>
  <si>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</si>
  <si>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</si>
  <si>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</si>
  <si>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</si>
  <si>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</si>
  <si>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</si>
  <si>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</si>
  <si>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</si>
  <si>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</si>
  <si>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</si>
  <si>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</si>
  <si>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</si>
  <si>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</si>
  <si>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</si>
  <si>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</si>
  <si>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</si>
  <si>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</si>
  <si>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</si>
  <si>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</si>
  <si>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</si>
  <si>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</si>
  <si>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</si>
  <si>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</si>
  <si>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</si>
  <si>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</si>
  <si>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</si>
  <si>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</si>
  <si>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</si>
  <si>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</si>
  <si>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</si>
  <si>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</si>
  <si>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</si>
  <si>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</si>
  <si>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</si>
  <si>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</si>
  <si>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</si>
  <si>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</si>
  <si>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</si>
  <si>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</si>
  <si>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</si>
  <si>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</si>
  <si>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</si>
  <si>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</si>
  <si>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</si>
  <si>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</si>
  <si>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</si>
  <si>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</si>
  <si>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</si>
  <si>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</si>
  <si>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</si>
  <si>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</si>
  <si>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</si>
  <si>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</si>
  <si>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</si>
  <si>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</si>
  <si>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</si>
  <si>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</si>
  <si>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</si>
  <si>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</si>
  <si>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</si>
  <si>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</si>
  <si>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</si>
  <si>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</si>
  <si>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</si>
  <si>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</si>
  <si>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</si>
  <si>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</si>
  <si>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</si>
  <si>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</si>
  <si>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</si>
  <si>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</si>
  <si>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</si>
  <si>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</si>
  <si>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</si>
  <si>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</si>
  <si>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</si>
  <si>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</si>
  <si>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</si>
  <si>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</si>
  <si>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</si>
  <si>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</si>
  <si>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</si>
  <si>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</si>
  <si>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</si>
  <si>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</si>
  <si>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</si>
  <si>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</si>
  <si>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</si>
  <si>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</si>
  <si>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</si>
  <si>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</si>
  <si>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</si>
  <si>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</si>
  <si>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</si>
  <si>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</si>
  <si>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</si>
  <si>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</si>
  <si>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</si>
  <si>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</si>
  <si>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</si>
  <si>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</si>
  <si>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</si>
  <si>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</si>
  <si>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</si>
  <si>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</si>
  <si>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</si>
  <si>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</si>
  <si>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</si>
  <si>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</si>
  <si>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</si>
  <si>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</si>
  <si>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</si>
  <si>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</si>
  <si>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</si>
  <si>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</si>
  <si>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</si>
  <si>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</si>
  <si>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</si>
  <si>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</si>
  <si>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</si>
  <si>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</si>
  <si>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</si>
  <si>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</si>
  <si>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</si>
  <si>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</si>
  <si>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</si>
  <si>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</si>
  <si>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</si>
  <si>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</si>
  <si>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</si>
  <si>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</si>
  <si>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</si>
  <si>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</si>
  <si>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</si>
  <si>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</si>
  <si>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</si>
  <si>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</si>
  <si>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</si>
  <si>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</si>
  <si>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</si>
  <si>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</si>
  <si>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</si>
  <si>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</si>
  <si>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</si>
  <si>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</si>
  <si>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</si>
  <si>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</si>
  <si>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</si>
  <si>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</si>
  <si>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</si>
  <si>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</si>
  <si>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</si>
  <si>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</si>
  <si>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</si>
  <si>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</si>
  <si>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</si>
  <si>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</si>
  <si>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</si>
  <si>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</si>
  <si>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</si>
  <si>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</si>
  <si>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</si>
  <si>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</si>
  <si>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</si>
  <si>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</si>
  <si>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</si>
  <si>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</si>
  <si>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</si>
  <si>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</si>
  <si>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</si>
  <si>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</si>
  <si>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</si>
  <si>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</si>
  <si>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</si>
  <si>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</si>
  <si>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</si>
  <si>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</si>
  <si>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</si>
  <si>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</si>
  <si>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</si>
  <si>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</si>
  <si>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</si>
  <si>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</si>
  <si>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</si>
  <si>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</si>
  <si>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</si>
  <si>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</si>
  <si>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</si>
  <si>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</si>
  <si>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</si>
  <si>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</si>
  <si>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</si>
  <si>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</si>
  <si>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</si>
  <si>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</si>
  <si>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</si>
  <si>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</si>
  <si>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</si>
  <si>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</si>
  <si>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</si>
  <si>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</si>
  <si>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</si>
  <si>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</si>
  <si>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</si>
  <si>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</si>
  <si>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</si>
  <si>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</si>
  <si>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</si>
  <si>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</si>
  <si>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</si>
  <si>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</si>
  <si>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</si>
  <si>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</si>
  <si>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</si>
  <si>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</si>
  <si>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</si>
  <si>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</si>
  <si>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</si>
  <si>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</si>
  <si>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</si>
  <si>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</si>
  <si>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</si>
  <si>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</si>
  <si>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</si>
  <si>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</si>
  <si>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</si>
  <si>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</si>
  <si>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</si>
  <si>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</si>
  <si>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</si>
  <si>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</si>
  <si>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</si>
  <si>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</si>
  <si>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</si>
  <si>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</si>
  <si>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</si>
  <si>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</si>
  <si>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</si>
  <si>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</si>
  <si>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</si>
  <si>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</si>
  <si>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</si>
  <si>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</si>
  <si>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</si>
  <si>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</si>
  <si>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</si>
  <si>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</si>
  <si>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</si>
  <si>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</si>
  <si>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</si>
  <si>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</si>
  <si>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</si>
  <si>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</si>
  <si>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</si>
  <si>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</si>
  <si>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</si>
  <si>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</si>
  <si>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</si>
  <si>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</si>
  <si>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</si>
  <si>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</si>
  <si>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</si>
  <si>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</si>
  <si>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</si>
  <si>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</si>
  <si>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</si>
  <si>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</si>
  <si>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</si>
  <si>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</si>
  <si>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</si>
  <si>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</si>
  <si>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</si>
  <si>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</si>
  <si>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</si>
  <si>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</si>
  <si>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</si>
  <si>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</si>
  <si>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</si>
  <si>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</si>
  <si>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</si>
  <si>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</si>
  <si>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</si>
  <si>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</si>
  <si>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</si>
  <si>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</si>
  <si>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</si>
  <si>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</si>
  <si>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</si>
  <si>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</si>
  <si>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</si>
  <si>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</si>
  <si>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</si>
  <si>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</si>
  <si>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</si>
  <si>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</si>
  <si>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</si>
  <si>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</si>
  <si>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</si>
  <si>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</si>
  <si>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</si>
  <si>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</si>
  <si>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</si>
  <si>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</si>
  <si>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</si>
  <si>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</si>
  <si>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</si>
  <si>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</si>
  <si>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</si>
  <si>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</si>
  <si>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</si>
  <si>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</si>
  <si>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</si>
  <si>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</si>
  <si>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</si>
  <si>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</si>
  <si>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</si>
  <si>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</si>
  <si>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</si>
  <si>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</si>
  <si>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</si>
  <si>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</si>
  <si>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</si>
  <si>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</si>
  <si>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</si>
  <si>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</si>
  <si>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</si>
  <si>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</si>
  <si>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</si>
  <si>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</si>
  <si>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</si>
  <si>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</si>
  <si>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</si>
  <si>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</si>
  <si>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</si>
  <si>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</si>
  <si>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</si>
  <si>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</si>
  <si>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</si>
  <si>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</si>
  <si>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</si>
  <si>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</si>
  <si>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</si>
  <si>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</si>
  <si>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</si>
  <si>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</si>
  <si>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</si>
  <si>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</si>
  <si>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</si>
  <si>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</si>
  <si>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</si>
  <si>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</si>
  <si>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</si>
  <si>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</si>
  <si>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</si>
  <si>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</si>
  <si>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</si>
  <si>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</si>
  <si>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</si>
  <si>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</si>
  <si>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</si>
  <si>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</si>
  <si>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</si>
  <si>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</si>
  <si>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</si>
  <si>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</si>
  <si>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</si>
  <si>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</si>
  <si>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</si>
  <si>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</si>
  <si>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</si>
  <si>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</si>
  <si>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</si>
  <si>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</si>
  <si>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</si>
  <si>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</si>
  <si>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</si>
  <si>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</si>
  <si>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</si>
  <si>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</si>
  <si>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</si>
  <si>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</si>
  <si>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</si>
  <si>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</si>
  <si>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</si>
  <si>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</si>
  <si>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</si>
  <si>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</si>
  <si>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</si>
  <si>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</si>
  <si>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</si>
  <si>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</si>
  <si>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</si>
  <si>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</si>
  <si>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</si>
  <si>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</si>
  <si>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</si>
  <si>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</si>
  <si>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</si>
  <si>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</si>
  <si>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</si>
  <si>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</si>
  <si>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</si>
  <si>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</si>
  <si>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</si>
  <si>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</si>
  <si>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</si>
  <si>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</si>
  <si>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</si>
  <si>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</si>
  <si>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</si>
  <si>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</si>
  <si>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</si>
  <si>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</si>
  <si>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</si>
  <si>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</si>
  <si>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</si>
  <si>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</si>
  <si>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</si>
  <si>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</si>
  <si>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</si>
  <si>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</si>
  <si>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</si>
  <si>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</si>
  <si>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</si>
  <si>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</si>
  <si>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</si>
  <si>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</si>
  <si>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</si>
  <si>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</si>
  <si>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</si>
  <si>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</si>
  <si>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</si>
  <si>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</si>
  <si>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</si>
  <si>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</si>
  <si>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</si>
  <si>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</si>
  <si>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</si>
  <si>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</si>
  <si>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</si>
  <si>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</si>
  <si>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</si>
  <si>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</si>
  <si>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</si>
  <si>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</si>
  <si>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</si>
  <si>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</si>
  <si>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</si>
  <si>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</si>
  <si>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</si>
  <si>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</si>
  <si>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</si>
  <si>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</si>
  <si>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</si>
  <si>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</si>
  <si>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</si>
  <si>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</si>
  <si>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</si>
  <si>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</si>
  <si>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</si>
  <si>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</si>
  <si>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</si>
  <si>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</si>
  <si>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</si>
  <si>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</si>
  <si>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</si>
  <si>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</si>
  <si>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</si>
  <si>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</si>
  <si>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</si>
  <si>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</si>
  <si>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</si>
  <si>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</si>
  <si>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</si>
  <si>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</si>
  <si>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</si>
  <si>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</si>
  <si>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</si>
  <si>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</si>
  <si>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r>
      <rPr>
        <b/>
        <sz val="14"/>
        <rFont val="Calibri"/>
        <family val="2"/>
        <scheme val="minor"/>
      </rPr>
      <t xml:space="preserve">Krystin Albano, Myounghee Noh &amp; Associates:  </t>
    </r>
    <r>
      <rPr>
        <sz val="14"/>
        <rFont val="Calibri"/>
        <family val="2"/>
        <scheme val="minor"/>
      </rPr>
      <t>see attached photo</t>
    </r>
  </si>
  <si>
    <t>66-638 Kamehameha Hwy., owner: BP Bishop Trust Estate, TMK 162007003</t>
  </si>
  <si>
    <t>66-636 Kamehameha Hwy., owner: Wong, Clifford TS, Wong, Li Hsiang, TMK 162007007</t>
  </si>
  <si>
    <t>Kamehameha Hwy., owner: Wong, Clifford TS, Wong, Li Hsiang, TMK 162007008</t>
  </si>
  <si>
    <t>64-486 Kamehameha Hwy., owner: Dole Food Co., Inc. Pomaikai Partner, LLC, TMK 164001014</t>
  </si>
  <si>
    <t>64-486 Kamehameha Hwy., owner: Dole Food Co., Inc. Pomaikai Partner, LLC, TMK 164001015</t>
  </si>
  <si>
    <t>Kamehameha Hwy., owner: Pioneer HI-Bred International, Inc., TMK 165005001</t>
  </si>
  <si>
    <t>Kamehameha Hwy., owner: City &amp; County of Honolulu, TMK 165005007</t>
  </si>
  <si>
    <t>Kamehameha Hwy., owner: City &amp; County of Honolulu, TMK 165005006</t>
  </si>
  <si>
    <t>Kamehameha Hwy., owner: Dole Food Co., Inc., TMK 165005008</t>
  </si>
  <si>
    <t>Kamehameha Hwy., owner: Dole Food Co., Inc., TMK 165005003</t>
  </si>
  <si>
    <t>64-486 Kamehameha Hwy., owner: Dole Food Co., Inc. Pomaikai Partner, LLC, TMK 164001013</t>
  </si>
  <si>
    <t>Kamehameha Hwy., owner: Dole Food Co., Inc., TMK 165005004</t>
  </si>
  <si>
    <t>64-1550 Kamehameha Hwy., owner: Soh, AgriBusiness Development Corporation, TMK 164003016</t>
  </si>
  <si>
    <t>Hukilau Lp., owner: Fole Food Co., Inc., TMK 164003022</t>
  </si>
  <si>
    <t>64-1550 Kamehameha Hwy., owner: Ohana Farm Parcels Condominium, TMK 164003021</t>
  </si>
  <si>
    <t>64-1550 Kamehameha Hwy., owner: Ori Anuehue Hale, Inc., TMK 164003014</t>
  </si>
  <si>
    <t>64-1550 Kamehameha Hwy., owner: Castle &amp; Cooke Properties, Inc., TMK 164003019</t>
  </si>
  <si>
    <t>Kamehameha Hwy., owner: Castle &amp; Cooke Properties, Inc., TMK 164004007</t>
  </si>
  <si>
    <t>Kamehameha Hwy., owner: USA, TMK 164003010</t>
  </si>
  <si>
    <t>Kamehameha Hwy., owner: State of Hawaii, TMK 164004008</t>
  </si>
  <si>
    <t>Kamehameha Hwy., owner: State of Hawaii, TMK 164004006</t>
  </si>
  <si>
    <t>71-45 Kamehameha Hwy., owner: Poamoho Camp, TMK 171001011</t>
  </si>
  <si>
    <t>Kamehameha Hwy., owner: State of Hawaii, TMK 171001005</t>
  </si>
  <si>
    <t>71-101 Kamehameha Hwy., owner: Greenworld Farms, LLC, TMK 171001032</t>
  </si>
  <si>
    <t>TMK 171001002</t>
  </si>
  <si>
    <t>TMK 171001023</t>
  </si>
  <si>
    <t>TMK 171001009</t>
  </si>
  <si>
    <t>TMK 171001022</t>
  </si>
  <si>
    <t>Wilikina Dr., owner: USA, TMK 177001001</t>
  </si>
  <si>
    <t>1*Wilikina Dr., owner: State of Hawaii, TMK 177001002</t>
  </si>
  <si>
    <t>116 Wilikina Dr., owner: Pacific Island Auto Sales, Inc., TMK 173001001</t>
  </si>
  <si>
    <t>961 Wilikina Dr., owner: Souza, Anthony J., Souza, Gayle S, TMK 173010005</t>
  </si>
  <si>
    <t>834 Kokoloea Pl., owner: Souza, Anthony J., Souza, Gayle S, TMK 173010006</t>
  </si>
  <si>
    <t>830 Kokoloea Pl., owner: Park, Tyrus T., Park, Lori E, TMK 173010007</t>
  </si>
  <si>
    <t>826 Kokoloea Pl., owner: Platzer, Karl D, TMK 173010008</t>
  </si>
  <si>
    <t>820 Kokoloea Pl., owner: Marsik, Seth, Marsik, Victoria, TMK 173010010</t>
  </si>
  <si>
    <t>77-230 Kamehameha Hwy., owner: USA, TMK 176001001</t>
  </si>
  <si>
    <t>314 S Kamehameha Hwy., owner: State of Hawaii, TMK 174001027</t>
  </si>
  <si>
    <t>Kamehameha Hwy., owner: Wahiawa Water Co., Inc., TMK 174001003</t>
  </si>
  <si>
    <t>505 Avocado St., owner: Kaloi-Chen, Janalle YS, Kaloi, Kimberly I S T, TMK 174001026</t>
  </si>
  <si>
    <t>514 Avocado St., owner: Yang, Hui Sun, Yang, Min Ho, TMK 174001009</t>
  </si>
  <si>
    <t>174 S Kamehameha Hwy., owner: Judy, LLC, TMK 174001011</t>
  </si>
  <si>
    <t>162 S Kamehameha Hwy., owner: Tetsuo Tanki Family, LLC,  TMK 174001012</t>
  </si>
  <si>
    <t>146 S Kamehameha Hwy., owner: Lee, Denis Trust, Lee, Gregory A, Ahren, Avis A, Agsaludo, Fay L, TMK 174001013</t>
  </si>
  <si>
    <t>138 S Kamehameha Hwy., owner: Lee, Andrew SH, Lee, Wendy WN, Hwang, I Sun, TMK 174001014</t>
  </si>
  <si>
    <t>114 S Kamehameha Hwy., owner: sullivan, Maurice J, Franchise Realty Interstate, TMK 174001016</t>
  </si>
  <si>
    <t>82 S Kamehameha Hwy., owner: Wada, George S Trustees, TMK 174003045</t>
  </si>
  <si>
    <t>74 S Kamehameha Hwy., owner: New Life Body of Christ Church, TMK 174003058</t>
  </si>
  <si>
    <t>70 S Kamehameha Hwy., owner: Kimball Development Group, LLC, TMK 1740030464</t>
  </si>
  <si>
    <t>30 S Kamehameha Hwy., owner: Fernandez, Rose D Trust, TMK 174003066</t>
  </si>
  <si>
    <t>130 Mango St., owner: M Harada, Ltd., TMK174003048</t>
  </si>
  <si>
    <t>10 N Kamehameha Hwy., owner: S&amp;D Wahiawa, LLC, TMK 174004031</t>
  </si>
  <si>
    <t>34 N Kamehameha Hwy., owner: Allwer, Samir M., Rashid, Dirar H, TMK 174004065</t>
  </si>
  <si>
    <t>38 N Kamehameha Hwy., owner: Ken's Auto Parts, Inc., TMK 174004032</t>
  </si>
  <si>
    <t>202 N Kamehameha Hwy., owner: 7-11 (Hawaii), Inc., TMK 174005020</t>
  </si>
  <si>
    <t>656 Kilani Ave., owner: Harry Jong, LLC, TMK 174005018</t>
  </si>
  <si>
    <t>71-400 Kamehameha Hwy., owner: Sustainable Hawaii, Inc., TMK 171001017</t>
  </si>
  <si>
    <t>700 Whitmore Ave., owner: Ali'I Turf Co., LLC TMK 171001038</t>
  </si>
  <si>
    <t>Whitmore Ave., owner: Ali'I Turf Co., LLC, TMK 171001027</t>
  </si>
  <si>
    <t>TMK 171001045</t>
  </si>
  <si>
    <t>Kamehameha Hwy., TMK 171001050</t>
  </si>
  <si>
    <t>TMK 171001046</t>
  </si>
  <si>
    <t>Wilikina Dr., owner: Wahiawa Water Co., Inc., TMK 173013003</t>
  </si>
  <si>
    <t>1938 Wilikina Dr., owner: State of Hawaii, TMK 173013010</t>
  </si>
  <si>
    <t>Wilikina Dr., owner: State of Hawaii, TMK 173012015</t>
  </si>
  <si>
    <t>1830*Wilikina Dr., owner: State of Hawaii, TMK 173012011</t>
  </si>
  <si>
    <t>1680 Wilikina Dr., owner: Roslindale, Inc., TMK 173012003</t>
  </si>
  <si>
    <t>1668 Wilikina Dr., owner: Roslindale, Inc., TMK 173012005</t>
  </si>
  <si>
    <t>1652 Wilikina Dr., owner: Roslindale, Inc., TMK 173012008</t>
  </si>
  <si>
    <t>1640 Wilikina Dr., owner: Roslindale, Inc., TMK 173012010</t>
  </si>
  <si>
    <t>Wilikina Dr., owner: Roslindale, Inc., TMK 173012013</t>
  </si>
  <si>
    <t>1600 Wilikina Dr., owner: Woodwinds, TMK 173011004</t>
  </si>
  <si>
    <t>Wilikina Dr., owner: State of Hawaii, TMK 173011001</t>
  </si>
  <si>
    <t>Wilikina Dr., owner: USA, TMK 173011002</t>
  </si>
  <si>
    <t>Wilikina Dr., owner: UsA, TMK 173010002</t>
  </si>
  <si>
    <t>152 Lakeview Circle, owner: Wahiawa Water Co., Inc., TMK 173007001</t>
  </si>
  <si>
    <t>730 Wilikina Dr., owner: VB Wilikina Limited Partnership, TMK 173009003</t>
  </si>
  <si>
    <t>650 Wilikina Dr., owner: Schofield Mason Tem Assn., TMK 173009002</t>
  </si>
  <si>
    <t>15 E Lakeview Circle, owner: Ugale, Pedro R, Ugale, Eduviges U, TMK 173008006</t>
  </si>
  <si>
    <t>15 D Lakeview Circle, owner: Manuel, Benito C, Manuel, Norma B, TMK 173008002</t>
  </si>
  <si>
    <t>15 C Lakeview Circle, ownter Shintaku, Grant A, Shintaku, Traci K, TMK 173008007</t>
  </si>
  <si>
    <t>15 B Lakeview Circle, owner: Ho, Sonny T &amp; Woo, Sandra Trust, TMK 173008015</t>
  </si>
  <si>
    <t>15 A Lakeview Circle, owner: Faga, Sapule M, TMK 173008016</t>
  </si>
  <si>
    <t>15 Lakeview Circle, owner: Arios, Robert R, Arios, Josefina R, TMK 173008017</t>
  </si>
  <si>
    <t>14 Lakeview Circle, owner: Sugimoto, Randall M Trust, Sugimoto, Cherryl AN, TMK 173008008</t>
  </si>
  <si>
    <t>14 A Lakeview Circle, owner: Aloha Aina Estate Holdings, LLC, TMK 173008009</t>
  </si>
  <si>
    <t>14 B Lakeview Circle, owner: Rasa-Tumacder, Juanita, TMK 173008010</t>
  </si>
  <si>
    <t>14 C Lakeview Circle, owner: Lakeview Circle Estates, TMK 173008011</t>
  </si>
  <si>
    <t>14 D Lakeview Circle, owner: Hasan Holdings, LLC, TMK 173008012</t>
  </si>
  <si>
    <t>396 Wilikina Dr., owner: Ho, sonny T/Sandra Woo Trust, TMK 173008073</t>
  </si>
  <si>
    <t>370 Wilikina Dr., owner: Ho, Sonny &amp; Woo, Sandra Trust, TMK 173008075</t>
  </si>
  <si>
    <t>300 Wilikina Dr., owner: First Assembly of God, TMK 173008005</t>
  </si>
  <si>
    <t>298 Wilikina Dr., owner: City &amp; County of Honolulu, TMK 173008004</t>
  </si>
  <si>
    <t>280 Wilikina Dr., owner: Grand View Apt., Inc., TMK 173008003</t>
  </si>
  <si>
    <t>190 Wilikina Dr., owner: Cox, Sachiko Trust, TMK 173008065</t>
  </si>
  <si>
    <t>Wilikina Dr., TMK 173001021</t>
  </si>
  <si>
    <t>174 B Wilikina Dr., Owner: Seu, Leonard YT Trust, TMK 173001023</t>
  </si>
  <si>
    <t>222 Wilikina Dr., owner: Tuihalafatai, Pulileka, Tuihalafatai, Louhuni L, TMK 173001024</t>
  </si>
  <si>
    <t>Wilikina Dr., owner: Wahiawa Water Co., Inc., TMK 173001019</t>
  </si>
  <si>
    <t>Wilikina Dr., owner: State of Hawaii, TMK 173001022</t>
  </si>
  <si>
    <t>134 Wilikina Dr., owner: Leilehua Associates LP, TMK 173001002</t>
  </si>
  <si>
    <t>86 Wilikina Dr., owner: Castaneda, Frank, Castaneda, Katsuko, TMK 173001013</t>
  </si>
  <si>
    <t>76 Wilikina Dr., owner: Furumizo, Buhachi Trust, Furumizo, Yoshiko Trust, TMK 173001012</t>
  </si>
  <si>
    <t>56 Wilikina Dr., owner: Hendry, Alexander L, TMK 173001011</t>
  </si>
  <si>
    <t>48 Wilikina Dr., owner: Castaneda, Frank, Castaneda, Katsuko, TMK 173001009</t>
  </si>
  <si>
    <t>38 Wilikina Dr., owner: Rania, Jerry B Trust, Rania, Nida N Trust, TMK 173001008</t>
  </si>
  <si>
    <t>30 Wilikina Dr., owner: Sanbei, Richard S/Emily Trust, TMK 173001007</t>
  </si>
  <si>
    <t>14 Wilikina Dr., owner: Castaneda, Frank, Castaneda, Katsuko, TMK 173001006</t>
  </si>
  <si>
    <t>Wilikina Dr., owner: Wahiawa Water Co., Inc., TMK 173001003</t>
  </si>
  <si>
    <t>217 S Kamehameha Hwy., owner: Allwer, Samir M, Rashid, Dirar H, TMK 173001033</t>
  </si>
  <si>
    <t>203 S Kamehameha Hwy., owner: Nam, Young Don, Nam, susan O, TMK 173001018</t>
  </si>
  <si>
    <t>187 S Kamehameha Hwy., owner: Nam, Young D, Nam, Susan O, TMK 173001029</t>
  </si>
  <si>
    <t>177 S Kamehameha Hwy., owner: Nam, Young D, Nam, Susan O, TMK 173001028</t>
  </si>
  <si>
    <t>167 S Kamehameha Hwy., owner: Hlt Corporation, TMK 173002001</t>
  </si>
  <si>
    <t>141 S Kamehameha Hwy., owner: Walgreen of Hawaii, LLC, TMK 173002002</t>
  </si>
  <si>
    <t>105 S Kamehameha Hwy., owner: Walgreen of Hawaii, LLC, TMK 173002003</t>
  </si>
  <si>
    <t>95 S Kamehameha Hwy., owner: 50th State Properties, LLC, TMK 173002034</t>
  </si>
  <si>
    <t>71 S Kamehameha Hwy., owner: Korean American Club, TMK 173002036</t>
  </si>
  <si>
    <t>63 Kamehameha Hwy., owner: Surfers church, TMK 173002037</t>
  </si>
  <si>
    <t>57 S Kamehameha Hwy., owner: Surfers Church, TMK 173002073</t>
  </si>
  <si>
    <t>35 S Kamehameha Hwy., owner: Surfers Church, TMK 173002088</t>
  </si>
  <si>
    <t>43 S Kamehameha Hwy., owner: Surfers Church, TMK 173002074</t>
  </si>
  <si>
    <t>23 S Kamehameha Hwy., owner: Wahiawa Capital, LLC, TMK 173002039</t>
  </si>
  <si>
    <t>11 S Kamehameha Hwy., owner: TFFH II, LLC, TMK 173002093</t>
  </si>
  <si>
    <t>5 S Kamehameha Hwy., owner: TFFH II, LLC, TMK 173002092</t>
  </si>
  <si>
    <t>405 California Ave., owner: TFFH II, LLC, TMK 173002040</t>
  </si>
  <si>
    <t>426 California Ave., owner: State of Hawaii, TMK 173004001</t>
  </si>
  <si>
    <t>25 N Kamehameha Hwy., owner: Bailey, Corinne P Trust, TMK 173004003</t>
  </si>
  <si>
    <t>45 N Kamehameha Hwy., owner: Elfalan, Colleen SO Family Assets Trust, Nakamoto Sharyn O Trust, TMK 173004016</t>
  </si>
  <si>
    <t>57 N Kamehameha Hwy., owner: Tejada, Roger P Trust, Tejada, Denise M Trust, TMK 173004015</t>
  </si>
  <si>
    <t>65 N Kamehameha Hwy., Tejada, Roger P Trust, Tejada, Denise M Trust, TMK 173004014</t>
  </si>
  <si>
    <t>93 N Kamehameha Hwy., owner: RW Kukui, LLC, TMK 173004007</t>
  </si>
  <si>
    <t>119 N Kamehameha Hwy., owner: Community Service Wahiawa, LLC, TMK 173004011</t>
  </si>
  <si>
    <t>211 Hiwi Pl., owner: Tamura Enterprises, Inc., TMK 173005001</t>
  </si>
  <si>
    <t>440 Kilani Ave., owner: Tamura Enterprises, Inc., TMK 173005007</t>
  </si>
  <si>
    <t>243 Hiwi Pl., owner: GKT &amp; Kilani, LLC, TMK 173005011</t>
  </si>
  <si>
    <t>TMK 171001020</t>
  </si>
  <si>
    <t>TMK 171001049</t>
  </si>
  <si>
    <t>64 Kukui St., owner: Shin, Kyung chul Trust, Shin, Soon Ae Trust, TMK 173004045</t>
  </si>
  <si>
    <t>Kamehameha Hwy., owner: Greenworld Farms, LLC, TMK 171001007</t>
  </si>
  <si>
    <t>150 N Kamehameha Hwy., owner: The Cooper Family Trust, Dalby, Beverly J, Johnson, Douglas C, TMK 174004022</t>
  </si>
  <si>
    <t>822 Kokoloea Pl., owner: Souza, Andrew J Co-Trust, Souza, Roxann, Co-Trust, TMK 173010009</t>
  </si>
  <si>
    <t>180 S Kamehameha Hwy., owner: City &amp; County of Honolulu, TMk 174001010</t>
  </si>
  <si>
    <t>Olive Ave., owner: Mcdonald's Restaurants of Hawaii, Inc., TMK 174001017</t>
  </si>
  <si>
    <t>100 N kamehameha Hwy., owner: Duit Corporation, TMK 174004021</t>
  </si>
  <si>
    <t>311 Lehua St., owner: Vietnamese-Busshist Association in Hawaii, tMK 171001018</t>
  </si>
  <si>
    <t>1656 Wilikini Dr., owner: Roslindale, Inc., TMK 173012007</t>
  </si>
  <si>
    <r>
      <rPr>
        <b/>
        <sz val="14"/>
        <rFont val="Calibri"/>
        <family val="2"/>
        <scheme val="minor"/>
      </rPr>
      <t xml:space="preserve">Cliff Barbieri, FAA Weather Cameras Program:  </t>
    </r>
    <r>
      <rPr>
        <sz val="14"/>
        <rFont val="Calibri"/>
        <family val="2"/>
        <scheme val="minor"/>
      </rPr>
      <t>any HW records for the USCG lighthouse at Makapu'u Point on Oahu.</t>
    </r>
  </si>
  <si>
    <t>TB</t>
  </si>
  <si>
    <r>
      <rPr>
        <b/>
        <sz val="14"/>
        <rFont val="Calibri"/>
        <family val="2"/>
        <scheme val="minor"/>
      </rPr>
      <t xml:space="preserve">Dawn Merrill, ATC Group Services:  </t>
    </r>
    <r>
      <rPr>
        <sz val="14"/>
        <rFont val="Calibri"/>
        <family val="2"/>
        <scheme val="minor"/>
      </rPr>
      <t>Tropical Rent-A-Car, 41 Hana Highway, Kahului, HI., Release 940046, 9-501383, facility status: site cleanup completed (NFA).  NFA status as of 10/7/94.  Four USTs were removed from the site in Dec 1993.  Trying to locate more specific documentation in an effort to see if any soil/groundwater sampling data is available; basically trying to document what let to the NFA.</t>
    </r>
  </si>
  <si>
    <r>
      <rPr>
        <b/>
        <sz val="14"/>
        <rFont val="Calibri"/>
        <family val="2"/>
        <scheme val="minor"/>
      </rPr>
      <t xml:space="preserve">Rebekah A Goins, Metropolitan Solutions:  </t>
    </r>
    <r>
      <rPr>
        <sz val="14"/>
        <rFont val="Calibri"/>
        <family val="2"/>
        <scheme val="minor"/>
      </rPr>
      <t>377 Keahole St., Honolulu, HI</t>
    </r>
  </si>
  <si>
    <r>
      <rPr>
        <b/>
        <sz val="14"/>
        <rFont val="Calibri"/>
        <family val="2"/>
        <scheme val="minor"/>
      </rPr>
      <t xml:space="preserve">Leighanne Haverlin, GHD:  </t>
    </r>
    <r>
      <rPr>
        <sz val="14"/>
        <rFont val="Calibri"/>
        <family val="2"/>
        <scheme val="minor"/>
      </rPr>
      <t>428 Kawaihae Street, Honolulu, HI</t>
    </r>
  </si>
  <si>
    <t>2441 Hoonani Road (project site)</t>
  </si>
  <si>
    <t>2253 Poipu Road (project site)</t>
  </si>
  <si>
    <r>
      <t xml:space="preserve">Kim Kim, ENPRO:  </t>
    </r>
    <r>
      <rPr>
        <sz val="14"/>
        <rFont val="Calibri"/>
        <family val="2"/>
        <scheme val="minor"/>
      </rPr>
      <t>Poipu Road (no Address), TMK (4) 2-8-014:027 (project site)</t>
    </r>
  </si>
  <si>
    <t>RK</t>
  </si>
  <si>
    <t>LO</t>
  </si>
  <si>
    <r>
      <rPr>
        <b/>
        <sz val="14"/>
        <rFont val="Calibri"/>
        <family val="2"/>
        <scheme val="minor"/>
      </rPr>
      <t xml:space="preserve">Julie Ann Leano, City and County of Hon., ENV/Refuse:  </t>
    </r>
    <r>
      <rPr>
        <sz val="14"/>
        <rFont val="Calibri"/>
        <family val="2"/>
        <scheme val="minor"/>
      </rPr>
      <t>UST releases at/near City and County Dept. of Facility Maintenance AES, 100 Kapaa Quarry Rd., Kailua, HI., TMK 42015005</t>
    </r>
  </si>
  <si>
    <r>
      <rPr>
        <b/>
        <sz val="14"/>
        <rFont val="Calibri"/>
        <family val="2"/>
        <scheme val="minor"/>
      </rPr>
      <t xml:space="preserve">Angie Peltier, Element Environmental:  </t>
    </r>
    <r>
      <rPr>
        <sz val="14"/>
        <rFont val="Calibri"/>
        <family val="2"/>
        <scheme val="minor"/>
      </rPr>
      <t>94-761 Kupuna Loop, Haseko Royal Kunia, LLC, TMK (1) 9-4-002:001</t>
    </r>
  </si>
  <si>
    <t>Kunia Road, Haseko Royal Kunia, LLC, TMK (1) 9-4-002:070</t>
  </si>
  <si>
    <t>Kunia Road, Haseko Royal Kunia, LLC, TMK (1) 9-4-002:078</t>
  </si>
  <si>
    <t>94-761 Kupuna Loop, State of Hawaii DLNR, TMK (1) 9-4-002:080</t>
  </si>
  <si>
    <t>Kunia Road, Haseko Royal Kunia, LLC, TMK (1) 9-4-002:071</t>
  </si>
  <si>
    <t>Kunia Road, RKES, LLC, TMK (1) 9-4-002:079</t>
  </si>
  <si>
    <t>54-540 Kunia Road, Monsanto Company, TMK (1) 9-2-001:020</t>
  </si>
  <si>
    <r>
      <rPr>
        <b/>
        <sz val="14"/>
        <rFont val="Calibri"/>
        <family val="2"/>
        <scheme val="minor"/>
      </rPr>
      <t xml:space="preserve">Lorraine Shin:  </t>
    </r>
    <r>
      <rPr>
        <sz val="14"/>
        <rFont val="Calibri"/>
        <family val="2"/>
        <scheme val="minor"/>
      </rPr>
      <t>191 Waianuenue Avenue, Hilo, HI., TMK 3-2-3-013-035-0000-000, 9-600676</t>
    </r>
  </si>
  <si>
    <t>145 Keawe Street, Hilo, HI., TMK 3-2-008-023-0000-000, 9-600703</t>
  </si>
  <si>
    <r>
      <rPr>
        <b/>
        <sz val="14"/>
        <rFont val="Calibri"/>
        <family val="2"/>
        <scheme val="minor"/>
      </rPr>
      <t xml:space="preserve">Connie Marini:  </t>
    </r>
    <r>
      <rPr>
        <sz val="14"/>
        <rFont val="Calibri"/>
        <family val="2"/>
        <scheme val="minor"/>
      </rPr>
      <t>updated copy of the UST and LUST database files in excel format</t>
    </r>
  </si>
  <si>
    <r>
      <rPr>
        <b/>
        <sz val="14"/>
        <rFont val="Calibri"/>
        <family val="2"/>
        <scheme val="minor"/>
      </rPr>
      <t xml:space="preserve">Sierra Stammer, Inclusion Consulting, LLC:  </t>
    </r>
    <r>
      <rPr>
        <sz val="14"/>
        <rFont val="Calibri"/>
        <family val="2"/>
        <scheme val="minor"/>
      </rPr>
      <t>46-158 Kahuhipa Street, Kaneohe, HI., TMK (1) 4-6-030:009</t>
    </r>
  </si>
  <si>
    <t>46-201 Kahuhipa Street, Kaneohe, HI., TMK (1) 4-6-030:073</t>
  </si>
  <si>
    <r>
      <rPr>
        <b/>
        <sz val="14"/>
        <rFont val="Calibri"/>
        <family val="2"/>
        <scheme val="minor"/>
      </rPr>
      <t xml:space="preserve">Tim Swartz, Ford &amp; Associates:  </t>
    </r>
    <r>
      <rPr>
        <sz val="14"/>
        <rFont val="Calibri"/>
        <family val="2"/>
        <scheme val="minor"/>
      </rPr>
      <t>Hele Tandals #137, 330 Kuulei Road, HI., 9-200016, Release ID Nos. 980051, 980061 &amp; 980052, plus a LUST site with no ID number, listed as "Disconfirmed Release - investigation ongoing."</t>
    </r>
  </si>
  <si>
    <t>Abe Laundry &amp; Dry Cleaning, 314 Kuulei Road, Kailua, HI., 9-200159</t>
  </si>
  <si>
    <r>
      <rPr>
        <b/>
        <sz val="14"/>
        <rFont val="Calibri"/>
        <family val="2"/>
        <scheme val="minor"/>
      </rPr>
      <t xml:space="preserve">Ben Owen, Owen Environmental:  </t>
    </r>
    <r>
      <rPr>
        <sz val="14"/>
        <rFont val="Calibri"/>
        <family val="2"/>
        <scheme val="minor"/>
      </rPr>
      <t>all records related to Hanalei Landfill, a construction debris landfill along Hanalei Plantation Road in Hanalei, Kauai</t>
    </r>
  </si>
  <si>
    <r>
      <rPr>
        <b/>
        <sz val="14"/>
        <rFont val="Calibri"/>
        <family val="2"/>
        <scheme val="minor"/>
      </rPr>
      <t xml:space="preserve">Ben Owen, Owen Environmental:  </t>
    </r>
    <r>
      <rPr>
        <sz val="14"/>
        <rFont val="Calibri"/>
        <family val="2"/>
        <scheme val="minor"/>
      </rPr>
      <t>any records related to 4900 Kuawa Road, Kilauea, Kauai</t>
    </r>
  </si>
  <si>
    <r>
      <rPr>
        <b/>
        <sz val="14"/>
        <rFont val="Calibri"/>
        <family val="2"/>
        <scheme val="minor"/>
      </rPr>
      <t xml:space="preserve">Tim Swartz, Ford &amp; Associates:  </t>
    </r>
    <r>
      <rPr>
        <sz val="14"/>
        <rFont val="Calibri"/>
        <family val="2"/>
        <scheme val="minor"/>
      </rPr>
      <t>Bob Cisco, 1152 Waimanu Street, Honolulu, HI., 9-102450, Release 920070</t>
    </r>
  </si>
  <si>
    <r>
      <rPr>
        <b/>
        <sz val="14"/>
        <rFont val="Calibri"/>
        <family val="2"/>
        <scheme val="minor"/>
      </rPr>
      <t xml:space="preserve">Jessica Ox ford, Nova Group GBC:  </t>
    </r>
    <r>
      <rPr>
        <sz val="14"/>
        <rFont val="Calibri"/>
        <family val="2"/>
        <scheme val="minor"/>
      </rPr>
      <t>most recent sampling data, closure documents and site maps.  NEX Iroquois Point Gas Station, Bldg. 6863 aka 6882, Cormorant Ave., (TANK IP1, IP2, IP3, IPA1 IPA2 Cormorant Ave.), 9-200976, event ID 900087 and 070001</t>
    </r>
  </si>
  <si>
    <r>
      <rPr>
        <b/>
        <sz val="14"/>
        <rFont val="Calibri"/>
        <family val="2"/>
        <scheme val="minor"/>
      </rPr>
      <t xml:space="preserve">Stephanie K. Soto, Bickerton Law Group, LLLP:  </t>
    </r>
    <r>
      <rPr>
        <sz val="14"/>
        <rFont val="Calibri"/>
        <family val="2"/>
        <scheme val="minor"/>
      </rPr>
      <t>Green Recycling, LLC, 91-080 Hanua Street, Kapolei, HI and/or Walter Chung regarding the incident that occurred on 10/31/19, involving Robert C. Bowers, deceased, and any and all prior incidents at/or around, or involving, Green Rercycling, LLC and/or Walter Chung.</t>
    </r>
  </si>
  <si>
    <r>
      <rPr>
        <b/>
        <sz val="14"/>
        <rFont val="Calibri"/>
        <family val="2"/>
        <scheme val="minor"/>
      </rPr>
      <t xml:space="preserve">Connie Marini:  </t>
    </r>
    <r>
      <rPr>
        <sz val="14"/>
        <rFont val="Calibri"/>
        <family val="2"/>
        <scheme val="minor"/>
      </rPr>
      <t>updated financial assurance information listing for all UST facilities in excel format, for the entire state.</t>
    </r>
  </si>
  <si>
    <r>
      <rPr>
        <b/>
        <sz val="14"/>
        <rFont val="Calibri"/>
        <family val="2"/>
        <scheme val="minor"/>
      </rPr>
      <t xml:space="preserve">Kevin Kennedy, Kevin S Kennedy Consulting, LLC:  </t>
    </r>
    <r>
      <rPr>
        <sz val="14"/>
        <rFont val="Calibri"/>
        <family val="2"/>
        <scheme val="minor"/>
      </rPr>
      <t>Ohana Malia Hotel, Waikiki, 2211 Kuhio Ave., Honolulu.  TMK (1) 2-6-019, Parcel 021.</t>
    </r>
  </si>
  <si>
    <r>
      <rPr>
        <b/>
        <sz val="14"/>
        <rFont val="Calibri"/>
        <family val="2"/>
        <scheme val="minor"/>
      </rPr>
      <t xml:space="preserve">Mary Spencer, EnviroServices &amp; Training Center:  </t>
    </r>
    <r>
      <rPr>
        <sz val="14"/>
        <rFont val="Calibri"/>
        <family val="2"/>
        <scheme val="minor"/>
      </rPr>
      <t>Dorvin Leis Co., Inc., 9-502448</t>
    </r>
  </si>
  <si>
    <t>Gray Line Maui, 9-500385</t>
  </si>
  <si>
    <t>Arisumi Brothers, Inc., 9-501590</t>
  </si>
  <si>
    <t>Fong Construction Co., Ltd., 9-500382</t>
  </si>
  <si>
    <t>Gra-Pac Warehouse, 9-501297</t>
  </si>
  <si>
    <t>Hawaiian Telcom Kahului Base Yard, 9-500543</t>
  </si>
  <si>
    <t>Maui Self Serve-Formerly Ohana Fuel, 9-503332</t>
  </si>
  <si>
    <t>Hawaiian Rental, 9-502682</t>
  </si>
  <si>
    <t>Service Rental, 9-502548</t>
  </si>
  <si>
    <t>Dairy Road Shell, 9-501300</t>
  </si>
  <si>
    <t>HFN Card Lock, 9-501589</t>
  </si>
  <si>
    <t>G.A. Construction, Inc. (210 Papa Place), 9-501684</t>
  </si>
  <si>
    <t>Associated Steel Workers, Ltd., 9-500371</t>
  </si>
  <si>
    <r>
      <rPr>
        <b/>
        <sz val="14"/>
        <rFont val="Calibri"/>
        <family val="2"/>
        <scheme val="minor"/>
      </rPr>
      <t xml:space="preserve">Mary Spencer, EnviroServices &amp; Training Center:  </t>
    </r>
    <r>
      <rPr>
        <sz val="14"/>
        <rFont val="Calibri"/>
        <family val="2"/>
        <scheme val="minor"/>
      </rPr>
      <t>Cosco Gasoline (LOC 485), 9-203634</t>
    </r>
  </si>
  <si>
    <r>
      <rPr>
        <b/>
        <sz val="14"/>
        <rFont val="Calibri"/>
        <family val="2"/>
        <scheme val="minor"/>
      </rPr>
      <t xml:space="preserve">Mary Spencer, EnviroServices &amp; Training Center:  </t>
    </r>
    <r>
      <rPr>
        <sz val="14"/>
        <rFont val="Calibri"/>
        <family val="2"/>
        <scheme val="minor"/>
      </rPr>
      <t>HD Supply Construction Supply, Ltd. (WC0403) (220 Papa Pl.), HID981641483</t>
    </r>
  </si>
  <si>
    <t>Crop Production Services, Inc. (201 Papa Pl.), HIP000139675</t>
  </si>
  <si>
    <t>Fong Construction Co., Ltd. (237 Dairy Road), HID984470021</t>
  </si>
  <si>
    <t>Maui Power Tool Service, Inc. (251 Lalo St.), HID981688666</t>
  </si>
  <si>
    <t>Hawaii Petroleum, Inc., (385 Hukilike St.), HIR000112300</t>
  </si>
  <si>
    <t>Kens Tire &amp; Supply, Inc. (283 Lalo St.), HID981637622</t>
  </si>
  <si>
    <r>
      <rPr>
        <b/>
        <sz val="14"/>
        <rFont val="Calibri"/>
        <family val="2"/>
        <scheme val="minor"/>
      </rPr>
      <t xml:space="preserve">Mary Spencer, EnviroServices &amp; Training Center:  </t>
    </r>
    <r>
      <rPr>
        <sz val="14"/>
        <rFont val="Calibri"/>
        <family val="2"/>
        <scheme val="minor"/>
      </rPr>
      <t>Costco Wholesale #485 (94-1231 Ka Uka Blvd.), HIR000066373</t>
    </r>
  </si>
  <si>
    <t>Tony Hawaii Automotive Group, Ltd. BDA Tony Group (94-1299 Ka Uka Blvd.), HIR000140715</t>
  </si>
  <si>
    <t>TN</t>
  </si>
  <si>
    <r>
      <rPr>
        <b/>
        <sz val="14"/>
        <rFont val="Calibri"/>
        <family val="2"/>
        <scheme val="minor"/>
      </rPr>
      <t xml:space="preserve">Michelle Gonsalves, Ford &amp; Associates:  </t>
    </r>
    <r>
      <rPr>
        <sz val="14"/>
        <rFont val="Calibri"/>
        <family val="2"/>
        <scheme val="minor"/>
      </rPr>
      <t>Kailua Shell or Steffy's Shell Service or Nicks shell Service or Steffys Auto &amp; Body Repair, 434 Kuulei road, Kailua, HI (Release 060011), 9-201024</t>
    </r>
  </si>
  <si>
    <t>33 Oneawa Street, NFA 20120807-0840</t>
  </si>
  <si>
    <t>Windward Volkswagen, Inc., 725 Kailua Road (Release 970112), 9-202767</t>
  </si>
  <si>
    <t>Arco, 609 Kaila Road (Release 980142, 020007), 9-200327</t>
  </si>
  <si>
    <t>Hele Tandals, 330 Kuulei Road (Release 980051, 040061, 980052) 9-200016</t>
  </si>
  <si>
    <t>Mike Mckennas Volkswagen Mazda, 105 Oneawa Street (Release 920173), 9-200878</t>
  </si>
  <si>
    <t>Kailua Texaco or Chevron Texaco or Sams Kailua Chevron, 710 Kailua Road (Release 040028), 9-201256</t>
  </si>
  <si>
    <t>Nicks Shell Service, Inc., 424 Kuulei Road, Kailua</t>
  </si>
  <si>
    <r>
      <rPr>
        <b/>
        <sz val="14"/>
        <rFont val="Calibri"/>
        <family val="2"/>
        <scheme val="minor"/>
      </rPr>
      <t xml:space="preserve">Douglas Oringer, Ensolum, LLC:  </t>
    </r>
    <r>
      <rPr>
        <sz val="14"/>
        <rFont val="Calibri"/>
        <family val="2"/>
        <scheme val="minor"/>
      </rPr>
      <t>Kaloko Business Park, 73-5617 Maiau Street - Unit #6, Kailua-Kona, Big Island, HI., TMK No. (3) 7-3-051-095-0006 / TMK 7351-95-6</t>
    </r>
  </si>
  <si>
    <r>
      <rPr>
        <b/>
        <sz val="14"/>
        <rFont val="Calibri"/>
        <family val="2"/>
        <scheme val="minor"/>
      </rPr>
      <t xml:space="preserve">Douglas Oringer, Ensolum, LLC:  </t>
    </r>
    <r>
      <rPr>
        <sz val="14"/>
        <rFont val="Calibri"/>
        <family val="2"/>
        <scheme val="minor"/>
      </rPr>
      <t>Lahaina Car Wash, 1203 Keawe Street, Lahaina, Maui, HI., TMK (2) 4-5-010-009 / TMK 4510-09</t>
    </r>
  </si>
  <si>
    <r>
      <rPr>
        <b/>
        <sz val="14"/>
        <rFont val="Calibri"/>
        <family val="2"/>
        <scheme val="minor"/>
      </rPr>
      <t xml:space="preserve">Kaitlyn Rocheleau, ATC Group Services, LLC:  </t>
    </r>
    <r>
      <rPr>
        <sz val="14"/>
        <rFont val="Calibri"/>
        <family val="2"/>
        <scheme val="minor"/>
      </rPr>
      <t>94-31 Farrington Hwy., TMK 19-4-45-24, 1-9-4-45-25 and 1-9-4-45-26.</t>
    </r>
  </si>
  <si>
    <r>
      <rPr>
        <b/>
        <sz val="14"/>
        <rFont val="Calibri"/>
        <family val="2"/>
        <scheme val="minor"/>
      </rPr>
      <t xml:space="preserve">Garth Yamanaka:  </t>
    </r>
    <r>
      <rPr>
        <sz val="14"/>
        <rFont val="Calibri"/>
        <family val="2"/>
        <scheme val="minor"/>
      </rPr>
      <t>28-1099 or 28-1097 Old Mamalahoa Hwy., Pepeekeo, HI.  Info pertaining to removal of UST at former Low Store &amp; Gas.  Removal was completed in 1990s.</t>
    </r>
  </si>
  <si>
    <r>
      <rPr>
        <b/>
        <sz val="14"/>
        <rFont val="Calibri"/>
        <family val="2"/>
        <scheme val="minor"/>
      </rPr>
      <t xml:space="preserve">Devin Hassler, Trileaf:  </t>
    </r>
    <r>
      <rPr>
        <sz val="14"/>
        <rFont val="Calibri"/>
        <family val="2"/>
        <scheme val="minor"/>
      </rPr>
      <t>650 Kilani Avenue, Wahiawa, HI</t>
    </r>
  </si>
  <si>
    <t>656 Kilani Avenue, Wahiawa, HI</t>
  </si>
  <si>
    <r>
      <rPr>
        <b/>
        <sz val="14"/>
        <rFont val="Calibri"/>
        <family val="2"/>
        <scheme val="minor"/>
      </rPr>
      <t xml:space="preserve">Max Solmssen, Kaimana Environmental Solutions, LLC:  </t>
    </r>
    <r>
      <rPr>
        <sz val="14"/>
        <rFont val="Calibri"/>
        <family val="2"/>
        <scheme val="minor"/>
      </rPr>
      <t>94-748 Hikimoe Street, Waipahu, HI</t>
    </r>
  </si>
  <si>
    <t>94-766 Farrington Highway, Waipahu, HI</t>
  </si>
  <si>
    <t>94 Kahualailani Street, Waipahu, HI</t>
  </si>
  <si>
    <t>94-750 Hikimoe Street, Waipahu, HI</t>
  </si>
  <si>
    <r>
      <rPr>
        <b/>
        <sz val="14"/>
        <rFont val="Calibri"/>
        <family val="2"/>
        <scheme val="minor"/>
      </rPr>
      <t xml:space="preserve">Jennah Oshiro, Myounghee Noh &amp; Associates:  </t>
    </r>
    <r>
      <rPr>
        <sz val="14"/>
        <rFont val="Calibri"/>
        <family val="2"/>
        <scheme val="minor"/>
      </rPr>
      <t>Mamalahoa Highway, owner: Parker Land Trust, TMK (3) 6-7-002:062</t>
    </r>
  </si>
  <si>
    <t>owner: State of Hawaii, TMK (3) 6-7-003:020</t>
  </si>
  <si>
    <t>owner: County of Hawaii, TMK (3) 6-7-003:109</t>
  </si>
  <si>
    <t>67-1318 Laikealoha St., owner: Harrison, Paul, Harrison Raymene, TMK (3) 6-7-003:160</t>
  </si>
  <si>
    <t>67-1317 Laikealoha St., owner: Apilado, Kenneth, Apilado, Dayna, TMK (3) 6-7-003:161</t>
  </si>
  <si>
    <t>67-1310 Puaena St., owner: Nguyen, Sao, Nguyen, Kim, TMK (3) 6-7-003:182</t>
  </si>
  <si>
    <t>Mamalahoa Highway, owner: Kamuela Vacuum Cooling Coop, Ltd.</t>
  </si>
  <si>
    <r>
      <rPr>
        <b/>
        <sz val="14"/>
        <rFont val="Calibri"/>
        <family val="2"/>
        <scheme val="minor"/>
      </rPr>
      <t>Sarah Bokman:</t>
    </r>
    <r>
      <rPr>
        <sz val="14"/>
        <rFont val="Calibri"/>
        <family val="2"/>
        <scheme val="minor"/>
      </rPr>
      <t xml:space="preserve">  updated list of SW facilities</t>
    </r>
  </si>
  <si>
    <r>
      <rPr>
        <b/>
        <sz val="14"/>
        <rFont val="Calibri"/>
        <family val="2"/>
        <scheme val="minor"/>
      </rPr>
      <t xml:space="preserve">Kayla Aguado, Integral Consulting, Inc.:  </t>
    </r>
    <r>
      <rPr>
        <sz val="14"/>
        <rFont val="Calibri"/>
        <family val="2"/>
        <scheme val="minor"/>
      </rPr>
      <t>Kalaeloa Ventures, LLC, 91-1761 Midway Rd., Kapolei, HI., TMK 9-1-013-081-0000, key words: Kalaeloa Parcel 15</t>
    </r>
  </si>
  <si>
    <r>
      <rPr>
        <b/>
        <sz val="14"/>
        <rFont val="Calibri"/>
        <family val="2"/>
        <scheme val="minor"/>
      </rPr>
      <t xml:space="preserve">Russell Randall, HIES, Inc.:  </t>
    </r>
    <r>
      <rPr>
        <sz val="14"/>
        <rFont val="Calibri"/>
        <family val="2"/>
        <scheme val="minor"/>
      </rPr>
      <t>1803 Kahai Street, Honolulu, HI., TMK (1) 2-6-43</t>
    </r>
  </si>
  <si>
    <t>1815 Kahai Street, Honolulu, HI., TMK (1) 2-6-96</t>
  </si>
  <si>
    <r>
      <rPr>
        <b/>
        <sz val="14"/>
        <rFont val="Calibri"/>
        <family val="2"/>
        <scheme val="minor"/>
      </rPr>
      <t xml:space="preserve">Kim Kim, ENPRO:  </t>
    </r>
    <r>
      <rPr>
        <sz val="14"/>
        <rFont val="Calibri"/>
        <family val="2"/>
        <scheme val="minor"/>
      </rPr>
      <t>Longs Drug Store #4492, 41 East Lipoa Street</t>
    </r>
  </si>
  <si>
    <t>Kikuyama Enterprises, Inc., 51 East Lipoa Street</t>
  </si>
  <si>
    <t>Gas Express, Inc., 1279 South Kihei Road, Suite 101</t>
  </si>
  <si>
    <t>Hele Kihei Azeka #61073, 1279 South Kihei Road, 9-500373</t>
  </si>
  <si>
    <t>Kihei Chevron (also listed as Hughes T A., Inc. and Kihei Texaco), 1281 South Kihei Road, 9-501127</t>
  </si>
  <si>
    <r>
      <rPr>
        <b/>
        <sz val="14"/>
        <rFont val="Calibri"/>
        <family val="2"/>
        <scheme val="minor"/>
      </rPr>
      <t xml:space="preserve">Matt Pheanis, ATC:  </t>
    </r>
    <r>
      <rPr>
        <sz val="14"/>
        <rFont val="Calibri"/>
        <family val="2"/>
        <scheme val="minor"/>
      </rPr>
      <t>any records related to HW generation, hazardous materials storage, UST/AST, incidents of accidental release and/or incidents of fire for 94-31 Farrington Highway, Waipahu, HI., Parcels 1-9-4-45-24, 1-9-4-45-25, 1-9-4-45-26.</t>
    </r>
  </si>
  <si>
    <r>
      <rPr>
        <b/>
        <sz val="14"/>
        <rFont val="Calibri"/>
        <family val="2"/>
        <scheme val="minor"/>
      </rPr>
      <t xml:space="preserve">Anthony Barro, ENPRO:  </t>
    </r>
    <r>
      <rPr>
        <sz val="14"/>
        <rFont val="Calibri"/>
        <family val="2"/>
        <scheme val="minor"/>
      </rPr>
      <t>91-059 Hanua Street, Kapolei, HI</t>
    </r>
  </si>
  <si>
    <t>91-140 Olai Street, Kapolei, HI</t>
  </si>
  <si>
    <t>91-170 Olai Street, Kapolei, HI., Parcel No. 910260410000</t>
  </si>
  <si>
    <r>
      <rPr>
        <b/>
        <sz val="14"/>
        <rFont val="Calibri"/>
        <family val="2"/>
        <scheme val="minor"/>
      </rPr>
      <t xml:space="preserve">Sean M. O'Keefe:  </t>
    </r>
    <r>
      <rPr>
        <sz val="14"/>
        <rFont val="Calibri"/>
        <family val="2"/>
        <scheme val="minor"/>
      </rPr>
      <t>1714 Silva Street, Honolulu (Associated Steel Workers, Ltd., 9-100163)</t>
    </r>
  </si>
  <si>
    <r>
      <rPr>
        <b/>
        <sz val="14"/>
        <rFont val="Calibri"/>
        <family val="2"/>
        <scheme val="minor"/>
      </rPr>
      <t xml:space="preserve">Lindsay N. McAneeley, Cades Schutte:  </t>
    </r>
    <r>
      <rPr>
        <sz val="14"/>
        <rFont val="Calibri"/>
        <family val="2"/>
        <scheme val="minor"/>
      </rPr>
      <t>all correspondence with Baranof Holdings Investor Queen Street, LLC or any of its agents, including but not limited to Neptune and Company, Inc. and Environmental Science International, Inc. related to any USTs, solid or HW or releases of hazardous substances at 868 Queen Street and 819/835/841 Kawaiahao Street, Honolulu, HI., TMK Nos (1) 2-1-049-011, 032, and 033 (the "Property") identified between January 1, 2021 and the present ("Releases"), including but not limited to any emails, letters, departmental determinations, notices, orders or agreements.</t>
    </r>
  </si>
  <si>
    <r>
      <rPr>
        <b/>
        <sz val="14"/>
        <rFont val="Calibri"/>
        <family val="2"/>
        <scheme val="minor"/>
      </rPr>
      <t xml:space="preserve">Kevin, Kennedy, Kevin S Kennedy Consulting, LLC:  </t>
    </r>
    <r>
      <rPr>
        <sz val="14"/>
        <rFont val="Calibri"/>
        <family val="2"/>
        <scheme val="minor"/>
      </rPr>
      <t>two adjacent parcels containing the Likelike Plaza, 735 &amp; 745 Keeaumoku St., Honolulu, HI., The two parcels are identified by TMKs (1) 2-3-017 Parcels 017 &amp; 030.</t>
    </r>
  </si>
  <si>
    <t>Star Service, 1414 Rycroft St., Honolulu, HI., 9-102480</t>
  </si>
  <si>
    <r>
      <rPr>
        <b/>
        <sz val="14"/>
        <rFont val="Calibri"/>
        <family val="2"/>
        <scheme val="minor"/>
      </rPr>
      <t xml:space="preserve">Kim Kim, ENPRO:  </t>
    </r>
    <r>
      <rPr>
        <sz val="14"/>
        <rFont val="Calibri"/>
        <family val="2"/>
        <scheme val="minor"/>
      </rPr>
      <t>Victor &amp; Jeanette Lee, 2010 Democrat Street (project site), 9-102706</t>
    </r>
  </si>
  <si>
    <t>Le Transmission Shop, 267 Puuhale Road</t>
  </si>
  <si>
    <t>Toguchi Service Station, Ltd., 1924 Democrat Street</t>
  </si>
  <si>
    <t>Trans Pacific Textiles, 1930 Kahai Street, 9-102642</t>
  </si>
  <si>
    <t>1950 Homerule Street</t>
  </si>
  <si>
    <t>Sako Electric, 297 Puuhale Road, 9-103120</t>
  </si>
  <si>
    <t>Fay Investments Associates, 1927 Republican Street, 9-100790</t>
  </si>
  <si>
    <t>Goo's Golden Tire Shop, 1923 Republican Street, 9-102429</t>
  </si>
  <si>
    <t>Durate &amp; Sons, 1924 Republican Street, 9-103521</t>
  </si>
  <si>
    <r>
      <rPr>
        <b/>
        <sz val="14"/>
        <rFont val="Calibri"/>
        <family val="2"/>
        <scheme val="minor"/>
      </rPr>
      <t xml:space="preserve">Douglas Oringer, Ensolum, LLC:  </t>
    </r>
    <r>
      <rPr>
        <sz val="14"/>
        <rFont val="Calibri"/>
        <family val="2"/>
        <scheme val="minor"/>
      </rPr>
      <t>1425 Waiale Rd., Wailuku, Maui, HI., TMK No. (2) 3-5-029-0908/TMK 3529-98</t>
    </r>
  </si>
  <si>
    <r>
      <rPr>
        <b/>
        <sz val="14"/>
        <rFont val="Calibri"/>
        <family val="2"/>
        <scheme val="minor"/>
      </rPr>
      <t>Kelly Paige Arrup:</t>
    </r>
    <r>
      <rPr>
        <sz val="14"/>
        <rFont val="Calibri"/>
        <family val="2"/>
        <scheme val="minor"/>
      </rPr>
      <t xml:space="preserve">  Kona Community Hospital, 79-1019 Kaukapila St., Kealakekua, HI., LUST release as well as the Institutional/Engineering Controls at the facility.</t>
    </r>
  </si>
  <si>
    <t>Herbert's Self Service Station, 79-7606 Mamalahoa Hwy., Kealakekua, HI., records regarding the LUST at this facility, including site assessments, remediation, groundwater monitoring and no further action letters.</t>
  </si>
  <si>
    <t>BK Gas Center No. 88, P.O. Box 1218/Hawaii Belt Road, Kealakekua, HI., records regarding the LUST at this facility, including site assessments, remediation, groundwater monitoring and No Further Action letters.</t>
  </si>
  <si>
    <t>Hele Kealakekua #61087, 81-6673 Mamalahoa Hwy., Kealakekua, HI., records regarding the LUST at this facility, including site assessments, remediation, groundwater monitoring and no Further Action letters.</t>
  </si>
  <si>
    <r>
      <rPr>
        <b/>
        <sz val="14"/>
        <rFont val="Calibri"/>
        <family val="2"/>
        <scheme val="minor"/>
      </rPr>
      <t xml:space="preserve">Max Solmssen, Kaimana Environmental Solutions, LLC:  </t>
    </r>
    <r>
      <rPr>
        <sz val="14"/>
        <rFont val="Calibri"/>
        <family val="2"/>
        <scheme val="minor"/>
      </rPr>
      <t>2013 Wilcox Lane, Honolulu, HI</t>
    </r>
  </si>
  <si>
    <t>2011 Wilcox Lane, Honolulu, HI</t>
  </si>
  <si>
    <t>2021 Wilcox Lane, Honolulu, HI</t>
  </si>
  <si>
    <t>2008 Wilcox Lane, Honolulu, HI</t>
  </si>
  <si>
    <t>712 Puuhale Road, Honolulu, HI</t>
  </si>
  <si>
    <t>714 Puuhale Road, Honolulu, HI</t>
  </si>
  <si>
    <t>704 Puuhale Road, Honolulu, HI</t>
  </si>
  <si>
    <t>718 Puuhale Road, Honolulu, HI</t>
  </si>
  <si>
    <t>722 Kopke Street, Honolulu, HI</t>
  </si>
  <si>
    <r>
      <rPr>
        <b/>
        <sz val="14"/>
        <rFont val="Calibri"/>
        <family val="2"/>
        <scheme val="minor"/>
      </rPr>
      <t xml:space="preserve">Peter Morris, Environmental Science International:  </t>
    </r>
    <r>
      <rPr>
        <sz val="14"/>
        <rFont val="Calibri"/>
        <family val="2"/>
        <scheme val="minor"/>
      </rPr>
      <t>Akita Enterprises, Ltd., 9-700635</t>
    </r>
  </si>
  <si>
    <t xml:space="preserve"> Tropical, 9-703243</t>
  </si>
  <si>
    <r>
      <rPr>
        <b/>
        <sz val="14"/>
        <rFont val="Calibri"/>
        <family val="2"/>
        <scheme val="minor"/>
      </rPr>
      <t xml:space="preserve">Leah Ford, Ford &amp; Associates:  </t>
    </r>
    <r>
      <rPr>
        <sz val="14"/>
        <rFont val="Calibri"/>
        <family val="2"/>
        <scheme val="minor"/>
      </rPr>
      <t>Texaco Station, 3368 Waialae Avenue, Honolulu, 9-100344, LUST Release 950001</t>
    </r>
  </si>
  <si>
    <r>
      <rPr>
        <b/>
        <sz val="14"/>
        <rFont val="Calibri"/>
        <family val="2"/>
        <scheme val="minor"/>
      </rPr>
      <t xml:space="preserve">Jennah Oshiro, Myounghee Noh &amp; Associates:  </t>
    </r>
    <r>
      <rPr>
        <sz val="14"/>
        <rFont val="Calibri"/>
        <family val="2"/>
        <scheme val="minor"/>
      </rPr>
      <t>TMK (3) 6-5-006:001</t>
    </r>
  </si>
  <si>
    <t>TMK (3) 6-5-003:016, 65-1430 Kawaihae Road</t>
  </si>
  <si>
    <t>TMK (3) 6-5-006:018</t>
  </si>
  <si>
    <t>TMK (3) 6-5-006:015, 65-1444 Kawaihae Road</t>
  </si>
  <si>
    <t>TMK (3) 6-5-006:009, 65-1470 Kawaihae Road</t>
  </si>
  <si>
    <t>TMK (3) 6-5-001:014</t>
  </si>
  <si>
    <t>Yamada and sons Trucking Disel, Kawaihae Rd., Kamuela, HI</t>
  </si>
  <si>
    <t>Mid Pac Petroleum Kawaihae Ter, 61-3651 Kawaihae Rd., Kamuela, HI</t>
  </si>
  <si>
    <t>HELCO Waimea Generating Station, 66-1591 Kawaihae Rd., Kamuela, HI</t>
  </si>
  <si>
    <t>Hawaii County Kamuela Baseyard, 66-1595 Kawaihae Rd., Kamuela, HI</t>
  </si>
  <si>
    <t>TOSCO Kawaihae Terminal, 61-3651 Kawaihae Rd., Kamuela, HI</t>
  </si>
  <si>
    <t>Waimea Landfill, 66-1597 Kawaihae Rd., Waimea, HI</t>
  </si>
  <si>
    <r>
      <rPr>
        <b/>
        <sz val="14"/>
        <rFont val="Calibri"/>
        <family val="2"/>
        <scheme val="minor"/>
      </rPr>
      <t xml:space="preserve">Stephen Hutyra, Brazos Environmental:  </t>
    </r>
    <r>
      <rPr>
        <sz val="14"/>
        <rFont val="Calibri"/>
        <family val="2"/>
        <scheme val="minor"/>
      </rPr>
      <t>all info, permit info, corrective action info related to Bionic Chevron Gasoline Station, 94-485 Farrington Hwy., Waipahu, HI</t>
    </r>
  </si>
  <si>
    <t>147 S Puunene Ave.</t>
  </si>
  <si>
    <r>
      <rPr>
        <b/>
        <sz val="14"/>
        <rFont val="Calibri"/>
        <family val="2"/>
        <scheme val="minor"/>
      </rPr>
      <t>David Oliver, EBI Consulting</t>
    </r>
    <r>
      <rPr>
        <sz val="14"/>
        <rFont val="Calibri"/>
        <family val="2"/>
        <scheme val="minor"/>
      </rPr>
      <t>:  110 S Puunene Ave.</t>
    </r>
  </si>
  <si>
    <r>
      <rPr>
        <b/>
        <sz val="14"/>
        <rFont val="Calibri"/>
        <family val="2"/>
        <scheme val="minor"/>
      </rPr>
      <t xml:space="preserve">Sandra Demoruelle:  </t>
    </r>
    <r>
      <rPr>
        <sz val="14"/>
        <rFont val="Calibri"/>
        <family val="2"/>
        <scheme val="minor"/>
      </rPr>
      <t>all records of the County, and its contractors, communications with DOH related to ESA Section 7 Biological Resources reports and NLAA concurrence requests, and all records of DOH Biological Resources reports communications and the actual reports to the US Fish and Wildlife Service, and all communications and NLAA determinations from other federal agencies related to any and all County of Hawaii activities.</t>
    </r>
  </si>
  <si>
    <t>LI</t>
  </si>
  <si>
    <t>Any Department-generated reports, memoranda, or notes related to the above-defined releases.</t>
  </si>
  <si>
    <r>
      <rPr>
        <b/>
        <sz val="14"/>
        <rFont val="Calibri"/>
        <family val="2"/>
        <scheme val="minor"/>
      </rPr>
      <t xml:space="preserve">Lindsay N. McAneeley, Cades Schutte:  </t>
    </r>
    <r>
      <rPr>
        <sz val="14"/>
        <rFont val="Calibri"/>
        <family val="2"/>
        <scheme val="minor"/>
      </rPr>
      <t>all correspondence with Baranof Holdings Investor Queen Street, LLC or any of its agents, including but not limited to Neptune and Company, Inc. and Environmental Science International, Inc. related to any USTs, solid or HW or releases of hazardous substances at 868 Queen Street and 819/835/</t>
    </r>
    <r>
      <rPr>
        <b/>
        <sz val="14"/>
        <rFont val="Calibri"/>
        <family val="2"/>
        <scheme val="minor"/>
      </rPr>
      <t>841</t>
    </r>
    <r>
      <rPr>
        <sz val="14"/>
        <rFont val="Calibri"/>
        <family val="2"/>
        <scheme val="minor"/>
      </rPr>
      <t xml:space="preserve"> Kawaiahao Street, Honolulu, HI., TMK Nos (1) 2-1-049-011, 032, and 033 (the "Property") identified between January 1, 2021 and the present ("Releases"), including but not limited to any emails, letters, departmental determinations, notices, orders or agreements.</t>
    </r>
  </si>
  <si>
    <r>
      <rPr>
        <b/>
        <sz val="14"/>
        <rFont val="Calibri"/>
        <family val="2"/>
        <scheme val="minor"/>
      </rPr>
      <t xml:space="preserve">Celeste Lim, Myounghee Noh &amp; Associates:  </t>
    </r>
    <r>
      <rPr>
        <sz val="14"/>
        <rFont val="Calibri"/>
        <family val="2"/>
        <scheme val="minor"/>
      </rPr>
      <t>150 N Kamehameha Hwy., Wahiawa, HI., AIM Wahiawa, TMK 174004022, 9-200329</t>
    </r>
  </si>
  <si>
    <t>10 S Kamehameha Hwy., Wahiawa, HI., F&amp;M Food Mart Corporation, TMK 174003048, 9-201033</t>
  </si>
  <si>
    <t>58 S Kamehameha Hwy., Wahiawa, HI., Wahiawa Union,l TMK 174003062, 9-200104</t>
  </si>
  <si>
    <t>91-059 Hanua Street, Island Ready Mix (890037, 120007) 9-201157 LUST</t>
  </si>
  <si>
    <r>
      <rPr>
        <b/>
        <sz val="14"/>
        <rFont val="Calibri"/>
        <family val="2"/>
        <scheme val="minor"/>
      </rPr>
      <t xml:space="preserve">Michelle Gonsalves, Ford &amp; Associates:  </t>
    </r>
    <r>
      <rPr>
        <sz val="14"/>
        <rFont val="Calibri"/>
        <family val="2"/>
        <scheme val="minor"/>
      </rPr>
      <t>91-087 Hanua Street, Specialty Surfacing Company of Hawaii, (Case # 19900417-3) Spills</t>
    </r>
  </si>
  <si>
    <t>91-083 Hanua Street, Chevron USA Products (Case # 20060726-1242) Spills</t>
  </si>
  <si>
    <r>
      <rPr>
        <b/>
        <sz val="14"/>
        <rFont val="Calibri"/>
        <family val="2"/>
        <scheme val="minor"/>
      </rPr>
      <t xml:space="preserve">Michelle Gonsalves, Ford &amp; Associates:  </t>
    </r>
    <r>
      <rPr>
        <sz val="14"/>
        <rFont val="Calibri"/>
        <family val="2"/>
        <scheme val="minor"/>
      </rPr>
      <t>91-086 Kaomi Loop, AES Hawaii, Facility ID 110000486359, Case No. 20010316-1941, 20130131-1122, 20040521-1324, 19920327-1, 19990218-1931</t>
    </r>
  </si>
  <si>
    <t>91-055 Kaomi Loop,k Hawaiian Cement, LUST, SPILLS, Release ID 900001, 990201, SEMS ID 0902838, Case No. 20081201-1130</t>
  </si>
  <si>
    <t>91-120 Hanua Street, LUST, 9-200825, Release 900082</t>
  </si>
  <si>
    <t>91-110 Hanua Street, LUST Pacific Fabrications, Inc., 9-201811, Release 900010</t>
  </si>
  <si>
    <t>91-119 Hanua Street, Texaco Barbers Point Sales Terminal, LUST, SPILLS, 9-201366, Release 970085, Case No. 20100710-2345, 20030506-1142, 20110927-2126, 19970328-1254, 20110927-2125, 20110927-2126, 19970806-2347, etc.</t>
  </si>
  <si>
    <t>91-174 Hanua Street, Covanta Honolulu Resource Recovery Venture, 9-201964, Case No. 19980801-1344, 19921125-1701, 20051018-1100, 20050217-1500, 19991023-1100, 20130601-2100, etc.</t>
  </si>
  <si>
    <t>91-150 Hanua Street, Hawaiian Western Steel, 9-200741, Case No. 19910308, etc.</t>
  </si>
  <si>
    <r>
      <rPr>
        <b/>
        <sz val="14"/>
        <rFont val="Calibri"/>
        <family val="2"/>
        <scheme val="minor"/>
      </rPr>
      <t xml:space="preserve">Michelle Gonsalves, Ford &amp; Associates:  </t>
    </r>
    <r>
      <rPr>
        <sz val="14"/>
        <rFont val="Calibri"/>
        <family val="2"/>
        <scheme val="minor"/>
      </rPr>
      <t>91-265 Kalaeloa Boulevard, (Hicklin/Hawaii) Valley Detroit Diesel, Case # 19920318, Facility 110013787214, LUST, HWS, SPILLS</t>
    </r>
  </si>
  <si>
    <t>91-246 Oihana Street, Release 920097, 9-200195, LUST</t>
  </si>
  <si>
    <r>
      <rPr>
        <b/>
        <sz val="14"/>
        <rFont val="Calibri"/>
        <family val="2"/>
        <scheme val="minor"/>
      </rPr>
      <t xml:space="preserve">Jeff King, Malama Environmental:  </t>
    </r>
    <r>
      <rPr>
        <sz val="14"/>
        <rFont val="Calibri"/>
        <family val="2"/>
        <scheme val="minor"/>
      </rPr>
      <t>Kitagawa Towing, 30 Hobron Avenue, Kahului, HI., TMK (2) 3-7-011:027</t>
    </r>
  </si>
  <si>
    <r>
      <rPr>
        <b/>
        <sz val="14"/>
        <rFont val="Calibri"/>
        <family val="2"/>
        <scheme val="minor"/>
      </rPr>
      <t>Angie Peltier, Element Environmental:</t>
    </r>
    <r>
      <rPr>
        <sz val="14"/>
        <rFont val="Calibri"/>
        <family val="2"/>
        <scheme val="minor"/>
      </rPr>
      <t xml:space="preserve">  65-1192 Mamalahoa Highway, Foodland Supermarket, Ltd. (owner), TMK (3) 6-5-5:006</t>
    </r>
  </si>
  <si>
    <r>
      <rPr>
        <b/>
        <sz val="14"/>
        <rFont val="Calibri"/>
        <family val="2"/>
        <scheme val="minor"/>
      </rPr>
      <t xml:space="preserve">Destin Hazra, ATC Group Services, LLC:  </t>
    </r>
    <r>
      <rPr>
        <sz val="14"/>
        <rFont val="Calibri"/>
        <family val="2"/>
        <scheme val="minor"/>
      </rPr>
      <t>94-025 Farrington Farrington Highway, Waipahu, HI., Parcel 940480190000</t>
    </r>
  </si>
  <si>
    <t>JH</t>
  </si>
  <si>
    <t>TU</t>
  </si>
  <si>
    <t>Hukilau Lp., owner: Dole Food Co., Inc., TMK 164003022</t>
  </si>
  <si>
    <r>
      <t xml:space="preserve">Peter Morris, Environmental Science International:  </t>
    </r>
    <r>
      <rPr>
        <sz val="14"/>
        <rFont val="Calibri"/>
        <family val="2"/>
        <scheme val="minor"/>
      </rPr>
      <t>Budget Facility at old Lihue Airport, 9-701156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</si>
</sst>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9">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theme="9"/>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6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7" fillId="28" borderId="62" xfId="0" applyFont="1" applyFill="1" applyBorder="1" applyAlignment="1" applyProtection="1">
      <alignment horizontal="left" vertical="top" wrapText="1"/>
      <protection locked="0"/>
    </xf>
    <xf numFmtId="0" fontId="27" fillId="28" borderId="5" xfId="0"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vertical="top" wrapText="1"/>
      <protection locked="0"/>
    </xf>
    <xf numFmtId="0" fontId="27" fillId="28" borderId="5" xfId="0" applyNumberFormat="1" applyFont="1" applyFill="1" applyBorder="1" applyAlignment="1" applyProtection="1">
      <alignment horizontal="left" vertical="top" wrapText="1"/>
      <protection locked="0"/>
    </xf>
    <xf numFmtId="0" fontId="27" fillId="28" borderId="5" xfId="0" applyFont="1" applyFill="1" applyBorder="1" applyAlignment="1" applyProtection="1">
      <alignment horizontal="left" vertical="center" wrapText="1"/>
      <protection locked="0"/>
    </xf>
    <xf numFmtId="0" fontId="27" fillId="28" borderId="3" xfId="0" applyNumberFormat="1" applyFont="1" applyFill="1" applyBorder="1" applyAlignment="1" applyProtection="1">
      <alignment horizontal="left"/>
      <protection locked="0"/>
    </xf>
    <xf numFmtId="0" fontId="27" fillId="28" borderId="5" xfId="0" applyNumberFormat="1" applyFont="1" applyFill="1" applyBorder="1" applyAlignment="1" applyProtection="1">
      <alignment horizontal="left"/>
      <protection locked="0"/>
    </xf>
    <xf numFmtId="0" fontId="27" fillId="28" borderId="6" xfId="0" applyNumberFormat="1"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vertical="center" wrapText="1"/>
      <protection locked="0"/>
    </xf>
    <xf numFmtId="0" fontId="27" fillId="28" borderId="3" xfId="0" applyNumberFormat="1" applyFont="1" applyFill="1" applyBorder="1" applyAlignment="1" applyProtection="1">
      <alignment horizontal="left" wrapText="1"/>
      <protection locked="0"/>
    </xf>
    <xf numFmtId="0" fontId="27" fillId="28" borderId="5" xfId="0" applyNumberFormat="1" applyFont="1" applyFill="1" applyBorder="1" applyAlignment="1" applyProtection="1">
      <alignment horizontal="left" wrapText="1"/>
      <protection locked="0"/>
    </xf>
    <xf numFmtId="0" fontId="27" fillId="15" borderId="5" xfId="0" applyFont="1" applyFill="1" applyBorder="1" applyAlignment="1" applyProtection="1">
      <alignment horizontal="left" vertical="top" wrapText="1"/>
      <protection locked="0"/>
    </xf>
    <xf numFmtId="49" fontId="27" fillId="15" borderId="5" xfId="0" applyNumberFormat="1" applyFont="1" applyFill="1" applyBorder="1" applyAlignment="1" applyProtection="1">
      <alignment horizontal="left" vertical="top" wrapText="1"/>
      <protection locked="0"/>
    </xf>
    <xf numFmtId="0" fontId="27" fillId="15" borderId="3" xfId="0" applyNumberFormat="1" applyFont="1" applyFill="1" applyBorder="1" applyAlignment="1" applyProtection="1">
      <alignment horizontal="left" vertical="top" wrapText="1"/>
      <protection locked="0"/>
    </xf>
    <xf numFmtId="0" fontId="27" fillId="15" borderId="5" xfId="0" applyNumberFormat="1" applyFont="1" applyFill="1" applyBorder="1" applyAlignment="1" applyProtection="1">
      <alignment horizontal="left" vertical="top" wrapText="1"/>
      <protection locked="0"/>
    </xf>
    <xf numFmtId="0" fontId="27" fillId="15" borderId="5" xfId="0" applyFont="1" applyFill="1" applyBorder="1" applyAlignment="1" applyProtection="1">
      <alignment horizontal="left" vertical="center" wrapText="1"/>
      <protection locked="0"/>
    </xf>
    <xf numFmtId="0" fontId="27" fillId="15" borderId="3" xfId="0" applyNumberFormat="1" applyFont="1" applyFill="1" applyBorder="1" applyAlignment="1" applyProtection="1">
      <alignment horizontal="left"/>
      <protection locked="0"/>
    </xf>
    <xf numFmtId="0" fontId="27" fillId="15" borderId="5" xfId="0" applyNumberFormat="1" applyFont="1" applyFill="1" applyBorder="1" applyAlignment="1" applyProtection="1">
      <alignment horizontal="left"/>
      <protection locked="0"/>
    </xf>
    <xf numFmtId="0" fontId="27" fillId="15" borderId="6" xfId="0" applyNumberFormat="1" applyFont="1" applyFill="1" applyBorder="1" applyAlignment="1" applyProtection="1">
      <alignment horizontal="left" vertical="top" wrapText="1"/>
      <protection locked="0"/>
    </xf>
    <xf numFmtId="49" fontId="27" fillId="15" borderId="5" xfId="0" applyNumberFormat="1" applyFont="1" applyFill="1" applyBorder="1" applyAlignment="1" applyProtection="1">
      <alignment horizontal="left" vertical="center" wrapText="1"/>
      <protection locked="0"/>
    </xf>
    <xf numFmtId="0" fontId="27" fillId="15" borderId="3" xfId="0" applyNumberFormat="1" applyFont="1" applyFill="1" applyBorder="1" applyAlignment="1" applyProtection="1">
      <alignment horizontal="left" wrapText="1"/>
      <protection locked="0"/>
    </xf>
    <xf numFmtId="0" fontId="27" fillId="15" borderId="5" xfId="0" applyNumberFormat="1" applyFont="1" applyFill="1" applyBorder="1" applyAlignment="1" applyProtection="1">
      <alignment horizontal="left" wrapText="1"/>
      <protection locked="0"/>
    </xf>
    <xf numFmtId="0" fontId="27" fillId="12" borderId="5" xfId="0" applyFont="1" applyFill="1" applyBorder="1" applyAlignment="1" applyProtection="1">
      <alignment horizontal="left" vertical="top" wrapText="1"/>
      <protection locked="0"/>
    </xf>
    <xf numFmtId="49" fontId="27" fillId="12" borderId="5" xfId="0" applyNumberFormat="1" applyFont="1" applyFill="1" applyBorder="1" applyAlignment="1" applyProtection="1">
      <alignment horizontal="left" vertical="top" wrapText="1"/>
      <protection locked="0"/>
    </xf>
    <xf numFmtId="0" fontId="27" fillId="12" borderId="3" xfId="0" applyNumberFormat="1" applyFont="1" applyFill="1" applyBorder="1" applyAlignment="1" applyProtection="1">
      <alignment horizontal="left" vertical="top" wrapText="1"/>
      <protection locked="0"/>
    </xf>
    <xf numFmtId="0" fontId="27" fillId="12" borderId="5" xfId="0" applyNumberFormat="1" applyFont="1" applyFill="1" applyBorder="1" applyAlignment="1" applyProtection="1">
      <alignment horizontal="left" vertical="top" wrapText="1"/>
      <protection locked="0"/>
    </xf>
    <xf numFmtId="0" fontId="27" fillId="12" borderId="5" xfId="0" applyFont="1" applyFill="1" applyBorder="1" applyAlignment="1" applyProtection="1">
      <alignment horizontal="left" vertical="center" wrapText="1"/>
      <protection locked="0"/>
    </xf>
    <xf numFmtId="0" fontId="27" fillId="12" borderId="3" xfId="0" applyNumberFormat="1" applyFont="1" applyFill="1" applyBorder="1" applyAlignment="1" applyProtection="1">
      <alignment horizontal="left"/>
      <protection locked="0"/>
    </xf>
    <xf numFmtId="0" fontId="27" fillId="12" borderId="5" xfId="0" applyNumberFormat="1" applyFont="1" applyFill="1" applyBorder="1" applyAlignment="1" applyProtection="1">
      <alignment horizontal="left"/>
      <protection locked="0"/>
    </xf>
    <xf numFmtId="0" fontId="27" fillId="12" borderId="6" xfId="0" applyNumberFormat="1" applyFont="1" applyFill="1" applyBorder="1" applyAlignment="1" applyProtection="1">
      <alignment horizontal="left" vertical="top" wrapText="1"/>
      <protection locked="0"/>
    </xf>
    <xf numFmtId="49" fontId="27" fillId="12" borderId="5" xfId="0" applyNumberFormat="1" applyFont="1" applyFill="1" applyBorder="1" applyAlignment="1" applyProtection="1">
      <alignment horizontal="left" vertical="center" wrapText="1"/>
      <protection locked="0"/>
    </xf>
    <xf numFmtId="0" fontId="27" fillId="12" borderId="3" xfId="0" applyNumberFormat="1" applyFont="1" applyFill="1" applyBorder="1" applyAlignment="1" applyProtection="1">
      <alignment horizontal="left" wrapText="1"/>
      <protection locked="0"/>
    </xf>
    <xf numFmtId="0" fontId="27" fillId="12" borderId="5" xfId="0" applyNumberFormat="1" applyFont="1" applyFill="1" applyBorder="1" applyAlignment="1" applyProtection="1">
      <alignment horizontal="left" wrapText="1"/>
      <protection locked="0"/>
    </xf>
    <xf numFmtId="0" fontId="27" fillId="15" borderId="4" xfId="0" applyNumberFormat="1" applyFont="1" applyFill="1" applyBorder="1" applyAlignment="1" applyProtection="1">
      <alignment horizontal="left" vertical="top" wrapText="1"/>
      <protection locked="0"/>
    </xf>
    <xf numFmtId="0" fontId="27" fillId="28" borderId="4" xfId="0" applyNumberFormat="1" applyFont="1" applyFill="1" applyBorder="1" applyAlignment="1" applyProtection="1">
      <alignment horizontal="left" vertical="top" wrapText="1"/>
      <protection locked="0"/>
    </xf>
    <xf numFmtId="0" fontId="41" fillId="28" borderId="3" xfId="0" applyNumberFormat="1" applyFont="1" applyFill="1" applyBorder="1" applyAlignment="1" applyProtection="1">
      <alignment horizontal="left" vertical="top" wrapText="1"/>
      <protection locked="0"/>
    </xf>
    <xf numFmtId="0" fontId="41" fillId="15" borderId="3" xfId="0" applyNumberFormat="1" applyFont="1" applyFill="1" applyBorder="1" applyAlignment="1" applyProtection="1">
      <alignment horizontal="left" vertical="top" wrapText="1"/>
      <protection locked="0"/>
    </xf>
    <xf numFmtId="0" fontId="41" fillId="12" borderId="3" xfId="0" applyNumberFormat="1" applyFont="1" applyFill="1" applyBorder="1" applyAlignment="1" applyProtection="1">
      <alignment horizontal="left" vertical="top" wrapText="1"/>
      <protection locked="0"/>
    </xf>
    <xf numFmtId="0" fontId="77" fillId="23" borderId="10" xfId="0" applyFont="1" applyFill="1" applyBorder="1" applyAlignment="1" applyProtection="1">
      <alignment horizontal="right"/>
      <protection locked="0"/>
    </xf>
    <xf numFmtId="0" fontId="27" fillId="0" borderId="4" xfId="0" applyNumberFormat="1" applyFont="1" applyFill="1" applyBorder="1" applyAlignment="1" applyProtection="1">
      <alignment horizontal="left" vertical="top" wrapText="1"/>
      <protection locked="0"/>
    </xf>
    <xf numFmtId="0" fontId="27" fillId="0" borderId="3" xfId="0" applyNumberFormat="1" applyFont="1" applyFill="1" applyBorder="1" applyAlignment="1" applyProtection="1">
      <alignment horizontal="left" vertical="top" wrapText="1"/>
      <protection locked="0"/>
    </xf>
    <xf numFmtId="0" fontId="27" fillId="0" borderId="5" xfId="0" applyNumberFormat="1" applyFont="1" applyFill="1" applyBorder="1" applyAlignment="1" applyProtection="1">
      <alignment horizontal="left" vertical="top" wrapText="1"/>
      <protection locked="0"/>
    </xf>
    <xf numFmtId="49" fontId="27" fillId="28" borderId="4" xfId="0" applyNumberFormat="1" applyFont="1" applyFill="1" applyBorder="1" applyAlignment="1" applyProtection="1">
      <alignment horizontal="left" vertical="top" wrapText="1"/>
      <protection locked="0"/>
    </xf>
    <xf numFmtId="49" fontId="27" fillId="15" borderId="4" xfId="0" applyNumberFormat="1" applyFont="1" applyFill="1" applyBorder="1" applyAlignment="1" applyProtection="1">
      <alignment horizontal="left" vertical="top" wrapText="1"/>
      <protection locked="0"/>
    </xf>
    <xf numFmtId="49" fontId="27" fillId="0" borderId="4" xfId="0" applyNumberFormat="1" applyFont="1" applyFill="1" applyBorder="1" applyAlignment="1" applyProtection="1">
      <alignment horizontal="left" vertical="top" wrapText="1"/>
      <protection locked="0"/>
    </xf>
    <xf numFmtId="0" fontId="41" fillId="28" borderId="4" xfId="0" applyNumberFormat="1" applyFont="1" applyFill="1" applyBorder="1" applyAlignment="1" applyProtection="1">
      <alignment horizontal="left" vertical="top"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7">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2" zoomScaleNormal="72" zoomScaleSheetLayoutView="30" zoomScalePageLayoutView="50" workbookViewId="0">
      <selection activeCell="D3" sqref="D3"/>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716" t="s">
        <v>3415</v>
      </c>
      <c r="D1" s="717"/>
      <c r="E1" s="717"/>
      <c r="F1" s="718"/>
      <c r="G1" s="718"/>
      <c r="H1" s="718"/>
      <c r="I1" s="719"/>
      <c r="J1" s="720"/>
      <c r="K1" s="721" t="s">
        <v>5</v>
      </c>
      <c r="L1" s="722"/>
      <c r="M1" s="723" t="s">
        <v>2638</v>
      </c>
      <c r="N1" s="724"/>
      <c r="O1" s="725"/>
      <c r="P1" s="725"/>
      <c r="Q1" s="725"/>
      <c r="R1" s="725"/>
      <c r="S1" s="725"/>
      <c r="T1" s="725"/>
      <c r="U1" s="726"/>
      <c r="V1" s="727" t="s">
        <v>43</v>
      </c>
      <c r="W1" s="728"/>
      <c r="X1" s="728"/>
      <c r="Y1" s="728"/>
      <c r="Z1" s="728"/>
      <c r="AA1" s="728"/>
      <c r="AB1" s="728"/>
      <c r="AC1" s="728"/>
      <c r="AD1" s="728"/>
      <c r="AE1" s="729"/>
      <c r="AF1" s="730" t="s">
        <v>42</v>
      </c>
      <c r="AG1" s="731"/>
      <c r="AH1" s="738" t="s">
        <v>3438</v>
      </c>
      <c r="AI1" s="739"/>
      <c r="AJ1" s="739"/>
      <c r="AK1" s="739"/>
      <c r="AL1" s="738" t="s">
        <v>3439</v>
      </c>
      <c r="AM1" s="740"/>
      <c r="AN1" s="740"/>
      <c r="AO1" s="741"/>
      <c r="AP1" s="684" t="s">
        <v>3431</v>
      </c>
      <c r="AQ1" s="685"/>
      <c r="AR1" s="685"/>
      <c r="AS1" s="685"/>
      <c r="AT1" s="685"/>
      <c r="AU1" s="685"/>
      <c r="AV1" s="686"/>
      <c r="AW1" s="710" t="s">
        <v>2659</v>
      </c>
      <c r="AX1" s="711"/>
      <c r="AY1" s="711"/>
      <c r="AZ1" s="712"/>
      <c r="BA1" s="713" t="s">
        <v>2663</v>
      </c>
      <c r="BB1" s="714"/>
      <c r="BC1" s="714"/>
      <c r="BD1" s="714"/>
      <c r="BE1" s="714"/>
      <c r="BF1" s="714"/>
      <c r="BG1" s="714"/>
      <c r="BH1" s="715"/>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2457</v>
      </c>
      <c r="B3" s="310" t="s">
        <v>3336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92" t="s">
        <v>2618</v>
      </c>
      <c r="H4" s="693"/>
      <c r="I4" s="694" t="s">
        <v>2702</v>
      </c>
      <c r="J4" s="695"/>
      <c r="K4" s="696"/>
      <c r="L4" s="697"/>
      <c r="M4" s="361" t="s">
        <v>2619</v>
      </c>
      <c r="N4" s="237" t="s">
        <v>2615</v>
      </c>
      <c r="O4" s="698" t="s">
        <v>3416</v>
      </c>
      <c r="P4" s="699"/>
      <c r="Q4" s="699"/>
      <c r="R4" s="699"/>
      <c r="S4" s="699"/>
      <c r="T4" s="699"/>
      <c r="U4" s="700"/>
      <c r="V4" s="701" t="s">
        <v>3407</v>
      </c>
      <c r="W4" s="702"/>
      <c r="X4" s="702"/>
      <c r="Y4" s="732" t="s">
        <v>44</v>
      </c>
      <c r="Z4" s="733"/>
      <c r="AA4" s="362" t="s">
        <v>40</v>
      </c>
      <c r="AB4" s="734" t="s">
        <v>3394</v>
      </c>
      <c r="AC4" s="735"/>
      <c r="AD4" s="736" t="s">
        <v>3393</v>
      </c>
      <c r="AE4" s="737"/>
      <c r="AF4" s="401" t="s">
        <v>3403</v>
      </c>
      <c r="AG4" s="402" t="s">
        <v>3404</v>
      </c>
      <c r="AH4" s="363" t="s">
        <v>2673</v>
      </c>
      <c r="AI4" s="742" t="s">
        <v>7</v>
      </c>
      <c r="AJ4" s="706"/>
      <c r="AK4" s="707"/>
      <c r="AL4" s="705" t="s">
        <v>7</v>
      </c>
      <c r="AM4" s="743"/>
      <c r="AN4" s="743"/>
      <c r="AO4" s="744"/>
      <c r="AP4" s="687" t="s">
        <v>7</v>
      </c>
      <c r="AQ4" s="688"/>
      <c r="AR4" s="688"/>
      <c r="AS4" s="688"/>
      <c r="AT4" s="688"/>
      <c r="AU4" s="688"/>
      <c r="AV4" s="689"/>
      <c r="AW4" s="705" t="s">
        <v>7</v>
      </c>
      <c r="AX4" s="706"/>
      <c r="AY4" s="706"/>
      <c r="AZ4" s="707"/>
      <c r="BA4" s="705" t="s">
        <v>7</v>
      </c>
      <c r="BB4" s="708"/>
      <c r="BC4" s="708"/>
      <c r="BD4" s="708"/>
      <c r="BE4" s="708"/>
      <c r="BF4" s="708"/>
      <c r="BG4" s="708"/>
      <c r="BH4" s="709"/>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703" t="s">
        <v>3420</v>
      </c>
      <c r="B9" s="704"/>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SOH_HEALTH</v>
      </c>
      <c r="B10" s="636" t="str">
        <f>B3</f>
        <v>SOH/ HEALTH/ EHA/ EMD/ SOLID &amp; HAZARDOUS WASTE BR</v>
      </c>
      <c r="C10" s="557">
        <f>COUNTA(D12:D1011)</f>
        <v>769</v>
      </c>
      <c r="D10" s="558">
        <f>COUNTIF(D12:D1011,"*~**")</f>
        <v>6</v>
      </c>
      <c r="E10" s="559"/>
      <c r="F10" s="560">
        <f>COUNTIF(F12:F1011,"x")</f>
        <v>0</v>
      </c>
      <c r="G10" s="561">
        <f>COUNTA(G12:G1011)-(COUNTA(G12:G1011)-COUNT(G12:G1011))</f>
        <v>769</v>
      </c>
      <c r="H10" s="561">
        <f>COUNTA(H12:H1011)-(COUNTA(H12:H1011)-COUNT(H12:H1011))</f>
        <v>275</v>
      </c>
      <c r="I10" s="562">
        <f>COUNTIF(I12:I1011,"x")</f>
        <v>23</v>
      </c>
      <c r="J10" s="563">
        <f>COUNTIF(J12:J1011,"x")</f>
        <v>0</v>
      </c>
      <c r="K10" s="564">
        <f>COUNTIF(K12:K1011,"x")</f>
        <v>474</v>
      </c>
      <c r="L10" s="565">
        <f>COUNTIF(L12:L1011,"x")</f>
        <v>0</v>
      </c>
      <c r="M10" s="564">
        <f>COUNTA(M12:M1011)</f>
        <v>769</v>
      </c>
      <c r="N10" s="566">
        <f>SUM(AW12:AW1011)</f>
        <v>12851</v>
      </c>
      <c r="O10" s="567">
        <f t="shared" ref="O10:U10" si="10">COUNTIF(O12:O1011,"x")</f>
        <v>96</v>
      </c>
      <c r="P10" s="567">
        <f t="shared" si="10"/>
        <v>0</v>
      </c>
      <c r="Q10" s="567">
        <f t="shared" si="10"/>
        <v>3</v>
      </c>
      <c r="R10" s="567">
        <f t="shared" si="10"/>
        <v>670</v>
      </c>
      <c r="S10" s="567">
        <f>COUNTIF(S12:S1011,"x")</f>
        <v>0</v>
      </c>
      <c r="T10" s="567">
        <f t="shared" si="10"/>
        <v>0</v>
      </c>
      <c r="U10" s="568">
        <f t="shared" si="10"/>
        <v>0</v>
      </c>
      <c r="V10" s="569">
        <f>SUM(V12:V1011)</f>
        <v>194</v>
      </c>
      <c r="W10" s="570">
        <f t="shared" ref="W10:AA10" si="11">SUM(W12:W1011)</f>
        <v>25</v>
      </c>
      <c r="X10" s="571">
        <f t="shared" si="11"/>
        <v>0</v>
      </c>
      <c r="Y10" s="571">
        <f>SUM(Y12:Y1011)</f>
        <v>219</v>
      </c>
      <c r="Z10" s="572">
        <f t="shared" si="11"/>
        <v>2440</v>
      </c>
      <c r="AA10" s="573">
        <f t="shared" si="11"/>
        <v>0</v>
      </c>
      <c r="AB10" s="574">
        <f>COUNTIFS(AB12:AB1011,-30,Z12:Z1011,"&gt;0")</f>
        <v>767</v>
      </c>
      <c r="AC10" s="575">
        <f>COUNTIFS(AC12:AC1011,"x",Z12:Z1011,"&gt;0")</f>
        <v>0</v>
      </c>
      <c r="AD10" s="572">
        <f>SUMIF(AD12:AD1011,"&lt;0")</f>
        <v>0</v>
      </c>
      <c r="AE10" s="576">
        <f>SUMIFS(AE12:AE1011,AE12:AE1011,"&gt;0",Z12:Z1011,"&gt;0")</f>
        <v>10</v>
      </c>
      <c r="AF10" s="577">
        <f t="shared" ref="AF10:BH10" si="12">SUMIF(AF12:AF1011,"&gt;0")</f>
        <v>0</v>
      </c>
      <c r="AG10" s="578">
        <f t="shared" si="12"/>
        <v>1</v>
      </c>
      <c r="AH10" s="577">
        <f t="shared" si="12"/>
        <v>11</v>
      </c>
      <c r="AI10" s="579">
        <f t="shared" si="12"/>
        <v>11</v>
      </c>
      <c r="AJ10" s="579">
        <f t="shared" si="12"/>
        <v>2440</v>
      </c>
      <c r="AK10" s="578">
        <f t="shared" si="12"/>
        <v>2429</v>
      </c>
      <c r="AL10" s="577">
        <f t="shared" si="12"/>
        <v>0</v>
      </c>
      <c r="AM10" s="579">
        <f t="shared" si="12"/>
        <v>0</v>
      </c>
      <c r="AN10" s="579">
        <f t="shared" si="12"/>
        <v>1215</v>
      </c>
      <c r="AO10" s="578">
        <f t="shared" si="12"/>
        <v>1215</v>
      </c>
      <c r="AP10" s="580">
        <f>COUNT(AP12:AP1011)</f>
        <v>0</v>
      </c>
      <c r="AQ10" s="581">
        <f t="shared" ref="AQ10:AV10" si="13">COUNT(AQ12:AQ1011)</f>
        <v>1</v>
      </c>
      <c r="AR10" s="581">
        <f t="shared" si="13"/>
        <v>0</v>
      </c>
      <c r="AS10" s="581">
        <f t="shared" si="13"/>
        <v>0</v>
      </c>
      <c r="AT10" s="581">
        <f>COUNT(AT12:AT1011)</f>
        <v>0</v>
      </c>
      <c r="AU10" s="581">
        <f t="shared" si="13"/>
        <v>0</v>
      </c>
      <c r="AV10" s="582">
        <f t="shared" si="13"/>
        <v>0</v>
      </c>
      <c r="AW10" s="580">
        <f t="shared" si="12"/>
        <v>12851</v>
      </c>
      <c r="AX10" s="581">
        <f t="shared" si="12"/>
        <v>7476</v>
      </c>
      <c r="AY10" s="581">
        <f t="shared" si="12"/>
        <v>5375</v>
      </c>
      <c r="AZ10" s="582">
        <f t="shared" si="12"/>
        <v>0</v>
      </c>
      <c r="BA10" s="583">
        <f t="shared" si="12"/>
        <v>194</v>
      </c>
      <c r="BB10" s="584">
        <f>SUMIF(BB12:BB1011,"&gt;0")</f>
        <v>118.5</v>
      </c>
      <c r="BC10" s="584">
        <f t="shared" si="12"/>
        <v>75.5</v>
      </c>
      <c r="BD10" s="585">
        <f t="shared" si="12"/>
        <v>0</v>
      </c>
      <c r="BE10" s="586">
        <f t="shared" si="12"/>
        <v>25</v>
      </c>
      <c r="BF10" s="584">
        <f t="shared" si="12"/>
        <v>1.5</v>
      </c>
      <c r="BG10" s="584">
        <f t="shared" si="12"/>
        <v>23.5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90" t="s">
        <v>3391</v>
      </c>
      <c r="B11" s="691"/>
      <c r="C11" s="382"/>
      <c r="D11" s="377"/>
      <c r="E11" s="227"/>
      <c r="F11" s="383"/>
      <c r="G11" s="383"/>
      <c r="H11" s="383"/>
      <c r="I11" s="383"/>
      <c r="J11" s="384"/>
      <c r="K11" s="385"/>
      <c r="L11" s="229"/>
      <c r="M11" s="386"/>
      <c r="N11" s="228">
        <f>N10/M10</f>
        <v>16.711313394018205</v>
      </c>
      <c r="O11" s="228"/>
      <c r="P11" s="228"/>
      <c r="Q11" s="228"/>
      <c r="R11" s="228"/>
      <c r="S11" s="228"/>
      <c r="T11" s="228"/>
      <c r="U11" s="229"/>
      <c r="V11" s="387">
        <f t="shared" ref="V11:AA11" si="14">AVERAGEIF(V12:V1011,"&lt;&gt;0")</f>
        <v>0.25293350717079532</v>
      </c>
      <c r="W11" s="387">
        <f t="shared" si="14"/>
        <v>0.27777777777777779</v>
      </c>
      <c r="X11" s="387" t="e">
        <f t="shared" si="14"/>
        <v>#DIV/0!</v>
      </c>
      <c r="Y11" s="387">
        <f t="shared" si="14"/>
        <v>0.28552803129074317</v>
      </c>
      <c r="Z11" s="381">
        <f>AVERAGEIF(Z12:Z1011,"&lt;&gt;0")</f>
        <v>3.1812255541069101</v>
      </c>
      <c r="AA11" s="381" t="e">
        <f t="shared" si="14"/>
        <v>#DIV/0!</v>
      </c>
      <c r="AB11" s="388"/>
      <c r="AC11" s="387"/>
      <c r="AD11" s="379" t="e">
        <f>AVERAGEIF(AD12:AD1011,"&lt;0")</f>
        <v>#DIV/0!</v>
      </c>
      <c r="AE11" s="427">
        <f>AVERAGEIFS(AE12:AE1011,AE12:AE1011,"&gt;0",Z12:Z1011,"&gt;0")</f>
        <v>10</v>
      </c>
      <c r="AF11" s="230" t="e">
        <f t="shared" ref="AF11:BH11" si="15">AVERAGEIF(AF12:AF1011,"&gt;0")</f>
        <v>#DIV/0!</v>
      </c>
      <c r="AG11" s="231">
        <f t="shared" si="15"/>
        <v>1</v>
      </c>
      <c r="AH11" s="232">
        <f t="shared" si="15"/>
        <v>11</v>
      </c>
      <c r="AI11" s="233">
        <f t="shared" si="15"/>
        <v>11</v>
      </c>
      <c r="AJ11" s="233">
        <f t="shared" si="15"/>
        <v>3.1812255541069101</v>
      </c>
      <c r="AK11" s="234">
        <f t="shared" si="15"/>
        <v>3.1668839634941328</v>
      </c>
      <c r="AL11" s="232" t="e">
        <f t="shared" si="15"/>
        <v>#DIV/0!</v>
      </c>
      <c r="AM11" s="233" t="e">
        <f t="shared" si="15"/>
        <v>#DIV/0!</v>
      </c>
      <c r="AN11" s="233">
        <f t="shared" si="15"/>
        <v>2.5632911392405062</v>
      </c>
      <c r="AO11" s="234">
        <f t="shared" si="15"/>
        <v>2.5632911392405062</v>
      </c>
      <c r="AP11" s="607">
        <f>SUM(AP12:AP1011)</f>
        <v>0</v>
      </c>
      <c r="AQ11" s="623">
        <f t="shared" ref="AQ11:AV11" si="16">SUM(AQ12:AQ1011)</f>
        <v>11</v>
      </c>
      <c r="AR11" s="623">
        <f t="shared" si="16"/>
        <v>0</v>
      </c>
      <c r="AS11" s="623">
        <f t="shared" si="16"/>
        <v>0</v>
      </c>
      <c r="AT11" s="623">
        <f t="shared" si="16"/>
        <v>0</v>
      </c>
      <c r="AU11" s="623">
        <f t="shared" si="16"/>
        <v>0</v>
      </c>
      <c r="AV11" s="624">
        <f t="shared" si="16"/>
        <v>0</v>
      </c>
      <c r="AW11" s="389">
        <f t="shared" si="15"/>
        <v>16.711313394018205</v>
      </c>
      <c r="AX11" s="235">
        <f t="shared" si="15"/>
        <v>15.772151898734178</v>
      </c>
      <c r="AY11" s="235">
        <f t="shared" si="15"/>
        <v>18.220338983050848</v>
      </c>
      <c r="AZ11" s="390" t="e">
        <f t="shared" si="15"/>
        <v>#DIV/0!</v>
      </c>
      <c r="BA11" s="389">
        <f t="shared" si="15"/>
        <v>0.25293350717079532</v>
      </c>
      <c r="BB11" s="235">
        <f t="shared" si="15"/>
        <v>0.25</v>
      </c>
      <c r="BC11" s="235">
        <f t="shared" si="15"/>
        <v>0.25767918088737202</v>
      </c>
      <c r="BD11" s="390" t="e">
        <f t="shared" si="15"/>
        <v>#DIV/0!</v>
      </c>
      <c r="BE11" s="389">
        <f t="shared" si="15"/>
        <v>0.27777777777777779</v>
      </c>
      <c r="BF11" s="235">
        <f t="shared" si="15"/>
        <v>0.25</v>
      </c>
      <c r="BG11" s="391">
        <f t="shared" si="15"/>
        <v>0.27976190476190477</v>
      </c>
      <c r="BH11" s="392" t="e">
        <f t="shared" si="15"/>
        <v>#DIV/0!</v>
      </c>
      <c r="BI11" s="631"/>
      <c r="BN11" s="225"/>
      <c r="BP11" s="225"/>
      <c r="BQ11" s="225"/>
      <c r="BR11" s="225"/>
      <c r="BU11" s="225"/>
      <c r="BW11" s="225"/>
      <c r="BX11" s="225"/>
      <c r="BY11" s="225"/>
      <c r="BZ11" s="225"/>
      <c r="CB11" s="225"/>
      <c r="CC11" s="225"/>
      <c r="CD11" s="225"/>
      <c r="CE11" s="225"/>
    </row>
    <row r="12" spans="1:182" s="14" customFormat="1" ht="38.25" thickTop="1" x14ac:dyDescent="0.3">
      <c r="A12" s="219"/>
      <c r="B12" s="220"/>
      <c r="C12" s="211">
        <v>1</v>
      </c>
      <c r="D12" s="637" t="s">
        <v>3466</v>
      </c>
      <c r="E12" s="180" t="s">
        <v>46</v>
      </c>
      <c r="F12" s="34"/>
      <c r="G12" s="131">
        <v>44334</v>
      </c>
      <c r="H12" s="136"/>
      <c r="I12" s="140"/>
      <c r="J12" s="78"/>
      <c r="K12" s="144" t="s">
        <v>0</v>
      </c>
      <c r="L12" s="119"/>
      <c r="M12" s="394">
        <v>44349</v>
      </c>
      <c r="N12" s="158">
        <f>IF((NETWORKDAYS(G12,M12)&gt;0),(NETWORKDAYS(G12,M12)),"")</f>
        <v>12</v>
      </c>
      <c r="O12" s="311"/>
      <c r="P12" s="311"/>
      <c r="Q12" s="311"/>
      <c r="R12" s="311" t="s">
        <v>0</v>
      </c>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2.5</v>
      </c>
      <c r="AO12" s="164">
        <f>IF(K12="x",AK12,0)</f>
        <v>2.5</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12</v>
      </c>
      <c r="AX12" s="165">
        <f t="shared" ref="AX12:AX75" si="23">IF(AND(K12="x",AW12&gt;0),AW12,"")</f>
        <v>12</v>
      </c>
      <c r="AY12" s="192" t="str">
        <f t="shared" ref="AY12:AY75" si="24">IF(OR(K12="x",F12="x",AW12&lt;=0),"",AW12)</f>
        <v/>
      </c>
      <c r="AZ12" s="182" t="str">
        <f t="shared" ref="AZ12:AZ75" si="25">IF(AND(F12="x",AW12&gt;0),AW12,"")</f>
        <v/>
      </c>
      <c r="BA12" s="178">
        <f t="shared" ref="BA12:BA75" si="26">IF(V12&gt;0,V12,"")</f>
        <v>0.25</v>
      </c>
      <c r="BB12" s="179">
        <f t="shared" ref="BB12:BB75" si="27">IF(AND(K12="x",BA12&gt;0),BA12,"")</f>
        <v>0.25</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37.5" x14ac:dyDescent="0.4">
      <c r="A13" s="526"/>
      <c r="B13" s="220"/>
      <c r="C13" s="212">
        <v>2</v>
      </c>
      <c r="D13" s="638" t="s">
        <v>3467</v>
      </c>
      <c r="E13" s="180" t="s">
        <v>46</v>
      </c>
      <c r="F13" s="34"/>
      <c r="G13" s="131">
        <v>44334</v>
      </c>
      <c r="H13" s="132"/>
      <c r="I13" s="140"/>
      <c r="J13" s="78"/>
      <c r="K13" s="144" t="s">
        <v>0</v>
      </c>
      <c r="L13" s="119"/>
      <c r="M13" s="394">
        <v>44349</v>
      </c>
      <c r="N13" s="158">
        <f t="shared" ref="N13:N76" si="33">IF((NETWORKDAYS(G13,M13)&gt;0),(NETWORKDAYS(G13,M13)),"")</f>
        <v>12</v>
      </c>
      <c r="O13" s="311"/>
      <c r="P13" s="311"/>
      <c r="Q13" s="311"/>
      <c r="R13" s="311" t="s">
        <v>0</v>
      </c>
      <c r="S13" s="311"/>
      <c r="T13" s="312"/>
      <c r="U13" s="314"/>
      <c r="V13" s="181">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2.5</v>
      </c>
      <c r="AO13" s="164">
        <f t="shared" ref="AO13:AO76" si="39">IF(K13="x",AK13,0)</f>
        <v>2.5</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12</v>
      </c>
      <c r="AX13" s="165">
        <f t="shared" si="23"/>
        <v>12</v>
      </c>
      <c r="AY13" s="193" t="str">
        <f t="shared" si="24"/>
        <v/>
      </c>
      <c r="AZ13" s="183" t="str">
        <f t="shared" si="25"/>
        <v/>
      </c>
      <c r="BA13" s="173">
        <f t="shared" si="26"/>
        <v>0.25</v>
      </c>
      <c r="BB13" s="174">
        <f t="shared" si="27"/>
        <v>0.25</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42" customHeight="1" x14ac:dyDescent="0.3">
      <c r="A14" s="527" t="s">
        <v>3423</v>
      </c>
      <c r="B14" s="220"/>
      <c r="C14" s="212">
        <v>3</v>
      </c>
      <c r="D14" s="638" t="s">
        <v>3468</v>
      </c>
      <c r="E14" s="180" t="s">
        <v>46</v>
      </c>
      <c r="F14" s="34"/>
      <c r="G14" s="131">
        <v>44334</v>
      </c>
      <c r="H14" s="135"/>
      <c r="I14" s="170"/>
      <c r="J14" s="171"/>
      <c r="K14" s="145" t="s">
        <v>0</v>
      </c>
      <c r="L14" s="28"/>
      <c r="M14" s="394">
        <v>44349</v>
      </c>
      <c r="N14" s="158">
        <f t="shared" si="33"/>
        <v>12</v>
      </c>
      <c r="O14" s="311"/>
      <c r="P14" s="311"/>
      <c r="Q14" s="311"/>
      <c r="R14" s="311" t="s">
        <v>0</v>
      </c>
      <c r="S14" s="311"/>
      <c r="T14" s="312"/>
      <c r="U14" s="314"/>
      <c r="V14" s="181">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2.5</v>
      </c>
      <c r="AO14" s="164">
        <f t="shared" si="39"/>
        <v>2.5</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12</v>
      </c>
      <c r="AX14" s="165">
        <f t="shared" si="23"/>
        <v>12</v>
      </c>
      <c r="AY14" s="193" t="str">
        <f t="shared" si="24"/>
        <v/>
      </c>
      <c r="AZ14" s="183" t="str">
        <f t="shared" si="25"/>
        <v/>
      </c>
      <c r="BA14" s="173">
        <f t="shared" si="26"/>
        <v>0.25</v>
      </c>
      <c r="BB14" s="174">
        <f t="shared" si="27"/>
        <v>0.25</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37.5" x14ac:dyDescent="0.4">
      <c r="A15" s="526"/>
      <c r="B15" s="220"/>
      <c r="C15" s="213">
        <v>4</v>
      </c>
      <c r="D15" s="639" t="s">
        <v>3469</v>
      </c>
      <c r="E15" s="180" t="s">
        <v>46</v>
      </c>
      <c r="F15" s="34"/>
      <c r="G15" s="131">
        <v>44334</v>
      </c>
      <c r="H15" s="135"/>
      <c r="I15" s="142"/>
      <c r="J15" s="79"/>
      <c r="K15" s="145" t="s">
        <v>0</v>
      </c>
      <c r="L15" s="172"/>
      <c r="M15" s="394">
        <v>44349</v>
      </c>
      <c r="N15" s="158">
        <f t="shared" si="33"/>
        <v>12</v>
      </c>
      <c r="O15" s="315"/>
      <c r="P15" s="315"/>
      <c r="Q15" s="315"/>
      <c r="R15" s="315" t="s">
        <v>0</v>
      </c>
      <c r="S15" s="315"/>
      <c r="T15" s="316"/>
      <c r="U15" s="317"/>
      <c r="V15" s="181">
        <v>0.25</v>
      </c>
      <c r="W15" s="313"/>
      <c r="X15" s="313"/>
      <c r="Y15" s="160">
        <f t="shared" si="17"/>
        <v>0.25</v>
      </c>
      <c r="Z15" s="159">
        <f t="shared" si="18"/>
        <v>2.5</v>
      </c>
      <c r="AA15" s="326"/>
      <c r="AB15" s="400">
        <f t="shared" si="41"/>
        <v>-30</v>
      </c>
      <c r="AC15" s="370"/>
      <c r="AD15" s="226" t="str">
        <f t="shared" si="19"/>
        <v/>
      </c>
      <c r="AE15" s="368">
        <f t="shared" si="34"/>
        <v>-27.5</v>
      </c>
      <c r="AF15" s="331"/>
      <c r="AG15" s="333"/>
      <c r="AH15" s="334"/>
      <c r="AI15" s="161">
        <f t="shared" si="20"/>
        <v>0</v>
      </c>
      <c r="AJ15" s="162">
        <f t="shared" si="21"/>
        <v>2.5</v>
      </c>
      <c r="AK15" s="163">
        <f t="shared" si="35"/>
        <v>2.5</v>
      </c>
      <c r="AL15" s="164">
        <f t="shared" si="36"/>
        <v>0</v>
      </c>
      <c r="AM15" s="164">
        <f t="shared" si="37"/>
        <v>0</v>
      </c>
      <c r="AN15" s="164">
        <f t="shared" si="38"/>
        <v>2.5</v>
      </c>
      <c r="AO15" s="164">
        <f t="shared" si="39"/>
        <v>2.5</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12</v>
      </c>
      <c r="AX15" s="165">
        <f t="shared" si="23"/>
        <v>12</v>
      </c>
      <c r="AY15" s="193" t="str">
        <f t="shared" si="24"/>
        <v/>
      </c>
      <c r="AZ15" s="183" t="str">
        <f t="shared" si="25"/>
        <v/>
      </c>
      <c r="BA15" s="173">
        <f t="shared" si="26"/>
        <v>0.25</v>
      </c>
      <c r="BB15" s="174">
        <f t="shared" si="27"/>
        <v>0.25</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43.5" customHeight="1" x14ac:dyDescent="0.3">
      <c r="A16" s="221"/>
      <c r="B16" s="222"/>
      <c r="C16" s="214">
        <v>5</v>
      </c>
      <c r="D16" s="640" t="s">
        <v>3470</v>
      </c>
      <c r="E16" s="180" t="s">
        <v>46</v>
      </c>
      <c r="F16" s="17"/>
      <c r="G16" s="131">
        <v>44334</v>
      </c>
      <c r="H16" s="136"/>
      <c r="I16" s="140"/>
      <c r="J16" s="78"/>
      <c r="K16" s="146" t="s">
        <v>0</v>
      </c>
      <c r="L16" s="120"/>
      <c r="M16" s="394">
        <v>44349</v>
      </c>
      <c r="N16" s="158">
        <f t="shared" si="33"/>
        <v>12</v>
      </c>
      <c r="O16" s="27"/>
      <c r="P16" s="27"/>
      <c r="Q16" s="27"/>
      <c r="R16" s="27" t="s">
        <v>0</v>
      </c>
      <c r="S16" s="27"/>
      <c r="T16" s="28"/>
      <c r="U16" s="29"/>
      <c r="V16" s="181">
        <v>0.25</v>
      </c>
      <c r="W16" s="313"/>
      <c r="X16" s="313"/>
      <c r="Y16" s="160">
        <f t="shared" si="17"/>
        <v>0.25</v>
      </c>
      <c r="Z16" s="159">
        <f t="shared" si="18"/>
        <v>2.5</v>
      </c>
      <c r="AA16" s="327"/>
      <c r="AB16" s="400">
        <f t="shared" si="41"/>
        <v>-30</v>
      </c>
      <c r="AC16" s="371"/>
      <c r="AD16" s="226" t="str">
        <f t="shared" si="19"/>
        <v/>
      </c>
      <c r="AE16" s="368">
        <f t="shared" si="34"/>
        <v>-27.5</v>
      </c>
      <c r="AF16" s="335"/>
      <c r="AG16" s="333"/>
      <c r="AH16" s="336"/>
      <c r="AI16" s="161">
        <f t="shared" si="20"/>
        <v>0</v>
      </c>
      <c r="AJ16" s="162">
        <f t="shared" si="21"/>
        <v>2.5</v>
      </c>
      <c r="AK16" s="163">
        <f t="shared" si="35"/>
        <v>2.5</v>
      </c>
      <c r="AL16" s="164">
        <f t="shared" si="36"/>
        <v>0</v>
      </c>
      <c r="AM16" s="164">
        <f t="shared" si="37"/>
        <v>0</v>
      </c>
      <c r="AN16" s="164">
        <f t="shared" si="38"/>
        <v>2.5</v>
      </c>
      <c r="AO16" s="164">
        <f t="shared" si="39"/>
        <v>2.5</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12</v>
      </c>
      <c r="AX16" s="165">
        <f t="shared" si="23"/>
        <v>12</v>
      </c>
      <c r="AY16" s="193" t="str">
        <f t="shared" si="24"/>
        <v/>
      </c>
      <c r="AZ16" s="183" t="str">
        <f t="shared" si="25"/>
        <v/>
      </c>
      <c r="BA16" s="173">
        <f t="shared" si="26"/>
        <v>0.25</v>
      </c>
      <c r="BB16" s="174">
        <f t="shared" si="27"/>
        <v>0.25</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42" customHeight="1" x14ac:dyDescent="0.3">
      <c r="A17" s="221"/>
      <c r="B17" s="222"/>
      <c r="C17" s="213">
        <v>6</v>
      </c>
      <c r="D17" s="640" t="s">
        <v>3471</v>
      </c>
      <c r="E17" s="180" t="s">
        <v>46</v>
      </c>
      <c r="F17" s="17"/>
      <c r="G17" s="131">
        <v>44334</v>
      </c>
      <c r="H17" s="133"/>
      <c r="I17" s="140"/>
      <c r="J17" s="78"/>
      <c r="K17" s="144" t="s">
        <v>0</v>
      </c>
      <c r="L17" s="119"/>
      <c r="M17" s="394">
        <v>44349</v>
      </c>
      <c r="N17" s="158">
        <f t="shared" si="33"/>
        <v>12</v>
      </c>
      <c r="O17" s="27"/>
      <c r="P17" s="27"/>
      <c r="Q17" s="27"/>
      <c r="R17" s="27" t="s">
        <v>0</v>
      </c>
      <c r="S17" s="27"/>
      <c r="T17" s="28"/>
      <c r="U17" s="29"/>
      <c r="V17" s="181">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2.5</v>
      </c>
      <c r="AO17" s="164">
        <f t="shared" si="39"/>
        <v>2.5</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12</v>
      </c>
      <c r="AX17" s="165">
        <f t="shared" si="23"/>
        <v>12</v>
      </c>
      <c r="AY17" s="193" t="str">
        <f t="shared" si="24"/>
        <v/>
      </c>
      <c r="AZ17" s="183" t="str">
        <f t="shared" si="25"/>
        <v/>
      </c>
      <c r="BA17" s="173">
        <f t="shared" si="26"/>
        <v>0.25</v>
      </c>
      <c r="BB17" s="174">
        <f t="shared" si="27"/>
        <v>0.25</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37.5" x14ac:dyDescent="0.3">
      <c r="A18" s="221"/>
      <c r="B18" s="222"/>
      <c r="C18" s="214">
        <v>7</v>
      </c>
      <c r="D18" s="640" t="s">
        <v>3472</v>
      </c>
      <c r="E18" s="180" t="s">
        <v>46</v>
      </c>
      <c r="F18" s="17"/>
      <c r="G18" s="131">
        <v>44334</v>
      </c>
      <c r="H18" s="135"/>
      <c r="I18" s="141"/>
      <c r="J18" s="25"/>
      <c r="K18" s="145" t="s">
        <v>0</v>
      </c>
      <c r="L18" s="28"/>
      <c r="M18" s="394">
        <v>44349</v>
      </c>
      <c r="N18" s="158">
        <f t="shared" si="33"/>
        <v>12</v>
      </c>
      <c r="O18" s="27"/>
      <c r="P18" s="27"/>
      <c r="Q18" s="27"/>
      <c r="R18" s="27" t="s">
        <v>0</v>
      </c>
      <c r="S18" s="27"/>
      <c r="T18" s="28"/>
      <c r="U18" s="29"/>
      <c r="V18" s="181">
        <v>0.25</v>
      </c>
      <c r="W18" s="318"/>
      <c r="X18" s="319"/>
      <c r="Y18" s="160">
        <f t="shared" si="17"/>
        <v>0.25</v>
      </c>
      <c r="Z18" s="159">
        <f t="shared" si="18"/>
        <v>2.5</v>
      </c>
      <c r="AA18" s="327"/>
      <c r="AB18" s="400">
        <f t="shared" si="41"/>
        <v>-30</v>
      </c>
      <c r="AC18" s="371"/>
      <c r="AD18" s="226" t="str">
        <f t="shared" si="19"/>
        <v/>
      </c>
      <c r="AE18" s="368">
        <f t="shared" si="34"/>
        <v>-27.5</v>
      </c>
      <c r="AF18" s="335"/>
      <c r="AG18" s="333"/>
      <c r="AH18" s="336"/>
      <c r="AI18" s="161">
        <f t="shared" si="20"/>
        <v>0</v>
      </c>
      <c r="AJ18" s="162">
        <f t="shared" si="21"/>
        <v>2.5</v>
      </c>
      <c r="AK18" s="163">
        <f t="shared" si="35"/>
        <v>2.5</v>
      </c>
      <c r="AL18" s="164">
        <f t="shared" si="36"/>
        <v>0</v>
      </c>
      <c r="AM18" s="164">
        <f t="shared" si="37"/>
        <v>0</v>
      </c>
      <c r="AN18" s="164">
        <f t="shared" si="38"/>
        <v>2.5</v>
      </c>
      <c r="AO18" s="164">
        <f t="shared" si="39"/>
        <v>2.5</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12</v>
      </c>
      <c r="AX18" s="165">
        <f t="shared" si="23"/>
        <v>12</v>
      </c>
      <c r="AY18" s="193" t="str">
        <f t="shared" si="24"/>
        <v/>
      </c>
      <c r="AZ18" s="183" t="str">
        <f t="shared" si="25"/>
        <v/>
      </c>
      <c r="BA18" s="173">
        <f t="shared" si="26"/>
        <v>0.25</v>
      </c>
      <c r="BB18" s="174">
        <f t="shared" si="27"/>
        <v>0.25</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37.5" x14ac:dyDescent="0.3">
      <c r="A19" s="221"/>
      <c r="B19" s="222"/>
      <c r="C19" s="214">
        <v>8</v>
      </c>
      <c r="D19" s="641" t="s">
        <v>3473</v>
      </c>
      <c r="E19" s="180" t="s">
        <v>46</v>
      </c>
      <c r="F19" s="17"/>
      <c r="G19" s="131">
        <v>44334</v>
      </c>
      <c r="H19" s="135"/>
      <c r="I19" s="141"/>
      <c r="J19" s="25"/>
      <c r="K19" s="145" t="s">
        <v>0</v>
      </c>
      <c r="L19" s="28"/>
      <c r="M19" s="394">
        <v>44349</v>
      </c>
      <c r="N19" s="158">
        <f t="shared" si="33"/>
        <v>12</v>
      </c>
      <c r="O19" s="27"/>
      <c r="P19" s="27"/>
      <c r="Q19" s="27"/>
      <c r="R19" s="27" t="s">
        <v>0</v>
      </c>
      <c r="S19" s="27"/>
      <c r="T19" s="28"/>
      <c r="U19" s="29"/>
      <c r="V19" s="181">
        <v>0.25</v>
      </c>
      <c r="W19" s="318"/>
      <c r="X19" s="319"/>
      <c r="Y19" s="160">
        <f t="shared" si="17"/>
        <v>0.25</v>
      </c>
      <c r="Z19" s="159">
        <f t="shared" si="18"/>
        <v>2.5</v>
      </c>
      <c r="AA19" s="327"/>
      <c r="AB19" s="400">
        <f t="shared" si="41"/>
        <v>-30</v>
      </c>
      <c r="AC19" s="371"/>
      <c r="AD19" s="226" t="str">
        <f t="shared" si="19"/>
        <v/>
      </c>
      <c r="AE19" s="368">
        <f t="shared" si="34"/>
        <v>-27.5</v>
      </c>
      <c r="AF19" s="335"/>
      <c r="AG19" s="333"/>
      <c r="AH19" s="336"/>
      <c r="AI19" s="161">
        <f t="shared" si="20"/>
        <v>0</v>
      </c>
      <c r="AJ19" s="162">
        <f t="shared" si="21"/>
        <v>2.5</v>
      </c>
      <c r="AK19" s="163">
        <f t="shared" si="35"/>
        <v>2.5</v>
      </c>
      <c r="AL19" s="164">
        <f t="shared" si="36"/>
        <v>0</v>
      </c>
      <c r="AM19" s="164">
        <f t="shared" si="37"/>
        <v>0</v>
      </c>
      <c r="AN19" s="164">
        <f t="shared" si="38"/>
        <v>2.5</v>
      </c>
      <c r="AO19" s="164">
        <f t="shared" si="39"/>
        <v>2.5</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12</v>
      </c>
      <c r="AX19" s="165">
        <f t="shared" si="23"/>
        <v>12</v>
      </c>
      <c r="AY19" s="193" t="str">
        <f t="shared" si="24"/>
        <v/>
      </c>
      <c r="AZ19" s="183" t="str">
        <f t="shared" si="25"/>
        <v/>
      </c>
      <c r="BA19" s="173">
        <f t="shared" si="26"/>
        <v>0.25</v>
      </c>
      <c r="BB19" s="174">
        <f t="shared" si="27"/>
        <v>0.25</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37.5" x14ac:dyDescent="0.3">
      <c r="A20" s="221"/>
      <c r="B20" s="222"/>
      <c r="C20" s="213">
        <v>9</v>
      </c>
      <c r="D20" s="640" t="s">
        <v>3474</v>
      </c>
      <c r="E20" s="180" t="s">
        <v>46</v>
      </c>
      <c r="F20" s="17"/>
      <c r="G20" s="131">
        <v>44334</v>
      </c>
      <c r="H20" s="133"/>
      <c r="I20" s="140"/>
      <c r="J20" s="78"/>
      <c r="K20" s="144" t="s">
        <v>0</v>
      </c>
      <c r="L20" s="119"/>
      <c r="M20" s="394">
        <v>44349</v>
      </c>
      <c r="N20" s="158">
        <f t="shared" si="33"/>
        <v>12</v>
      </c>
      <c r="O20" s="27"/>
      <c r="P20" s="27"/>
      <c r="Q20" s="27"/>
      <c r="R20" s="27" t="s">
        <v>0</v>
      </c>
      <c r="S20" s="27"/>
      <c r="T20" s="28"/>
      <c r="U20" s="29"/>
      <c r="V20" s="181">
        <v>0.25</v>
      </c>
      <c r="W20" s="318"/>
      <c r="X20" s="319"/>
      <c r="Y20" s="160">
        <f t="shared" si="17"/>
        <v>0.25</v>
      </c>
      <c r="Z20" s="159">
        <f t="shared" si="18"/>
        <v>2.5</v>
      </c>
      <c r="AA20" s="327"/>
      <c r="AB20" s="400">
        <f t="shared" si="41"/>
        <v>-30</v>
      </c>
      <c r="AC20" s="371"/>
      <c r="AD20" s="226" t="str">
        <f t="shared" si="19"/>
        <v/>
      </c>
      <c r="AE20" s="368">
        <f t="shared" si="34"/>
        <v>-27.5</v>
      </c>
      <c r="AF20" s="335"/>
      <c r="AG20" s="333"/>
      <c r="AH20" s="336"/>
      <c r="AI20" s="161">
        <f t="shared" si="20"/>
        <v>0</v>
      </c>
      <c r="AJ20" s="162">
        <f t="shared" si="21"/>
        <v>2.5</v>
      </c>
      <c r="AK20" s="163">
        <f t="shared" si="35"/>
        <v>2.5</v>
      </c>
      <c r="AL20" s="164">
        <f t="shared" si="36"/>
        <v>0</v>
      </c>
      <c r="AM20" s="164">
        <f t="shared" si="37"/>
        <v>0</v>
      </c>
      <c r="AN20" s="164">
        <f t="shared" si="38"/>
        <v>2.5</v>
      </c>
      <c r="AO20" s="164">
        <f t="shared" si="39"/>
        <v>2.5</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12</v>
      </c>
      <c r="AX20" s="165">
        <f t="shared" si="23"/>
        <v>12</v>
      </c>
      <c r="AY20" s="193" t="str">
        <f t="shared" si="24"/>
        <v/>
      </c>
      <c r="AZ20" s="183" t="str">
        <f t="shared" si="25"/>
        <v/>
      </c>
      <c r="BA20" s="173">
        <f t="shared" si="26"/>
        <v>0.25</v>
      </c>
      <c r="BB20" s="174">
        <f t="shared" si="27"/>
        <v>0.25</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37.5" x14ac:dyDescent="0.3">
      <c r="A21" s="221"/>
      <c r="B21" s="222"/>
      <c r="C21" s="214">
        <v>10</v>
      </c>
      <c r="D21" s="642" t="s">
        <v>3475</v>
      </c>
      <c r="E21" s="180" t="s">
        <v>46</v>
      </c>
      <c r="F21" s="34"/>
      <c r="G21" s="131">
        <v>44334</v>
      </c>
      <c r="H21" s="132"/>
      <c r="I21" s="140"/>
      <c r="J21" s="78"/>
      <c r="K21" s="144" t="s">
        <v>0</v>
      </c>
      <c r="L21" s="119"/>
      <c r="M21" s="394">
        <v>44349</v>
      </c>
      <c r="N21" s="158">
        <f t="shared" si="33"/>
        <v>12</v>
      </c>
      <c r="O21" s="311"/>
      <c r="P21" s="311"/>
      <c r="Q21" s="311"/>
      <c r="R21" s="311" t="s">
        <v>0</v>
      </c>
      <c r="S21" s="311"/>
      <c r="T21" s="312"/>
      <c r="U21" s="314"/>
      <c r="V21" s="181">
        <v>0.25</v>
      </c>
      <c r="W21" s="313"/>
      <c r="X21" s="313"/>
      <c r="Y21" s="160">
        <f t="shared" si="17"/>
        <v>0.25</v>
      </c>
      <c r="Z21" s="159">
        <f t="shared" si="18"/>
        <v>2.5</v>
      </c>
      <c r="AA21" s="326"/>
      <c r="AB21" s="400">
        <f t="shared" si="41"/>
        <v>-30</v>
      </c>
      <c r="AC21" s="370"/>
      <c r="AD21" s="226" t="str">
        <f t="shared" si="19"/>
        <v/>
      </c>
      <c r="AE21" s="368">
        <f t="shared" si="34"/>
        <v>-27.5</v>
      </c>
      <c r="AF21" s="331"/>
      <c r="AG21" s="333"/>
      <c r="AH21" s="334"/>
      <c r="AI21" s="161">
        <f t="shared" si="20"/>
        <v>0</v>
      </c>
      <c r="AJ21" s="162">
        <f t="shared" si="21"/>
        <v>2.5</v>
      </c>
      <c r="AK21" s="163">
        <f t="shared" si="35"/>
        <v>2.5</v>
      </c>
      <c r="AL21" s="164">
        <f t="shared" si="36"/>
        <v>0</v>
      </c>
      <c r="AM21" s="164">
        <f t="shared" si="37"/>
        <v>0</v>
      </c>
      <c r="AN21" s="164">
        <f t="shared" si="38"/>
        <v>2.5</v>
      </c>
      <c r="AO21" s="164">
        <f t="shared" si="39"/>
        <v>2.5</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12</v>
      </c>
      <c r="AX21" s="165">
        <f t="shared" si="23"/>
        <v>12</v>
      </c>
      <c r="AY21" s="193" t="str">
        <f t="shared" si="24"/>
        <v/>
      </c>
      <c r="AZ21" s="183" t="str">
        <f t="shared" si="25"/>
        <v/>
      </c>
      <c r="BA21" s="173">
        <f t="shared" si="26"/>
        <v>0.25</v>
      </c>
      <c r="BB21" s="174">
        <f t="shared" si="27"/>
        <v>0.25</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37.5" x14ac:dyDescent="0.3">
      <c r="A22" s="221"/>
      <c r="B22" s="222"/>
      <c r="C22" s="213">
        <v>11</v>
      </c>
      <c r="D22" s="640" t="s">
        <v>3476</v>
      </c>
      <c r="E22" s="180" t="s">
        <v>46</v>
      </c>
      <c r="F22" s="17"/>
      <c r="G22" s="131">
        <v>44334</v>
      </c>
      <c r="H22" s="135"/>
      <c r="I22" s="141"/>
      <c r="J22" s="25"/>
      <c r="K22" s="145" t="s">
        <v>0</v>
      </c>
      <c r="L22" s="28"/>
      <c r="M22" s="394">
        <v>44349</v>
      </c>
      <c r="N22" s="158">
        <f t="shared" si="33"/>
        <v>12</v>
      </c>
      <c r="O22" s="27"/>
      <c r="P22" s="27"/>
      <c r="Q22" s="27"/>
      <c r="R22" s="27" t="s">
        <v>0</v>
      </c>
      <c r="S22" s="27"/>
      <c r="T22" s="28"/>
      <c r="U22" s="29"/>
      <c r="V22" s="181">
        <v>0.25</v>
      </c>
      <c r="W22" s="318"/>
      <c r="X22" s="319"/>
      <c r="Y22" s="160">
        <f t="shared" si="17"/>
        <v>0.25</v>
      </c>
      <c r="Z22" s="159">
        <f t="shared" si="18"/>
        <v>2.5</v>
      </c>
      <c r="AA22" s="327"/>
      <c r="AB22" s="400">
        <f t="shared" si="41"/>
        <v>-30</v>
      </c>
      <c r="AC22" s="371"/>
      <c r="AD22" s="226" t="str">
        <f t="shared" si="19"/>
        <v/>
      </c>
      <c r="AE22" s="368">
        <f t="shared" si="34"/>
        <v>-27.5</v>
      </c>
      <c r="AF22" s="335"/>
      <c r="AG22" s="333"/>
      <c r="AH22" s="336"/>
      <c r="AI22" s="161">
        <f t="shared" si="20"/>
        <v>0</v>
      </c>
      <c r="AJ22" s="162">
        <f t="shared" si="21"/>
        <v>2.5</v>
      </c>
      <c r="AK22" s="163">
        <f t="shared" si="35"/>
        <v>2.5</v>
      </c>
      <c r="AL22" s="164">
        <f t="shared" si="36"/>
        <v>0</v>
      </c>
      <c r="AM22" s="164">
        <f t="shared" si="37"/>
        <v>0</v>
      </c>
      <c r="AN22" s="164">
        <f t="shared" si="38"/>
        <v>2.5</v>
      </c>
      <c r="AO22" s="164">
        <f t="shared" si="39"/>
        <v>2.5</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12</v>
      </c>
      <c r="AX22" s="165">
        <f t="shared" si="23"/>
        <v>12</v>
      </c>
      <c r="AY22" s="193" t="str">
        <f t="shared" si="24"/>
        <v/>
      </c>
      <c r="AZ22" s="183" t="str">
        <f t="shared" si="25"/>
        <v/>
      </c>
      <c r="BA22" s="173">
        <f t="shared" si="26"/>
        <v>0.25</v>
      </c>
      <c r="BB22" s="174">
        <f t="shared" si="27"/>
        <v>0.25</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41.25" customHeight="1" x14ac:dyDescent="0.3">
      <c r="A23" s="221"/>
      <c r="B23" s="222"/>
      <c r="C23" s="214">
        <v>12</v>
      </c>
      <c r="D23" s="641" t="s">
        <v>3477</v>
      </c>
      <c r="E23" s="180" t="s">
        <v>46</v>
      </c>
      <c r="F23" s="17"/>
      <c r="G23" s="131">
        <v>44334</v>
      </c>
      <c r="H23" s="136"/>
      <c r="I23" s="140"/>
      <c r="J23" s="78"/>
      <c r="K23" s="144" t="s">
        <v>0</v>
      </c>
      <c r="L23" s="119"/>
      <c r="M23" s="394">
        <v>44349</v>
      </c>
      <c r="N23" s="158">
        <f t="shared" si="33"/>
        <v>12</v>
      </c>
      <c r="O23" s="27"/>
      <c r="P23" s="27"/>
      <c r="Q23" s="27"/>
      <c r="R23" s="27" t="s">
        <v>0</v>
      </c>
      <c r="S23" s="27"/>
      <c r="T23" s="28"/>
      <c r="U23" s="29"/>
      <c r="V23" s="181">
        <v>0.25</v>
      </c>
      <c r="W23" s="318"/>
      <c r="X23" s="319"/>
      <c r="Y23" s="160">
        <f t="shared" si="17"/>
        <v>0.25</v>
      </c>
      <c r="Z23" s="159">
        <f t="shared" si="18"/>
        <v>2.5</v>
      </c>
      <c r="AA23" s="327"/>
      <c r="AB23" s="400">
        <f t="shared" si="41"/>
        <v>-30</v>
      </c>
      <c r="AC23" s="371"/>
      <c r="AD23" s="226" t="str">
        <f t="shared" si="19"/>
        <v/>
      </c>
      <c r="AE23" s="368">
        <f t="shared" si="34"/>
        <v>-27.5</v>
      </c>
      <c r="AF23" s="335"/>
      <c r="AG23" s="333"/>
      <c r="AH23" s="336"/>
      <c r="AI23" s="161">
        <f t="shared" si="20"/>
        <v>0</v>
      </c>
      <c r="AJ23" s="162">
        <f t="shared" si="21"/>
        <v>2.5</v>
      </c>
      <c r="AK23" s="163">
        <f t="shared" si="35"/>
        <v>2.5</v>
      </c>
      <c r="AL23" s="164">
        <f t="shared" si="36"/>
        <v>0</v>
      </c>
      <c r="AM23" s="164">
        <f t="shared" si="37"/>
        <v>0</v>
      </c>
      <c r="AN23" s="164">
        <f t="shared" si="38"/>
        <v>2.5</v>
      </c>
      <c r="AO23" s="164">
        <f t="shared" si="39"/>
        <v>2.5</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12</v>
      </c>
      <c r="AX23" s="165">
        <f t="shared" si="23"/>
        <v>12</v>
      </c>
      <c r="AY23" s="193" t="str">
        <f t="shared" si="24"/>
        <v/>
      </c>
      <c r="AZ23" s="183" t="str">
        <f t="shared" si="25"/>
        <v/>
      </c>
      <c r="BA23" s="173">
        <f t="shared" si="26"/>
        <v>0.25</v>
      </c>
      <c r="BB23" s="174">
        <f t="shared" si="27"/>
        <v>0.25</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37.5" x14ac:dyDescent="0.3">
      <c r="A24" s="221"/>
      <c r="B24" s="222"/>
      <c r="C24" s="214">
        <v>13</v>
      </c>
      <c r="D24" s="640" t="s">
        <v>3478</v>
      </c>
      <c r="E24" s="180" t="s">
        <v>46</v>
      </c>
      <c r="F24" s="17"/>
      <c r="G24" s="131">
        <v>44334</v>
      </c>
      <c r="H24" s="133"/>
      <c r="I24" s="140"/>
      <c r="J24" s="78"/>
      <c r="K24" s="144" t="s">
        <v>0</v>
      </c>
      <c r="L24" s="119"/>
      <c r="M24" s="394">
        <v>44349</v>
      </c>
      <c r="N24" s="158">
        <f t="shared" si="33"/>
        <v>12</v>
      </c>
      <c r="O24" s="27"/>
      <c r="P24" s="27"/>
      <c r="Q24" s="27"/>
      <c r="R24" s="27" t="s">
        <v>0</v>
      </c>
      <c r="S24" s="27"/>
      <c r="T24" s="28"/>
      <c r="U24" s="29"/>
      <c r="V24" s="181">
        <v>0.25</v>
      </c>
      <c r="W24" s="318"/>
      <c r="X24" s="319"/>
      <c r="Y24" s="160">
        <f t="shared" si="17"/>
        <v>0.25</v>
      </c>
      <c r="Z24" s="159">
        <f t="shared" si="18"/>
        <v>2.5</v>
      </c>
      <c r="AA24" s="327"/>
      <c r="AB24" s="400">
        <f t="shared" si="41"/>
        <v>-30</v>
      </c>
      <c r="AC24" s="371"/>
      <c r="AD24" s="226" t="str">
        <f t="shared" si="19"/>
        <v/>
      </c>
      <c r="AE24" s="368">
        <f t="shared" si="34"/>
        <v>-27.5</v>
      </c>
      <c r="AF24" s="335"/>
      <c r="AG24" s="333"/>
      <c r="AH24" s="336"/>
      <c r="AI24" s="161">
        <f t="shared" si="20"/>
        <v>0</v>
      </c>
      <c r="AJ24" s="162">
        <f t="shared" si="21"/>
        <v>2.5</v>
      </c>
      <c r="AK24" s="163">
        <f t="shared" si="35"/>
        <v>2.5</v>
      </c>
      <c r="AL24" s="164">
        <f t="shared" si="36"/>
        <v>0</v>
      </c>
      <c r="AM24" s="164">
        <f t="shared" si="37"/>
        <v>0</v>
      </c>
      <c r="AN24" s="164">
        <f t="shared" si="38"/>
        <v>2.5</v>
      </c>
      <c r="AO24" s="164">
        <f t="shared" si="39"/>
        <v>2.5</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12</v>
      </c>
      <c r="AX24" s="165">
        <f t="shared" si="23"/>
        <v>12</v>
      </c>
      <c r="AY24" s="193" t="str">
        <f t="shared" si="24"/>
        <v/>
      </c>
      <c r="AZ24" s="183" t="str">
        <f t="shared" si="25"/>
        <v/>
      </c>
      <c r="BA24" s="173">
        <f t="shared" si="26"/>
        <v>0.25</v>
      </c>
      <c r="BB24" s="174">
        <f t="shared" si="27"/>
        <v>0.25</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56.25" x14ac:dyDescent="0.3">
      <c r="A25" s="221"/>
      <c r="B25" s="222"/>
      <c r="C25" s="213">
        <v>14</v>
      </c>
      <c r="D25" s="640" t="s">
        <v>3479</v>
      </c>
      <c r="E25" s="180" t="s">
        <v>46</v>
      </c>
      <c r="F25" s="17"/>
      <c r="G25" s="131">
        <v>44334</v>
      </c>
      <c r="H25" s="135"/>
      <c r="I25" s="141"/>
      <c r="J25" s="25"/>
      <c r="K25" s="145" t="s">
        <v>0</v>
      </c>
      <c r="L25" s="28"/>
      <c r="M25" s="394">
        <v>44349</v>
      </c>
      <c r="N25" s="158">
        <f t="shared" si="33"/>
        <v>12</v>
      </c>
      <c r="O25" s="27"/>
      <c r="P25" s="27"/>
      <c r="Q25" s="27"/>
      <c r="R25" s="27" t="s">
        <v>0</v>
      </c>
      <c r="S25" s="27"/>
      <c r="T25" s="28"/>
      <c r="U25" s="29"/>
      <c r="V25" s="181">
        <v>0.25</v>
      </c>
      <c r="W25" s="318"/>
      <c r="X25" s="319"/>
      <c r="Y25" s="160">
        <f t="shared" si="17"/>
        <v>0.25</v>
      </c>
      <c r="Z25" s="159">
        <f t="shared" si="18"/>
        <v>2.5</v>
      </c>
      <c r="AA25" s="327"/>
      <c r="AB25" s="400">
        <f t="shared" si="41"/>
        <v>-30</v>
      </c>
      <c r="AC25" s="371"/>
      <c r="AD25" s="226" t="str">
        <f t="shared" si="19"/>
        <v/>
      </c>
      <c r="AE25" s="368">
        <f t="shared" si="34"/>
        <v>-27.5</v>
      </c>
      <c r="AF25" s="335"/>
      <c r="AG25" s="333"/>
      <c r="AH25" s="336"/>
      <c r="AI25" s="161">
        <f t="shared" si="20"/>
        <v>0</v>
      </c>
      <c r="AJ25" s="162">
        <f t="shared" si="21"/>
        <v>2.5</v>
      </c>
      <c r="AK25" s="163">
        <f t="shared" si="35"/>
        <v>2.5</v>
      </c>
      <c r="AL25" s="164">
        <f t="shared" si="36"/>
        <v>0</v>
      </c>
      <c r="AM25" s="164">
        <f t="shared" si="37"/>
        <v>0</v>
      </c>
      <c r="AN25" s="164">
        <f t="shared" si="38"/>
        <v>2.5</v>
      </c>
      <c r="AO25" s="164">
        <f t="shared" si="39"/>
        <v>2.5</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12</v>
      </c>
      <c r="AX25" s="165">
        <f t="shared" si="23"/>
        <v>12</v>
      </c>
      <c r="AY25" s="193" t="str">
        <f t="shared" si="24"/>
        <v/>
      </c>
      <c r="AZ25" s="183" t="str">
        <f t="shared" si="25"/>
        <v/>
      </c>
      <c r="BA25" s="173">
        <f t="shared" si="26"/>
        <v>0.25</v>
      </c>
      <c r="BB25" s="174">
        <f t="shared" si="27"/>
        <v>0.25</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37.5" x14ac:dyDescent="0.3">
      <c r="A26" s="221"/>
      <c r="B26" s="222"/>
      <c r="C26" s="214">
        <v>15</v>
      </c>
      <c r="D26" s="640" t="s">
        <v>3480</v>
      </c>
      <c r="E26" s="180" t="s">
        <v>46</v>
      </c>
      <c r="F26" s="17"/>
      <c r="G26" s="131">
        <v>44334</v>
      </c>
      <c r="H26" s="135"/>
      <c r="I26" s="141"/>
      <c r="J26" s="25"/>
      <c r="K26" s="145" t="s">
        <v>0</v>
      </c>
      <c r="L26" s="28"/>
      <c r="M26" s="394">
        <v>44349</v>
      </c>
      <c r="N26" s="158">
        <f t="shared" si="33"/>
        <v>12</v>
      </c>
      <c r="O26" s="27"/>
      <c r="P26" s="27"/>
      <c r="Q26" s="27"/>
      <c r="R26" s="27" t="s">
        <v>0</v>
      </c>
      <c r="S26" s="27"/>
      <c r="T26" s="28"/>
      <c r="U26" s="29"/>
      <c r="V26" s="181">
        <v>0.25</v>
      </c>
      <c r="W26" s="318"/>
      <c r="X26" s="319"/>
      <c r="Y26" s="160">
        <f t="shared" si="17"/>
        <v>0.25</v>
      </c>
      <c r="Z26" s="159">
        <f t="shared" si="18"/>
        <v>2.5</v>
      </c>
      <c r="AA26" s="327"/>
      <c r="AB26" s="400">
        <f t="shared" si="41"/>
        <v>-30</v>
      </c>
      <c r="AC26" s="371"/>
      <c r="AD26" s="226" t="str">
        <f t="shared" si="19"/>
        <v/>
      </c>
      <c r="AE26" s="368">
        <f t="shared" si="34"/>
        <v>-27.5</v>
      </c>
      <c r="AF26" s="335"/>
      <c r="AG26" s="333"/>
      <c r="AH26" s="336"/>
      <c r="AI26" s="161">
        <f t="shared" si="20"/>
        <v>0</v>
      </c>
      <c r="AJ26" s="162">
        <f t="shared" si="21"/>
        <v>2.5</v>
      </c>
      <c r="AK26" s="163">
        <f t="shared" si="35"/>
        <v>2.5</v>
      </c>
      <c r="AL26" s="164">
        <f t="shared" si="36"/>
        <v>0</v>
      </c>
      <c r="AM26" s="164">
        <f t="shared" si="37"/>
        <v>0</v>
      </c>
      <c r="AN26" s="164">
        <f t="shared" si="38"/>
        <v>2.5</v>
      </c>
      <c r="AO26" s="164">
        <f t="shared" si="39"/>
        <v>2.5</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12</v>
      </c>
      <c r="AX26" s="165">
        <f t="shared" si="23"/>
        <v>12</v>
      </c>
      <c r="AY26" s="193" t="str">
        <f t="shared" si="24"/>
        <v/>
      </c>
      <c r="AZ26" s="183" t="str">
        <f t="shared" si="25"/>
        <v/>
      </c>
      <c r="BA26" s="173">
        <f t="shared" si="26"/>
        <v>0.25</v>
      </c>
      <c r="BB26" s="174">
        <f t="shared" si="27"/>
        <v>0.25</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41.25" customHeight="1" x14ac:dyDescent="0.3">
      <c r="A27" s="221"/>
      <c r="B27" s="222"/>
      <c r="C27" s="213">
        <v>16</v>
      </c>
      <c r="D27" s="641" t="s">
        <v>3481</v>
      </c>
      <c r="E27" s="180" t="s">
        <v>46</v>
      </c>
      <c r="F27" s="17"/>
      <c r="G27" s="131">
        <v>44334</v>
      </c>
      <c r="H27" s="136"/>
      <c r="I27" s="140"/>
      <c r="J27" s="78"/>
      <c r="K27" s="144" t="s">
        <v>0</v>
      </c>
      <c r="L27" s="119"/>
      <c r="M27" s="394">
        <v>44349</v>
      </c>
      <c r="N27" s="158">
        <f t="shared" si="33"/>
        <v>12</v>
      </c>
      <c r="O27" s="27"/>
      <c r="P27" s="27"/>
      <c r="Q27" s="27"/>
      <c r="R27" s="27" t="s">
        <v>0</v>
      </c>
      <c r="S27" s="27"/>
      <c r="T27" s="28"/>
      <c r="U27" s="29"/>
      <c r="V27" s="181">
        <v>0.25</v>
      </c>
      <c r="W27" s="318"/>
      <c r="X27" s="319"/>
      <c r="Y27" s="160">
        <f t="shared" si="17"/>
        <v>0.25</v>
      </c>
      <c r="Z27" s="159">
        <f t="shared" si="18"/>
        <v>2.5</v>
      </c>
      <c r="AA27" s="327"/>
      <c r="AB27" s="400">
        <f t="shared" si="41"/>
        <v>-30</v>
      </c>
      <c r="AC27" s="371"/>
      <c r="AD27" s="226" t="str">
        <f t="shared" si="19"/>
        <v/>
      </c>
      <c r="AE27" s="368">
        <f t="shared" si="34"/>
        <v>-27.5</v>
      </c>
      <c r="AF27" s="337"/>
      <c r="AG27" s="338"/>
      <c r="AH27" s="336"/>
      <c r="AI27" s="161">
        <f t="shared" si="20"/>
        <v>0</v>
      </c>
      <c r="AJ27" s="162">
        <f t="shared" si="21"/>
        <v>2.5</v>
      </c>
      <c r="AK27" s="163">
        <f t="shared" si="35"/>
        <v>2.5</v>
      </c>
      <c r="AL27" s="164">
        <f t="shared" si="36"/>
        <v>0</v>
      </c>
      <c r="AM27" s="164">
        <f t="shared" si="37"/>
        <v>0</v>
      </c>
      <c r="AN27" s="164">
        <f t="shared" si="38"/>
        <v>2.5</v>
      </c>
      <c r="AO27" s="164">
        <f t="shared" si="39"/>
        <v>2.5</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12</v>
      </c>
      <c r="AX27" s="165">
        <f t="shared" si="23"/>
        <v>12</v>
      </c>
      <c r="AY27" s="193" t="str">
        <f t="shared" si="24"/>
        <v/>
      </c>
      <c r="AZ27" s="183" t="str">
        <f t="shared" si="25"/>
        <v/>
      </c>
      <c r="BA27" s="173">
        <f t="shared" si="26"/>
        <v>0.25</v>
      </c>
      <c r="BB27" s="174">
        <f t="shared" si="27"/>
        <v>0.25</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37.5" x14ac:dyDescent="0.3">
      <c r="A28" s="221"/>
      <c r="B28" s="222"/>
      <c r="C28" s="214">
        <v>17</v>
      </c>
      <c r="D28" s="640" t="s">
        <v>3482</v>
      </c>
      <c r="E28" s="180" t="s">
        <v>46</v>
      </c>
      <c r="F28" s="17"/>
      <c r="G28" s="131">
        <v>44334</v>
      </c>
      <c r="H28" s="133"/>
      <c r="I28" s="140"/>
      <c r="J28" s="78"/>
      <c r="K28" s="144" t="s">
        <v>0</v>
      </c>
      <c r="L28" s="119"/>
      <c r="M28" s="394">
        <v>44349</v>
      </c>
      <c r="N28" s="158">
        <f t="shared" si="33"/>
        <v>12</v>
      </c>
      <c r="O28" s="27"/>
      <c r="P28" s="27"/>
      <c r="Q28" s="27"/>
      <c r="R28" s="27" t="s">
        <v>0</v>
      </c>
      <c r="S28" s="27"/>
      <c r="T28" s="28"/>
      <c r="U28" s="29"/>
      <c r="V28" s="181">
        <v>0.25</v>
      </c>
      <c r="W28" s="318"/>
      <c r="X28" s="319"/>
      <c r="Y28" s="160">
        <f t="shared" si="17"/>
        <v>0.25</v>
      </c>
      <c r="Z28" s="159">
        <f t="shared" si="18"/>
        <v>2.5</v>
      </c>
      <c r="AA28" s="327"/>
      <c r="AB28" s="400">
        <f t="shared" si="41"/>
        <v>-30</v>
      </c>
      <c r="AC28" s="371"/>
      <c r="AD28" s="226" t="str">
        <f t="shared" si="19"/>
        <v/>
      </c>
      <c r="AE28" s="368">
        <f t="shared" si="34"/>
        <v>-27.5</v>
      </c>
      <c r="AF28" s="337"/>
      <c r="AG28" s="338"/>
      <c r="AH28" s="336"/>
      <c r="AI28" s="161">
        <f t="shared" si="20"/>
        <v>0</v>
      </c>
      <c r="AJ28" s="162">
        <f t="shared" si="21"/>
        <v>2.5</v>
      </c>
      <c r="AK28" s="163">
        <f t="shared" si="35"/>
        <v>2.5</v>
      </c>
      <c r="AL28" s="164">
        <f t="shared" si="36"/>
        <v>0</v>
      </c>
      <c r="AM28" s="164">
        <f t="shared" si="37"/>
        <v>0</v>
      </c>
      <c r="AN28" s="164">
        <f t="shared" si="38"/>
        <v>2.5</v>
      </c>
      <c r="AO28" s="164">
        <f t="shared" si="39"/>
        <v>2.5</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12</v>
      </c>
      <c r="AX28" s="165">
        <f t="shared" si="23"/>
        <v>12</v>
      </c>
      <c r="AY28" s="193" t="str">
        <f t="shared" si="24"/>
        <v/>
      </c>
      <c r="AZ28" s="183" t="str">
        <f t="shared" si="25"/>
        <v/>
      </c>
      <c r="BA28" s="173">
        <f t="shared" si="26"/>
        <v>0.25</v>
      </c>
      <c r="BB28" s="174">
        <f t="shared" si="27"/>
        <v>0.25</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37.5" x14ac:dyDescent="0.3">
      <c r="A29" s="221"/>
      <c r="B29" s="222"/>
      <c r="C29" s="214">
        <v>18</v>
      </c>
      <c r="D29" s="640" t="s">
        <v>3483</v>
      </c>
      <c r="E29" s="180" t="s">
        <v>46</v>
      </c>
      <c r="F29" s="17"/>
      <c r="G29" s="131">
        <v>44334</v>
      </c>
      <c r="H29" s="135"/>
      <c r="I29" s="141"/>
      <c r="J29" s="25"/>
      <c r="K29" s="145" t="s">
        <v>0</v>
      </c>
      <c r="L29" s="28"/>
      <c r="M29" s="394">
        <v>44349</v>
      </c>
      <c r="N29" s="158">
        <f t="shared" si="33"/>
        <v>12</v>
      </c>
      <c r="O29" s="27"/>
      <c r="P29" s="27"/>
      <c r="Q29" s="27"/>
      <c r="R29" s="27" t="s">
        <v>0</v>
      </c>
      <c r="S29" s="27"/>
      <c r="T29" s="28"/>
      <c r="U29" s="29"/>
      <c r="V29" s="181">
        <v>0.25</v>
      </c>
      <c r="W29" s="318"/>
      <c r="X29" s="319"/>
      <c r="Y29" s="160">
        <f t="shared" si="17"/>
        <v>0.25</v>
      </c>
      <c r="Z29" s="159">
        <f t="shared" si="18"/>
        <v>2.5</v>
      </c>
      <c r="AA29" s="327"/>
      <c r="AB29" s="400">
        <f t="shared" si="41"/>
        <v>-30</v>
      </c>
      <c r="AC29" s="371"/>
      <c r="AD29" s="226" t="str">
        <f t="shared" si="19"/>
        <v/>
      </c>
      <c r="AE29" s="368">
        <f t="shared" si="34"/>
        <v>-27.5</v>
      </c>
      <c r="AF29" s="337"/>
      <c r="AG29" s="338"/>
      <c r="AH29" s="336"/>
      <c r="AI29" s="161">
        <f t="shared" si="20"/>
        <v>0</v>
      </c>
      <c r="AJ29" s="162">
        <f t="shared" si="21"/>
        <v>2.5</v>
      </c>
      <c r="AK29" s="163">
        <f t="shared" si="35"/>
        <v>2.5</v>
      </c>
      <c r="AL29" s="164">
        <f t="shared" si="36"/>
        <v>0</v>
      </c>
      <c r="AM29" s="164">
        <f t="shared" si="37"/>
        <v>0</v>
      </c>
      <c r="AN29" s="164">
        <f t="shared" si="38"/>
        <v>2.5</v>
      </c>
      <c r="AO29" s="164">
        <f t="shared" si="39"/>
        <v>2.5</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12</v>
      </c>
      <c r="AX29" s="165">
        <f t="shared" si="23"/>
        <v>12</v>
      </c>
      <c r="AY29" s="193" t="str">
        <f t="shared" si="24"/>
        <v/>
      </c>
      <c r="AZ29" s="183" t="str">
        <f t="shared" si="25"/>
        <v/>
      </c>
      <c r="BA29" s="173">
        <f t="shared" si="26"/>
        <v>0.25</v>
      </c>
      <c r="BB29" s="174">
        <f t="shared" si="27"/>
        <v>0.25</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37.5" x14ac:dyDescent="0.3">
      <c r="A30" s="221"/>
      <c r="B30" s="222"/>
      <c r="C30" s="213">
        <v>19</v>
      </c>
      <c r="D30" s="640" t="s">
        <v>3484</v>
      </c>
      <c r="E30" s="180" t="s">
        <v>46</v>
      </c>
      <c r="F30" s="17"/>
      <c r="G30" s="131">
        <v>44334</v>
      </c>
      <c r="H30" s="135"/>
      <c r="I30" s="141"/>
      <c r="J30" s="25"/>
      <c r="K30" s="145" t="s">
        <v>0</v>
      </c>
      <c r="L30" s="28"/>
      <c r="M30" s="394">
        <v>44349</v>
      </c>
      <c r="N30" s="158">
        <f t="shared" si="33"/>
        <v>12</v>
      </c>
      <c r="O30" s="27"/>
      <c r="P30" s="27"/>
      <c r="Q30" s="27"/>
      <c r="R30" s="27" t="s">
        <v>0</v>
      </c>
      <c r="S30" s="27"/>
      <c r="T30" s="28"/>
      <c r="U30" s="29"/>
      <c r="V30" s="181">
        <v>0.25</v>
      </c>
      <c r="W30" s="318"/>
      <c r="X30" s="319"/>
      <c r="Y30" s="160">
        <f t="shared" si="17"/>
        <v>0.25</v>
      </c>
      <c r="Z30" s="159">
        <f t="shared" si="18"/>
        <v>2.5</v>
      </c>
      <c r="AA30" s="327"/>
      <c r="AB30" s="400">
        <f t="shared" si="41"/>
        <v>-30</v>
      </c>
      <c r="AC30" s="371"/>
      <c r="AD30" s="226" t="str">
        <f t="shared" si="19"/>
        <v/>
      </c>
      <c r="AE30" s="368">
        <f t="shared" si="34"/>
        <v>-27.5</v>
      </c>
      <c r="AF30" s="337"/>
      <c r="AG30" s="338"/>
      <c r="AH30" s="336"/>
      <c r="AI30" s="161">
        <f t="shared" si="20"/>
        <v>0</v>
      </c>
      <c r="AJ30" s="162">
        <f t="shared" si="21"/>
        <v>2.5</v>
      </c>
      <c r="AK30" s="163">
        <f t="shared" si="35"/>
        <v>2.5</v>
      </c>
      <c r="AL30" s="164">
        <f t="shared" si="36"/>
        <v>0</v>
      </c>
      <c r="AM30" s="164">
        <f t="shared" si="37"/>
        <v>0</v>
      </c>
      <c r="AN30" s="164">
        <f t="shared" si="38"/>
        <v>2.5</v>
      </c>
      <c r="AO30" s="164">
        <f t="shared" si="39"/>
        <v>2.5</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12</v>
      </c>
      <c r="AX30" s="165">
        <f t="shared" si="23"/>
        <v>12</v>
      </c>
      <c r="AY30" s="193" t="str">
        <f t="shared" si="24"/>
        <v/>
      </c>
      <c r="AZ30" s="183" t="str">
        <f t="shared" si="25"/>
        <v/>
      </c>
      <c r="BA30" s="173">
        <f t="shared" si="26"/>
        <v>0.25</v>
      </c>
      <c r="BB30" s="174">
        <f t="shared" si="27"/>
        <v>0.25</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37.5" x14ac:dyDescent="0.3">
      <c r="A31" s="221"/>
      <c r="B31" s="222"/>
      <c r="C31" s="214">
        <v>20</v>
      </c>
      <c r="D31" s="641" t="s">
        <v>3485</v>
      </c>
      <c r="E31" s="180" t="s">
        <v>46</v>
      </c>
      <c r="F31" s="17"/>
      <c r="G31" s="131">
        <v>44334</v>
      </c>
      <c r="H31" s="133"/>
      <c r="I31" s="140"/>
      <c r="J31" s="78"/>
      <c r="K31" s="144" t="s">
        <v>0</v>
      </c>
      <c r="L31" s="119"/>
      <c r="M31" s="394">
        <v>44349</v>
      </c>
      <c r="N31" s="158">
        <f t="shared" si="33"/>
        <v>12</v>
      </c>
      <c r="O31" s="27"/>
      <c r="P31" s="27"/>
      <c r="Q31" s="27"/>
      <c r="R31" s="27" t="s">
        <v>0</v>
      </c>
      <c r="S31" s="27"/>
      <c r="T31" s="28"/>
      <c r="U31" s="29"/>
      <c r="V31" s="181">
        <v>0.25</v>
      </c>
      <c r="W31" s="318"/>
      <c r="X31" s="319"/>
      <c r="Y31" s="160">
        <f t="shared" si="17"/>
        <v>0.25</v>
      </c>
      <c r="Z31" s="159">
        <f t="shared" si="18"/>
        <v>2.5</v>
      </c>
      <c r="AA31" s="327"/>
      <c r="AB31" s="400">
        <f t="shared" si="41"/>
        <v>-30</v>
      </c>
      <c r="AC31" s="371"/>
      <c r="AD31" s="226" t="str">
        <f t="shared" si="19"/>
        <v/>
      </c>
      <c r="AE31" s="368">
        <f t="shared" si="34"/>
        <v>-27.5</v>
      </c>
      <c r="AF31" s="339"/>
      <c r="AG31" s="338"/>
      <c r="AH31" s="336"/>
      <c r="AI31" s="161">
        <f t="shared" si="20"/>
        <v>0</v>
      </c>
      <c r="AJ31" s="162">
        <f t="shared" si="21"/>
        <v>2.5</v>
      </c>
      <c r="AK31" s="163">
        <f t="shared" si="35"/>
        <v>2.5</v>
      </c>
      <c r="AL31" s="164">
        <f t="shared" si="36"/>
        <v>0</v>
      </c>
      <c r="AM31" s="164">
        <f t="shared" si="37"/>
        <v>0</v>
      </c>
      <c r="AN31" s="164">
        <f t="shared" si="38"/>
        <v>2.5</v>
      </c>
      <c r="AO31" s="164">
        <f t="shared" si="39"/>
        <v>2.5</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12</v>
      </c>
      <c r="AX31" s="165">
        <f t="shared" si="23"/>
        <v>12</v>
      </c>
      <c r="AY31" s="193" t="str">
        <f t="shared" si="24"/>
        <v/>
      </c>
      <c r="AZ31" s="183" t="str">
        <f t="shared" si="25"/>
        <v/>
      </c>
      <c r="BA31" s="173">
        <f t="shared" si="26"/>
        <v>0.25</v>
      </c>
      <c r="BB31" s="174">
        <f t="shared" si="27"/>
        <v>0.25</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37.5" x14ac:dyDescent="0.3">
      <c r="A32" s="221"/>
      <c r="B32" s="222"/>
      <c r="C32" s="213">
        <v>21</v>
      </c>
      <c r="D32" s="640" t="s">
        <v>3486</v>
      </c>
      <c r="E32" s="180" t="s">
        <v>46</v>
      </c>
      <c r="F32" s="17"/>
      <c r="G32" s="131">
        <v>44334</v>
      </c>
      <c r="H32" s="135"/>
      <c r="I32" s="141"/>
      <c r="J32" s="25"/>
      <c r="K32" s="145" t="s">
        <v>0</v>
      </c>
      <c r="L32" s="28"/>
      <c r="M32" s="394">
        <v>44349</v>
      </c>
      <c r="N32" s="158">
        <f t="shared" si="33"/>
        <v>12</v>
      </c>
      <c r="O32" s="27"/>
      <c r="P32" s="27"/>
      <c r="Q32" s="27"/>
      <c r="R32" s="27" t="s">
        <v>0</v>
      </c>
      <c r="S32" s="27"/>
      <c r="T32" s="28"/>
      <c r="U32" s="29"/>
      <c r="V32" s="181">
        <v>0.25</v>
      </c>
      <c r="W32" s="318"/>
      <c r="X32" s="319"/>
      <c r="Y32" s="160">
        <f t="shared" si="17"/>
        <v>0.25</v>
      </c>
      <c r="Z32" s="159">
        <f t="shared" si="18"/>
        <v>2.5</v>
      </c>
      <c r="AA32" s="327"/>
      <c r="AB32" s="400">
        <f t="shared" si="41"/>
        <v>-30</v>
      </c>
      <c r="AC32" s="371"/>
      <c r="AD32" s="226" t="str">
        <f t="shared" si="19"/>
        <v/>
      </c>
      <c r="AE32" s="368">
        <f t="shared" si="34"/>
        <v>-27.5</v>
      </c>
      <c r="AF32" s="339"/>
      <c r="AG32" s="338"/>
      <c r="AH32" s="336"/>
      <c r="AI32" s="161">
        <f t="shared" si="20"/>
        <v>0</v>
      </c>
      <c r="AJ32" s="162">
        <f t="shared" si="21"/>
        <v>2.5</v>
      </c>
      <c r="AK32" s="163">
        <f t="shared" si="35"/>
        <v>2.5</v>
      </c>
      <c r="AL32" s="164">
        <f t="shared" si="36"/>
        <v>0</v>
      </c>
      <c r="AM32" s="164">
        <f t="shared" si="37"/>
        <v>0</v>
      </c>
      <c r="AN32" s="164">
        <f t="shared" si="38"/>
        <v>2.5</v>
      </c>
      <c r="AO32" s="164">
        <f t="shared" si="39"/>
        <v>2.5</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12</v>
      </c>
      <c r="AX32" s="165">
        <f t="shared" si="23"/>
        <v>12</v>
      </c>
      <c r="AY32" s="193" t="str">
        <f t="shared" si="24"/>
        <v/>
      </c>
      <c r="AZ32" s="183" t="str">
        <f t="shared" si="25"/>
        <v/>
      </c>
      <c r="BA32" s="173">
        <f t="shared" si="26"/>
        <v>0.25</v>
      </c>
      <c r="BB32" s="174">
        <f t="shared" si="27"/>
        <v>0.25</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37.5" x14ac:dyDescent="0.3">
      <c r="A33" s="221"/>
      <c r="B33" s="222"/>
      <c r="C33" s="214">
        <v>22</v>
      </c>
      <c r="D33" s="640" t="s">
        <v>3488</v>
      </c>
      <c r="E33" s="180" t="s">
        <v>46</v>
      </c>
      <c r="F33" s="17"/>
      <c r="G33" s="131">
        <v>44334</v>
      </c>
      <c r="H33" s="135"/>
      <c r="I33" s="141"/>
      <c r="J33" s="25"/>
      <c r="K33" s="145" t="s">
        <v>0</v>
      </c>
      <c r="L33" s="28"/>
      <c r="M33" s="394">
        <v>44349</v>
      </c>
      <c r="N33" s="158">
        <f t="shared" si="33"/>
        <v>12</v>
      </c>
      <c r="O33" s="27"/>
      <c r="P33" s="27"/>
      <c r="Q33" s="27"/>
      <c r="R33" s="27" t="s">
        <v>0</v>
      </c>
      <c r="S33" s="27"/>
      <c r="T33" s="28"/>
      <c r="U33" s="29"/>
      <c r="V33" s="181">
        <v>0.25</v>
      </c>
      <c r="W33" s="318"/>
      <c r="X33" s="319"/>
      <c r="Y33" s="160">
        <f t="shared" si="17"/>
        <v>0.25</v>
      </c>
      <c r="Z33" s="159">
        <f t="shared" si="18"/>
        <v>2.5</v>
      </c>
      <c r="AA33" s="327"/>
      <c r="AB33" s="400">
        <f t="shared" si="41"/>
        <v>-30</v>
      </c>
      <c r="AC33" s="371"/>
      <c r="AD33" s="226" t="str">
        <f t="shared" si="19"/>
        <v/>
      </c>
      <c r="AE33" s="368">
        <f t="shared" si="34"/>
        <v>-27.5</v>
      </c>
      <c r="AF33" s="339"/>
      <c r="AG33" s="338"/>
      <c r="AH33" s="336"/>
      <c r="AI33" s="161">
        <f t="shared" si="20"/>
        <v>0</v>
      </c>
      <c r="AJ33" s="162">
        <f t="shared" si="21"/>
        <v>2.5</v>
      </c>
      <c r="AK33" s="163">
        <f t="shared" si="35"/>
        <v>2.5</v>
      </c>
      <c r="AL33" s="164">
        <f t="shared" si="36"/>
        <v>0</v>
      </c>
      <c r="AM33" s="164">
        <f t="shared" si="37"/>
        <v>0</v>
      </c>
      <c r="AN33" s="164">
        <f t="shared" si="38"/>
        <v>2.5</v>
      </c>
      <c r="AO33" s="164">
        <f t="shared" si="39"/>
        <v>2.5</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12</v>
      </c>
      <c r="AX33" s="165">
        <f t="shared" si="23"/>
        <v>12</v>
      </c>
      <c r="AY33" s="193" t="str">
        <f t="shared" si="24"/>
        <v/>
      </c>
      <c r="AZ33" s="183" t="str">
        <f t="shared" si="25"/>
        <v/>
      </c>
      <c r="BA33" s="173">
        <f t="shared" si="26"/>
        <v>0.25</v>
      </c>
      <c r="BB33" s="174">
        <f t="shared" si="27"/>
        <v>0.25</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37.5" x14ac:dyDescent="0.3">
      <c r="A34" s="221"/>
      <c r="B34" s="222"/>
      <c r="C34" s="214">
        <v>23</v>
      </c>
      <c r="D34" s="640" t="s">
        <v>3489</v>
      </c>
      <c r="E34" s="180" t="s">
        <v>46</v>
      </c>
      <c r="F34" s="17"/>
      <c r="G34" s="131">
        <v>44334</v>
      </c>
      <c r="H34" s="136"/>
      <c r="I34" s="140"/>
      <c r="J34" s="78"/>
      <c r="K34" s="144" t="s">
        <v>0</v>
      </c>
      <c r="L34" s="119"/>
      <c r="M34" s="394">
        <v>44349</v>
      </c>
      <c r="N34" s="158">
        <f t="shared" si="33"/>
        <v>12</v>
      </c>
      <c r="O34" s="27"/>
      <c r="P34" s="27"/>
      <c r="Q34" s="27"/>
      <c r="R34" s="27" t="s">
        <v>0</v>
      </c>
      <c r="S34" s="27"/>
      <c r="T34" s="28"/>
      <c r="U34" s="29"/>
      <c r="V34" s="181">
        <v>0.25</v>
      </c>
      <c r="W34" s="318"/>
      <c r="X34" s="319"/>
      <c r="Y34" s="160">
        <f t="shared" si="17"/>
        <v>0.25</v>
      </c>
      <c r="Z34" s="159">
        <f t="shared" si="18"/>
        <v>2.5</v>
      </c>
      <c r="AA34" s="327"/>
      <c r="AB34" s="400">
        <f t="shared" si="41"/>
        <v>-30</v>
      </c>
      <c r="AC34" s="371"/>
      <c r="AD34" s="226" t="str">
        <f t="shared" si="19"/>
        <v/>
      </c>
      <c r="AE34" s="368">
        <f t="shared" si="34"/>
        <v>-27.5</v>
      </c>
      <c r="AF34" s="339"/>
      <c r="AG34" s="338"/>
      <c r="AH34" s="336"/>
      <c r="AI34" s="161">
        <f t="shared" si="20"/>
        <v>0</v>
      </c>
      <c r="AJ34" s="162">
        <f t="shared" si="21"/>
        <v>2.5</v>
      </c>
      <c r="AK34" s="163">
        <f t="shared" si="35"/>
        <v>2.5</v>
      </c>
      <c r="AL34" s="164">
        <f t="shared" si="36"/>
        <v>0</v>
      </c>
      <c r="AM34" s="164">
        <f t="shared" si="37"/>
        <v>0</v>
      </c>
      <c r="AN34" s="164">
        <f t="shared" si="38"/>
        <v>2.5</v>
      </c>
      <c r="AO34" s="164">
        <f t="shared" si="39"/>
        <v>2.5</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12</v>
      </c>
      <c r="AX34" s="165">
        <f t="shared" si="23"/>
        <v>12</v>
      </c>
      <c r="AY34" s="193" t="str">
        <f t="shared" si="24"/>
        <v/>
      </c>
      <c r="AZ34" s="183" t="str">
        <f t="shared" si="25"/>
        <v/>
      </c>
      <c r="BA34" s="173">
        <f t="shared" si="26"/>
        <v>0.25</v>
      </c>
      <c r="BB34" s="174">
        <f t="shared" si="27"/>
        <v>0.25</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37.5" x14ac:dyDescent="0.3">
      <c r="A35" s="221"/>
      <c r="B35" s="222"/>
      <c r="C35" s="213">
        <v>24</v>
      </c>
      <c r="D35" s="641" t="s">
        <v>3490</v>
      </c>
      <c r="E35" s="180" t="s">
        <v>46</v>
      </c>
      <c r="F35" s="17"/>
      <c r="G35" s="131">
        <v>44334</v>
      </c>
      <c r="H35" s="133"/>
      <c r="I35" s="140"/>
      <c r="J35" s="78"/>
      <c r="K35" s="144" t="s">
        <v>0</v>
      </c>
      <c r="L35" s="119"/>
      <c r="M35" s="394">
        <v>44349</v>
      </c>
      <c r="N35" s="158">
        <f t="shared" si="33"/>
        <v>12</v>
      </c>
      <c r="O35" s="27"/>
      <c r="P35" s="27"/>
      <c r="Q35" s="27"/>
      <c r="R35" s="27" t="s">
        <v>0</v>
      </c>
      <c r="S35" s="27"/>
      <c r="T35" s="28"/>
      <c r="U35" s="29"/>
      <c r="V35" s="181">
        <v>0.25</v>
      </c>
      <c r="W35" s="318"/>
      <c r="X35" s="319"/>
      <c r="Y35" s="160">
        <f t="shared" si="17"/>
        <v>0.25</v>
      </c>
      <c r="Z35" s="159">
        <f t="shared" si="18"/>
        <v>2.5</v>
      </c>
      <c r="AA35" s="327"/>
      <c r="AB35" s="400">
        <f t="shared" si="41"/>
        <v>-30</v>
      </c>
      <c r="AC35" s="371"/>
      <c r="AD35" s="226" t="str">
        <f t="shared" si="19"/>
        <v/>
      </c>
      <c r="AE35" s="368">
        <f t="shared" si="34"/>
        <v>-27.5</v>
      </c>
      <c r="AF35" s="339"/>
      <c r="AG35" s="338"/>
      <c r="AH35" s="336"/>
      <c r="AI35" s="161">
        <f t="shared" si="20"/>
        <v>0</v>
      </c>
      <c r="AJ35" s="162">
        <f t="shared" si="21"/>
        <v>2.5</v>
      </c>
      <c r="AK35" s="163">
        <f t="shared" si="35"/>
        <v>2.5</v>
      </c>
      <c r="AL35" s="164">
        <f t="shared" si="36"/>
        <v>0</v>
      </c>
      <c r="AM35" s="164">
        <f t="shared" si="37"/>
        <v>0</v>
      </c>
      <c r="AN35" s="164">
        <f t="shared" si="38"/>
        <v>2.5</v>
      </c>
      <c r="AO35" s="164">
        <f t="shared" si="39"/>
        <v>2.5</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12</v>
      </c>
      <c r="AX35" s="165">
        <f t="shared" si="23"/>
        <v>12</v>
      </c>
      <c r="AY35" s="193" t="str">
        <f t="shared" si="24"/>
        <v/>
      </c>
      <c r="AZ35" s="183" t="str">
        <f t="shared" si="25"/>
        <v/>
      </c>
      <c r="BA35" s="173">
        <f t="shared" si="26"/>
        <v>0.25</v>
      </c>
      <c r="BB35" s="174">
        <f t="shared" si="27"/>
        <v>0.25</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37.5" x14ac:dyDescent="0.3">
      <c r="A36" s="221"/>
      <c r="B36" s="222"/>
      <c r="C36" s="214">
        <v>25</v>
      </c>
      <c r="D36" s="640" t="s">
        <v>3606</v>
      </c>
      <c r="E36" s="180" t="s">
        <v>46</v>
      </c>
      <c r="F36" s="17"/>
      <c r="G36" s="131">
        <v>44334</v>
      </c>
      <c r="H36" s="135"/>
      <c r="I36" s="141"/>
      <c r="J36" s="25"/>
      <c r="K36" s="145" t="s">
        <v>0</v>
      </c>
      <c r="L36" s="28"/>
      <c r="M36" s="394">
        <v>44349</v>
      </c>
      <c r="N36" s="158">
        <f t="shared" si="33"/>
        <v>12</v>
      </c>
      <c r="O36" s="27"/>
      <c r="P36" s="27"/>
      <c r="Q36" s="27"/>
      <c r="R36" s="27" t="s">
        <v>0</v>
      </c>
      <c r="S36" s="27"/>
      <c r="T36" s="28"/>
      <c r="U36" s="29"/>
      <c r="V36" s="181">
        <v>0.25</v>
      </c>
      <c r="W36" s="318"/>
      <c r="X36" s="319"/>
      <c r="Y36" s="160">
        <f t="shared" si="17"/>
        <v>0.25</v>
      </c>
      <c r="Z36" s="159">
        <f t="shared" si="18"/>
        <v>2.5</v>
      </c>
      <c r="AA36" s="327"/>
      <c r="AB36" s="400">
        <f t="shared" si="41"/>
        <v>-30</v>
      </c>
      <c r="AC36" s="371"/>
      <c r="AD36" s="226" t="str">
        <f t="shared" si="19"/>
        <v/>
      </c>
      <c r="AE36" s="368">
        <f t="shared" si="34"/>
        <v>-27.5</v>
      </c>
      <c r="AF36" s="339"/>
      <c r="AG36" s="338"/>
      <c r="AH36" s="336"/>
      <c r="AI36" s="161">
        <f t="shared" si="20"/>
        <v>0</v>
      </c>
      <c r="AJ36" s="162">
        <f t="shared" si="21"/>
        <v>2.5</v>
      </c>
      <c r="AK36" s="163">
        <f t="shared" si="35"/>
        <v>2.5</v>
      </c>
      <c r="AL36" s="164">
        <f t="shared" si="36"/>
        <v>0</v>
      </c>
      <c r="AM36" s="164">
        <f t="shared" si="37"/>
        <v>0</v>
      </c>
      <c r="AN36" s="164">
        <f t="shared" si="38"/>
        <v>2.5</v>
      </c>
      <c r="AO36" s="164">
        <f t="shared" si="39"/>
        <v>2.5</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12</v>
      </c>
      <c r="AX36" s="165">
        <f t="shared" si="23"/>
        <v>12</v>
      </c>
      <c r="AY36" s="193" t="str">
        <f t="shared" si="24"/>
        <v/>
      </c>
      <c r="AZ36" s="183" t="str">
        <f t="shared" si="25"/>
        <v/>
      </c>
      <c r="BA36" s="173">
        <f t="shared" si="26"/>
        <v>0.25</v>
      </c>
      <c r="BB36" s="174">
        <f t="shared" si="27"/>
        <v>0.25</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643" t="s">
        <v>3491</v>
      </c>
      <c r="E37" s="180" t="s">
        <v>46</v>
      </c>
      <c r="F37" s="17"/>
      <c r="G37" s="131">
        <v>44334</v>
      </c>
      <c r="H37" s="135"/>
      <c r="I37" s="141"/>
      <c r="J37" s="25"/>
      <c r="K37" s="145" t="s">
        <v>0</v>
      </c>
      <c r="L37" s="28"/>
      <c r="M37" s="394">
        <v>44349</v>
      </c>
      <c r="N37" s="158">
        <f t="shared" si="33"/>
        <v>12</v>
      </c>
      <c r="O37" s="27"/>
      <c r="P37" s="27"/>
      <c r="Q37" s="27"/>
      <c r="R37" s="27" t="s">
        <v>0</v>
      </c>
      <c r="S37" s="27"/>
      <c r="T37" s="28"/>
      <c r="U37" s="29"/>
      <c r="V37" s="181">
        <v>0.25</v>
      </c>
      <c r="W37" s="318"/>
      <c r="X37" s="319"/>
      <c r="Y37" s="160">
        <f t="shared" si="17"/>
        <v>0.25</v>
      </c>
      <c r="Z37" s="159">
        <f t="shared" si="18"/>
        <v>2.5</v>
      </c>
      <c r="AA37" s="327"/>
      <c r="AB37" s="400">
        <f t="shared" si="41"/>
        <v>-30</v>
      </c>
      <c r="AC37" s="371"/>
      <c r="AD37" s="226" t="str">
        <f t="shared" si="19"/>
        <v/>
      </c>
      <c r="AE37" s="368">
        <f t="shared" si="34"/>
        <v>-27.5</v>
      </c>
      <c r="AF37" s="339"/>
      <c r="AG37" s="338"/>
      <c r="AH37" s="336"/>
      <c r="AI37" s="161">
        <f t="shared" si="20"/>
        <v>0</v>
      </c>
      <c r="AJ37" s="162">
        <f t="shared" si="21"/>
        <v>2.5</v>
      </c>
      <c r="AK37" s="163">
        <f t="shared" si="35"/>
        <v>2.5</v>
      </c>
      <c r="AL37" s="164">
        <f t="shared" si="36"/>
        <v>0</v>
      </c>
      <c r="AM37" s="164">
        <f t="shared" si="37"/>
        <v>0</v>
      </c>
      <c r="AN37" s="164">
        <f t="shared" si="38"/>
        <v>2.5</v>
      </c>
      <c r="AO37" s="164">
        <f t="shared" si="39"/>
        <v>2.5</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12</v>
      </c>
      <c r="AX37" s="165">
        <f t="shared" si="23"/>
        <v>12</v>
      </c>
      <c r="AY37" s="193" t="str">
        <f t="shared" si="24"/>
        <v/>
      </c>
      <c r="AZ37" s="183" t="str">
        <f t="shared" si="25"/>
        <v/>
      </c>
      <c r="BA37" s="173">
        <f t="shared" si="26"/>
        <v>0.25</v>
      </c>
      <c r="BB37" s="174">
        <f t="shared" si="27"/>
        <v>0.25</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643" t="s">
        <v>3492</v>
      </c>
      <c r="E38" s="180" t="s">
        <v>46</v>
      </c>
      <c r="F38" s="17"/>
      <c r="G38" s="131">
        <v>44334</v>
      </c>
      <c r="H38" s="135"/>
      <c r="I38" s="141"/>
      <c r="J38" s="25"/>
      <c r="K38" s="145" t="s">
        <v>0</v>
      </c>
      <c r="L38" s="28"/>
      <c r="M38" s="394">
        <v>44349</v>
      </c>
      <c r="N38" s="158">
        <f t="shared" si="33"/>
        <v>12</v>
      </c>
      <c r="O38" s="27"/>
      <c r="P38" s="27"/>
      <c r="Q38" s="27"/>
      <c r="R38" s="27" t="s">
        <v>0</v>
      </c>
      <c r="S38" s="27"/>
      <c r="T38" s="28"/>
      <c r="U38" s="29"/>
      <c r="V38" s="181">
        <v>0.25</v>
      </c>
      <c r="W38" s="318"/>
      <c r="X38" s="319"/>
      <c r="Y38" s="160">
        <f t="shared" si="17"/>
        <v>0.25</v>
      </c>
      <c r="Z38" s="159">
        <f t="shared" si="18"/>
        <v>2.5</v>
      </c>
      <c r="AA38" s="327"/>
      <c r="AB38" s="400">
        <f t="shared" si="41"/>
        <v>-30</v>
      </c>
      <c r="AC38" s="371"/>
      <c r="AD38" s="226" t="str">
        <f t="shared" si="19"/>
        <v/>
      </c>
      <c r="AE38" s="368">
        <f t="shared" si="34"/>
        <v>-27.5</v>
      </c>
      <c r="AF38" s="339"/>
      <c r="AG38" s="338"/>
      <c r="AH38" s="336"/>
      <c r="AI38" s="161">
        <f t="shared" si="20"/>
        <v>0</v>
      </c>
      <c r="AJ38" s="162">
        <f t="shared" si="21"/>
        <v>2.5</v>
      </c>
      <c r="AK38" s="163">
        <f t="shared" si="35"/>
        <v>2.5</v>
      </c>
      <c r="AL38" s="164">
        <f t="shared" si="36"/>
        <v>0</v>
      </c>
      <c r="AM38" s="164">
        <f t="shared" si="37"/>
        <v>0</v>
      </c>
      <c r="AN38" s="164">
        <f t="shared" si="38"/>
        <v>2.5</v>
      </c>
      <c r="AO38" s="164">
        <f t="shared" si="39"/>
        <v>2.5</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12</v>
      </c>
      <c r="AX38" s="165">
        <f t="shared" si="23"/>
        <v>12</v>
      </c>
      <c r="AY38" s="193" t="str">
        <f t="shared" si="24"/>
        <v/>
      </c>
      <c r="AZ38" s="183" t="str">
        <f t="shared" si="25"/>
        <v/>
      </c>
      <c r="BA38" s="173">
        <f t="shared" si="26"/>
        <v>0.25</v>
      </c>
      <c r="BB38" s="174">
        <f t="shared" si="27"/>
        <v>0.25</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644" t="s">
        <v>3493</v>
      </c>
      <c r="E39" s="180" t="s">
        <v>46</v>
      </c>
      <c r="F39" s="17"/>
      <c r="G39" s="131">
        <v>44334</v>
      </c>
      <c r="H39" s="135"/>
      <c r="I39" s="141"/>
      <c r="J39" s="25"/>
      <c r="K39" s="145" t="s">
        <v>0</v>
      </c>
      <c r="L39" s="28"/>
      <c r="M39" s="394">
        <v>44349</v>
      </c>
      <c r="N39" s="158">
        <f t="shared" si="33"/>
        <v>12</v>
      </c>
      <c r="O39" s="27"/>
      <c r="P39" s="27"/>
      <c r="Q39" s="27"/>
      <c r="R39" s="27" t="s">
        <v>0</v>
      </c>
      <c r="S39" s="27"/>
      <c r="T39" s="28"/>
      <c r="U39" s="29"/>
      <c r="V39" s="181">
        <v>0.25</v>
      </c>
      <c r="W39" s="318"/>
      <c r="X39" s="319"/>
      <c r="Y39" s="160">
        <f t="shared" si="17"/>
        <v>0.25</v>
      </c>
      <c r="Z39" s="159">
        <f t="shared" si="18"/>
        <v>2.5</v>
      </c>
      <c r="AA39" s="327"/>
      <c r="AB39" s="400">
        <f t="shared" si="41"/>
        <v>-30</v>
      </c>
      <c r="AC39" s="371"/>
      <c r="AD39" s="226" t="str">
        <f t="shared" si="19"/>
        <v/>
      </c>
      <c r="AE39" s="368">
        <f t="shared" si="34"/>
        <v>-27.5</v>
      </c>
      <c r="AF39" s="339"/>
      <c r="AG39" s="338"/>
      <c r="AH39" s="336"/>
      <c r="AI39" s="161">
        <f t="shared" si="20"/>
        <v>0</v>
      </c>
      <c r="AJ39" s="162">
        <f t="shared" si="21"/>
        <v>2.5</v>
      </c>
      <c r="AK39" s="163">
        <f t="shared" si="35"/>
        <v>2.5</v>
      </c>
      <c r="AL39" s="164">
        <f t="shared" si="36"/>
        <v>0</v>
      </c>
      <c r="AM39" s="164">
        <f t="shared" si="37"/>
        <v>0</v>
      </c>
      <c r="AN39" s="164">
        <f t="shared" si="38"/>
        <v>2.5</v>
      </c>
      <c r="AO39" s="164">
        <f t="shared" si="39"/>
        <v>2.5</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12</v>
      </c>
      <c r="AX39" s="165">
        <f t="shared" si="23"/>
        <v>12</v>
      </c>
      <c r="AY39" s="193" t="str">
        <f t="shared" si="24"/>
        <v/>
      </c>
      <c r="AZ39" s="183" t="str">
        <f t="shared" si="25"/>
        <v/>
      </c>
      <c r="BA39" s="173">
        <f t="shared" si="26"/>
        <v>0.25</v>
      </c>
      <c r="BB39" s="174">
        <f t="shared" si="27"/>
        <v>0.25</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643" t="s">
        <v>3494</v>
      </c>
      <c r="E40" s="180" t="s">
        <v>46</v>
      </c>
      <c r="F40" s="17"/>
      <c r="G40" s="131">
        <v>44334</v>
      </c>
      <c r="H40" s="135"/>
      <c r="I40" s="141"/>
      <c r="J40" s="25"/>
      <c r="K40" s="145" t="s">
        <v>0</v>
      </c>
      <c r="L40" s="28"/>
      <c r="M40" s="394">
        <v>44349</v>
      </c>
      <c r="N40" s="158">
        <f t="shared" si="33"/>
        <v>12</v>
      </c>
      <c r="O40" s="27"/>
      <c r="P40" s="27"/>
      <c r="Q40" s="27"/>
      <c r="R40" s="27" t="s">
        <v>0</v>
      </c>
      <c r="S40" s="27"/>
      <c r="T40" s="28"/>
      <c r="U40" s="29"/>
      <c r="V40" s="181">
        <v>0.25</v>
      </c>
      <c r="W40" s="318"/>
      <c r="X40" s="319"/>
      <c r="Y40" s="160">
        <f t="shared" si="17"/>
        <v>0.25</v>
      </c>
      <c r="Z40" s="159">
        <f t="shared" si="18"/>
        <v>2.5</v>
      </c>
      <c r="AA40" s="327"/>
      <c r="AB40" s="400">
        <f t="shared" si="41"/>
        <v>-30</v>
      </c>
      <c r="AC40" s="371"/>
      <c r="AD40" s="226" t="str">
        <f t="shared" si="19"/>
        <v/>
      </c>
      <c r="AE40" s="368">
        <f t="shared" si="34"/>
        <v>-27.5</v>
      </c>
      <c r="AF40" s="339"/>
      <c r="AG40" s="338"/>
      <c r="AH40" s="336"/>
      <c r="AI40" s="161">
        <f t="shared" si="20"/>
        <v>0</v>
      </c>
      <c r="AJ40" s="162">
        <f t="shared" si="21"/>
        <v>2.5</v>
      </c>
      <c r="AK40" s="163">
        <f t="shared" si="35"/>
        <v>2.5</v>
      </c>
      <c r="AL40" s="164">
        <f t="shared" si="36"/>
        <v>0</v>
      </c>
      <c r="AM40" s="164">
        <f t="shared" si="37"/>
        <v>0</v>
      </c>
      <c r="AN40" s="164">
        <f t="shared" si="38"/>
        <v>2.5</v>
      </c>
      <c r="AO40" s="164">
        <f t="shared" si="39"/>
        <v>2.5</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12</v>
      </c>
      <c r="AX40" s="165">
        <f t="shared" si="23"/>
        <v>12</v>
      </c>
      <c r="AY40" s="193" t="str">
        <f t="shared" si="24"/>
        <v/>
      </c>
      <c r="AZ40" s="183" t="str">
        <f t="shared" si="25"/>
        <v/>
      </c>
      <c r="BA40" s="173">
        <f t="shared" si="26"/>
        <v>0.25</v>
      </c>
      <c r="BB40" s="174">
        <f t="shared" si="27"/>
        <v>0.25</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643" t="s">
        <v>3495</v>
      </c>
      <c r="E41" s="180" t="s">
        <v>46</v>
      </c>
      <c r="F41" s="17"/>
      <c r="G41" s="131">
        <v>44334</v>
      </c>
      <c r="H41" s="135"/>
      <c r="I41" s="141"/>
      <c r="J41" s="25"/>
      <c r="K41" s="145" t="s">
        <v>0</v>
      </c>
      <c r="L41" s="28"/>
      <c r="M41" s="394">
        <v>44349</v>
      </c>
      <c r="N41" s="158">
        <f t="shared" si="33"/>
        <v>12</v>
      </c>
      <c r="O41" s="27"/>
      <c r="P41" s="27"/>
      <c r="Q41" s="27"/>
      <c r="R41" s="27" t="s">
        <v>0</v>
      </c>
      <c r="S41" s="27"/>
      <c r="T41" s="28"/>
      <c r="U41" s="29"/>
      <c r="V41" s="181">
        <v>0.25</v>
      </c>
      <c r="W41" s="318"/>
      <c r="X41" s="319"/>
      <c r="Y41" s="160">
        <f t="shared" si="17"/>
        <v>0.25</v>
      </c>
      <c r="Z41" s="159">
        <f t="shared" si="18"/>
        <v>2.5</v>
      </c>
      <c r="AA41" s="327"/>
      <c r="AB41" s="400">
        <f t="shared" si="41"/>
        <v>-30</v>
      </c>
      <c r="AC41" s="371"/>
      <c r="AD41" s="226" t="str">
        <f t="shared" si="19"/>
        <v/>
      </c>
      <c r="AE41" s="368">
        <f t="shared" si="34"/>
        <v>-27.5</v>
      </c>
      <c r="AF41" s="339"/>
      <c r="AG41" s="338"/>
      <c r="AH41" s="336"/>
      <c r="AI41" s="161">
        <f t="shared" si="20"/>
        <v>0</v>
      </c>
      <c r="AJ41" s="162">
        <f t="shared" si="21"/>
        <v>2.5</v>
      </c>
      <c r="AK41" s="163">
        <f t="shared" si="35"/>
        <v>2.5</v>
      </c>
      <c r="AL41" s="164">
        <f t="shared" si="36"/>
        <v>0</v>
      </c>
      <c r="AM41" s="164">
        <f t="shared" si="37"/>
        <v>0</v>
      </c>
      <c r="AN41" s="164">
        <f t="shared" si="38"/>
        <v>2.5</v>
      </c>
      <c r="AO41" s="164">
        <f t="shared" si="39"/>
        <v>2.5</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12</v>
      </c>
      <c r="AX41" s="165">
        <f t="shared" si="23"/>
        <v>12</v>
      </c>
      <c r="AY41" s="193" t="str">
        <f t="shared" si="24"/>
        <v/>
      </c>
      <c r="AZ41" s="183" t="str">
        <f t="shared" si="25"/>
        <v/>
      </c>
      <c r="BA41" s="173">
        <f t="shared" si="26"/>
        <v>0.25</v>
      </c>
      <c r="BB41" s="174">
        <f t="shared" si="27"/>
        <v>0.25</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37.5" x14ac:dyDescent="0.3">
      <c r="A42" s="221"/>
      <c r="B42" s="222"/>
      <c r="C42" s="213">
        <v>31</v>
      </c>
      <c r="D42" s="640" t="s">
        <v>3496</v>
      </c>
      <c r="E42" s="180" t="s">
        <v>46</v>
      </c>
      <c r="F42" s="17"/>
      <c r="G42" s="131">
        <v>44334</v>
      </c>
      <c r="H42" s="135"/>
      <c r="I42" s="141"/>
      <c r="J42" s="25"/>
      <c r="K42" s="145" t="s">
        <v>0</v>
      </c>
      <c r="L42" s="28"/>
      <c r="M42" s="394">
        <v>44349</v>
      </c>
      <c r="N42" s="158">
        <f t="shared" si="33"/>
        <v>12</v>
      </c>
      <c r="O42" s="27"/>
      <c r="P42" s="27"/>
      <c r="Q42" s="27"/>
      <c r="R42" s="27" t="s">
        <v>0</v>
      </c>
      <c r="S42" s="27"/>
      <c r="T42" s="28"/>
      <c r="U42" s="29"/>
      <c r="V42" s="181">
        <v>0.25</v>
      </c>
      <c r="W42" s="318"/>
      <c r="X42" s="319"/>
      <c r="Y42" s="160">
        <f t="shared" si="17"/>
        <v>0.25</v>
      </c>
      <c r="Z42" s="159">
        <f t="shared" si="18"/>
        <v>2.5</v>
      </c>
      <c r="AA42" s="327"/>
      <c r="AB42" s="400">
        <f t="shared" si="41"/>
        <v>-30</v>
      </c>
      <c r="AC42" s="371"/>
      <c r="AD42" s="226" t="str">
        <f t="shared" si="19"/>
        <v/>
      </c>
      <c r="AE42" s="368">
        <f t="shared" si="34"/>
        <v>-27.5</v>
      </c>
      <c r="AF42" s="339"/>
      <c r="AG42" s="338"/>
      <c r="AH42" s="336"/>
      <c r="AI42" s="161">
        <f t="shared" si="20"/>
        <v>0</v>
      </c>
      <c r="AJ42" s="162">
        <f t="shared" si="21"/>
        <v>2.5</v>
      </c>
      <c r="AK42" s="163">
        <f t="shared" si="35"/>
        <v>2.5</v>
      </c>
      <c r="AL42" s="164">
        <f t="shared" si="36"/>
        <v>0</v>
      </c>
      <c r="AM42" s="164">
        <f t="shared" si="37"/>
        <v>0</v>
      </c>
      <c r="AN42" s="164">
        <f t="shared" si="38"/>
        <v>2.5</v>
      </c>
      <c r="AO42" s="164">
        <f t="shared" si="39"/>
        <v>2.5</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12</v>
      </c>
      <c r="AX42" s="165">
        <f t="shared" si="23"/>
        <v>12</v>
      </c>
      <c r="AY42" s="193" t="str">
        <f t="shared" si="24"/>
        <v/>
      </c>
      <c r="AZ42" s="183" t="str">
        <f t="shared" si="25"/>
        <v/>
      </c>
      <c r="BA42" s="173">
        <f t="shared" si="26"/>
        <v>0.25</v>
      </c>
      <c r="BB42" s="174">
        <f t="shared" si="27"/>
        <v>0.25</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37.5" x14ac:dyDescent="0.3">
      <c r="A43" s="221"/>
      <c r="B43" s="222"/>
      <c r="C43" s="214">
        <v>32</v>
      </c>
      <c r="D43" s="641" t="s">
        <v>3497</v>
      </c>
      <c r="E43" s="180" t="s">
        <v>46</v>
      </c>
      <c r="F43" s="17"/>
      <c r="G43" s="131">
        <v>44334</v>
      </c>
      <c r="H43" s="135"/>
      <c r="I43" s="141"/>
      <c r="J43" s="25"/>
      <c r="K43" s="145" t="s">
        <v>0</v>
      </c>
      <c r="L43" s="28"/>
      <c r="M43" s="394">
        <v>44349</v>
      </c>
      <c r="N43" s="158">
        <f t="shared" si="33"/>
        <v>12</v>
      </c>
      <c r="O43" s="27"/>
      <c r="P43" s="27"/>
      <c r="Q43" s="27"/>
      <c r="R43" s="27" t="s">
        <v>0</v>
      </c>
      <c r="S43" s="27"/>
      <c r="T43" s="28"/>
      <c r="U43" s="29"/>
      <c r="V43" s="181">
        <v>0.25</v>
      </c>
      <c r="W43" s="318"/>
      <c r="X43" s="319"/>
      <c r="Y43" s="160">
        <f t="shared" si="17"/>
        <v>0.25</v>
      </c>
      <c r="Z43" s="159">
        <f t="shared" si="18"/>
        <v>2.5</v>
      </c>
      <c r="AA43" s="327"/>
      <c r="AB43" s="400">
        <f t="shared" si="41"/>
        <v>-30</v>
      </c>
      <c r="AC43" s="371"/>
      <c r="AD43" s="226" t="str">
        <f t="shared" si="19"/>
        <v/>
      </c>
      <c r="AE43" s="368">
        <f t="shared" si="34"/>
        <v>-27.5</v>
      </c>
      <c r="AF43" s="339"/>
      <c r="AG43" s="338"/>
      <c r="AH43" s="336"/>
      <c r="AI43" s="161">
        <f t="shared" si="20"/>
        <v>0</v>
      </c>
      <c r="AJ43" s="162">
        <f t="shared" si="21"/>
        <v>2.5</v>
      </c>
      <c r="AK43" s="163">
        <f t="shared" si="35"/>
        <v>2.5</v>
      </c>
      <c r="AL43" s="164">
        <f t="shared" si="36"/>
        <v>0</v>
      </c>
      <c r="AM43" s="164">
        <f t="shared" si="37"/>
        <v>0</v>
      </c>
      <c r="AN43" s="164">
        <f t="shared" si="38"/>
        <v>2.5</v>
      </c>
      <c r="AO43" s="164">
        <f t="shared" si="39"/>
        <v>2.5</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12</v>
      </c>
      <c r="AX43" s="165">
        <f t="shared" si="23"/>
        <v>12</v>
      </c>
      <c r="AY43" s="193" t="str">
        <f t="shared" si="24"/>
        <v/>
      </c>
      <c r="AZ43" s="183" t="str">
        <f t="shared" si="25"/>
        <v/>
      </c>
      <c r="BA43" s="173">
        <f t="shared" si="26"/>
        <v>0.25</v>
      </c>
      <c r="BB43" s="174">
        <f t="shared" si="27"/>
        <v>0.25</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37.5" x14ac:dyDescent="0.3">
      <c r="A44" s="221"/>
      <c r="B44" s="222"/>
      <c r="C44" s="214">
        <v>33</v>
      </c>
      <c r="D44" s="640" t="s">
        <v>3498</v>
      </c>
      <c r="E44" s="180" t="s">
        <v>46</v>
      </c>
      <c r="F44" s="17"/>
      <c r="G44" s="131">
        <v>44334</v>
      </c>
      <c r="H44" s="135"/>
      <c r="I44" s="141"/>
      <c r="J44" s="25"/>
      <c r="K44" s="145" t="s">
        <v>0</v>
      </c>
      <c r="L44" s="28"/>
      <c r="M44" s="394">
        <v>44349</v>
      </c>
      <c r="N44" s="158">
        <f t="shared" si="33"/>
        <v>12</v>
      </c>
      <c r="O44" s="27"/>
      <c r="P44" s="27"/>
      <c r="Q44" s="27"/>
      <c r="R44" s="27" t="s">
        <v>0</v>
      </c>
      <c r="S44" s="27"/>
      <c r="T44" s="28"/>
      <c r="U44" s="29"/>
      <c r="V44" s="181">
        <v>0.25</v>
      </c>
      <c r="W44" s="318"/>
      <c r="X44" s="319"/>
      <c r="Y44" s="160">
        <f t="shared" si="17"/>
        <v>0.25</v>
      </c>
      <c r="Z44" s="159">
        <f t="shared" si="18"/>
        <v>2.5</v>
      </c>
      <c r="AA44" s="327"/>
      <c r="AB44" s="400">
        <f t="shared" si="41"/>
        <v>-30</v>
      </c>
      <c r="AC44" s="371"/>
      <c r="AD44" s="226" t="str">
        <f t="shared" si="19"/>
        <v/>
      </c>
      <c r="AE44" s="368">
        <f t="shared" si="34"/>
        <v>-27.5</v>
      </c>
      <c r="AF44" s="339"/>
      <c r="AG44" s="338"/>
      <c r="AH44" s="336"/>
      <c r="AI44" s="161">
        <f t="shared" si="20"/>
        <v>0</v>
      </c>
      <c r="AJ44" s="162">
        <f t="shared" si="21"/>
        <v>2.5</v>
      </c>
      <c r="AK44" s="163">
        <f t="shared" si="35"/>
        <v>2.5</v>
      </c>
      <c r="AL44" s="164">
        <f t="shared" si="36"/>
        <v>0</v>
      </c>
      <c r="AM44" s="164">
        <f t="shared" si="37"/>
        <v>0</v>
      </c>
      <c r="AN44" s="164">
        <f t="shared" si="38"/>
        <v>2.5</v>
      </c>
      <c r="AO44" s="164">
        <f t="shared" si="39"/>
        <v>2.5</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12</v>
      </c>
      <c r="AX44" s="165">
        <f t="shared" si="23"/>
        <v>12</v>
      </c>
      <c r="AY44" s="193" t="str">
        <f t="shared" si="24"/>
        <v/>
      </c>
      <c r="AZ44" s="183" t="str">
        <f t="shared" si="25"/>
        <v/>
      </c>
      <c r="BA44" s="173">
        <f t="shared" si="26"/>
        <v>0.25</v>
      </c>
      <c r="BB44" s="174">
        <f t="shared" si="27"/>
        <v>0.25</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37.5" x14ac:dyDescent="0.3">
      <c r="A45" s="221"/>
      <c r="B45" s="222"/>
      <c r="C45" s="213">
        <v>34</v>
      </c>
      <c r="D45" s="640" t="s">
        <v>3499</v>
      </c>
      <c r="E45" s="180" t="s">
        <v>46</v>
      </c>
      <c r="F45" s="17"/>
      <c r="G45" s="131">
        <v>44334</v>
      </c>
      <c r="H45" s="135"/>
      <c r="I45" s="141"/>
      <c r="J45" s="25"/>
      <c r="K45" s="145" t="s">
        <v>0</v>
      </c>
      <c r="L45" s="28"/>
      <c r="M45" s="394">
        <v>44349</v>
      </c>
      <c r="N45" s="158">
        <f t="shared" si="33"/>
        <v>12</v>
      </c>
      <c r="O45" s="27"/>
      <c r="P45" s="27"/>
      <c r="Q45" s="27"/>
      <c r="R45" s="27" t="s">
        <v>0</v>
      </c>
      <c r="S45" s="27"/>
      <c r="T45" s="28"/>
      <c r="U45" s="29"/>
      <c r="V45" s="181">
        <v>0.25</v>
      </c>
      <c r="W45" s="318"/>
      <c r="X45" s="319"/>
      <c r="Y45" s="160">
        <f t="shared" si="17"/>
        <v>0.25</v>
      </c>
      <c r="Z45" s="159">
        <f t="shared" si="18"/>
        <v>2.5</v>
      </c>
      <c r="AA45" s="327"/>
      <c r="AB45" s="400">
        <f t="shared" si="41"/>
        <v>-30</v>
      </c>
      <c r="AC45" s="371"/>
      <c r="AD45" s="226" t="str">
        <f t="shared" si="19"/>
        <v/>
      </c>
      <c r="AE45" s="368">
        <f t="shared" si="34"/>
        <v>-27.5</v>
      </c>
      <c r="AF45" s="339"/>
      <c r="AG45" s="338"/>
      <c r="AH45" s="336"/>
      <c r="AI45" s="161">
        <f t="shared" si="20"/>
        <v>0</v>
      </c>
      <c r="AJ45" s="162">
        <f t="shared" si="21"/>
        <v>2.5</v>
      </c>
      <c r="AK45" s="163">
        <f t="shared" si="35"/>
        <v>2.5</v>
      </c>
      <c r="AL45" s="164">
        <f t="shared" si="36"/>
        <v>0</v>
      </c>
      <c r="AM45" s="164">
        <f t="shared" si="37"/>
        <v>0</v>
      </c>
      <c r="AN45" s="164">
        <f t="shared" si="38"/>
        <v>2.5</v>
      </c>
      <c r="AO45" s="164">
        <f t="shared" si="39"/>
        <v>2.5</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12</v>
      </c>
      <c r="AX45" s="165">
        <f t="shared" si="23"/>
        <v>12</v>
      </c>
      <c r="AY45" s="193" t="str">
        <f t="shared" si="24"/>
        <v/>
      </c>
      <c r="AZ45" s="183" t="str">
        <f t="shared" si="25"/>
        <v/>
      </c>
      <c r="BA45" s="173">
        <f t="shared" si="26"/>
        <v>0.25</v>
      </c>
      <c r="BB45" s="174">
        <f t="shared" si="27"/>
        <v>0.25</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37.5" x14ac:dyDescent="0.3">
      <c r="A46" s="221"/>
      <c r="B46" s="222"/>
      <c r="C46" s="214">
        <v>35</v>
      </c>
      <c r="D46" s="640" t="s">
        <v>3500</v>
      </c>
      <c r="E46" s="180" t="s">
        <v>46</v>
      </c>
      <c r="F46" s="17"/>
      <c r="G46" s="131">
        <v>44334</v>
      </c>
      <c r="H46" s="135"/>
      <c r="I46" s="141"/>
      <c r="J46" s="25"/>
      <c r="K46" s="145" t="s">
        <v>0</v>
      </c>
      <c r="L46" s="28"/>
      <c r="M46" s="394">
        <v>44349</v>
      </c>
      <c r="N46" s="158">
        <f t="shared" si="33"/>
        <v>12</v>
      </c>
      <c r="O46" s="27"/>
      <c r="P46" s="27"/>
      <c r="Q46" s="27"/>
      <c r="R46" s="27" t="s">
        <v>0</v>
      </c>
      <c r="S46" s="27"/>
      <c r="T46" s="28"/>
      <c r="U46" s="29"/>
      <c r="V46" s="181">
        <v>0.25</v>
      </c>
      <c r="W46" s="318"/>
      <c r="X46" s="319"/>
      <c r="Y46" s="160">
        <f t="shared" si="17"/>
        <v>0.25</v>
      </c>
      <c r="Z46" s="159">
        <f t="shared" si="18"/>
        <v>2.5</v>
      </c>
      <c r="AA46" s="327"/>
      <c r="AB46" s="400">
        <f t="shared" si="41"/>
        <v>-30</v>
      </c>
      <c r="AC46" s="371"/>
      <c r="AD46" s="226" t="str">
        <f t="shared" si="19"/>
        <v/>
      </c>
      <c r="AE46" s="368">
        <f t="shared" si="34"/>
        <v>-27.5</v>
      </c>
      <c r="AF46" s="339"/>
      <c r="AG46" s="338"/>
      <c r="AH46" s="336"/>
      <c r="AI46" s="161">
        <f t="shared" si="20"/>
        <v>0</v>
      </c>
      <c r="AJ46" s="162">
        <f t="shared" si="21"/>
        <v>2.5</v>
      </c>
      <c r="AK46" s="163">
        <f t="shared" si="35"/>
        <v>2.5</v>
      </c>
      <c r="AL46" s="164">
        <f t="shared" si="36"/>
        <v>0</v>
      </c>
      <c r="AM46" s="164">
        <f t="shared" si="37"/>
        <v>0</v>
      </c>
      <c r="AN46" s="164">
        <f t="shared" si="38"/>
        <v>2.5</v>
      </c>
      <c r="AO46" s="164">
        <f t="shared" si="39"/>
        <v>2.5</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12</v>
      </c>
      <c r="AX46" s="165">
        <f t="shared" si="23"/>
        <v>12</v>
      </c>
      <c r="AY46" s="193" t="str">
        <f t="shared" si="24"/>
        <v/>
      </c>
      <c r="AZ46" s="183" t="str">
        <f t="shared" si="25"/>
        <v/>
      </c>
      <c r="BA46" s="173">
        <f t="shared" si="26"/>
        <v>0.25</v>
      </c>
      <c r="BB46" s="174">
        <f t="shared" si="27"/>
        <v>0.25</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37.5" x14ac:dyDescent="0.3">
      <c r="A47" s="221"/>
      <c r="B47" s="222"/>
      <c r="C47" s="213">
        <v>36</v>
      </c>
      <c r="D47" s="641" t="s">
        <v>3501</v>
      </c>
      <c r="E47" s="180" t="s">
        <v>46</v>
      </c>
      <c r="F47" s="17"/>
      <c r="G47" s="131">
        <v>44334</v>
      </c>
      <c r="H47" s="135"/>
      <c r="I47" s="141"/>
      <c r="J47" s="25"/>
      <c r="K47" s="145" t="s">
        <v>0</v>
      </c>
      <c r="L47" s="28"/>
      <c r="M47" s="394">
        <v>44349</v>
      </c>
      <c r="N47" s="158">
        <f t="shared" si="33"/>
        <v>12</v>
      </c>
      <c r="O47" s="27"/>
      <c r="P47" s="27"/>
      <c r="Q47" s="27"/>
      <c r="R47" s="27" t="s">
        <v>0</v>
      </c>
      <c r="S47" s="27"/>
      <c r="T47" s="28"/>
      <c r="U47" s="29"/>
      <c r="V47" s="181">
        <v>0.25</v>
      </c>
      <c r="W47" s="318"/>
      <c r="X47" s="319"/>
      <c r="Y47" s="160">
        <f t="shared" si="17"/>
        <v>0.25</v>
      </c>
      <c r="Z47" s="159">
        <f t="shared" si="18"/>
        <v>2.5</v>
      </c>
      <c r="AA47" s="327"/>
      <c r="AB47" s="400">
        <f t="shared" si="41"/>
        <v>-30</v>
      </c>
      <c r="AC47" s="371"/>
      <c r="AD47" s="226" t="str">
        <f t="shared" si="19"/>
        <v/>
      </c>
      <c r="AE47" s="368">
        <f t="shared" si="34"/>
        <v>-27.5</v>
      </c>
      <c r="AF47" s="339"/>
      <c r="AG47" s="338"/>
      <c r="AH47" s="336"/>
      <c r="AI47" s="161">
        <f t="shared" si="20"/>
        <v>0</v>
      </c>
      <c r="AJ47" s="162">
        <f t="shared" si="21"/>
        <v>2.5</v>
      </c>
      <c r="AK47" s="163">
        <f t="shared" si="35"/>
        <v>2.5</v>
      </c>
      <c r="AL47" s="164">
        <f t="shared" si="36"/>
        <v>0</v>
      </c>
      <c r="AM47" s="164">
        <f t="shared" si="37"/>
        <v>0</v>
      </c>
      <c r="AN47" s="164">
        <f t="shared" si="38"/>
        <v>2.5</v>
      </c>
      <c r="AO47" s="164">
        <f t="shared" si="39"/>
        <v>2.5</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12</v>
      </c>
      <c r="AX47" s="165">
        <f t="shared" si="23"/>
        <v>12</v>
      </c>
      <c r="AY47" s="193" t="str">
        <f t="shared" si="24"/>
        <v/>
      </c>
      <c r="AZ47" s="183" t="str">
        <f t="shared" si="25"/>
        <v/>
      </c>
      <c r="BA47" s="173">
        <f t="shared" si="26"/>
        <v>0.25</v>
      </c>
      <c r="BB47" s="174">
        <f t="shared" si="27"/>
        <v>0.25</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40.5" customHeight="1" x14ac:dyDescent="0.3">
      <c r="A48" s="221"/>
      <c r="B48" s="222"/>
      <c r="C48" s="214">
        <v>37</v>
      </c>
      <c r="D48" s="640" t="s">
        <v>3502</v>
      </c>
      <c r="E48" s="180" t="s">
        <v>46</v>
      </c>
      <c r="F48" s="17"/>
      <c r="G48" s="131">
        <v>44334</v>
      </c>
      <c r="H48" s="137"/>
      <c r="I48" s="143"/>
      <c r="J48" s="80"/>
      <c r="K48" s="147" t="s">
        <v>0</v>
      </c>
      <c r="L48" s="30"/>
      <c r="M48" s="394">
        <v>44349</v>
      </c>
      <c r="N48" s="158">
        <f t="shared" si="33"/>
        <v>12</v>
      </c>
      <c r="O48" s="27"/>
      <c r="P48" s="27"/>
      <c r="Q48" s="27"/>
      <c r="R48" s="27" t="s">
        <v>0</v>
      </c>
      <c r="S48" s="27"/>
      <c r="T48" s="28"/>
      <c r="U48" s="29"/>
      <c r="V48" s="181">
        <v>0.25</v>
      </c>
      <c r="W48" s="318"/>
      <c r="X48" s="319"/>
      <c r="Y48" s="160">
        <f t="shared" si="17"/>
        <v>0.25</v>
      </c>
      <c r="Z48" s="159">
        <f t="shared" si="18"/>
        <v>2.5</v>
      </c>
      <c r="AA48" s="327"/>
      <c r="AB48" s="400">
        <f t="shared" si="41"/>
        <v>-30</v>
      </c>
      <c r="AC48" s="371"/>
      <c r="AD48" s="226" t="str">
        <f t="shared" si="19"/>
        <v/>
      </c>
      <c r="AE48" s="368">
        <f t="shared" si="34"/>
        <v>-27.5</v>
      </c>
      <c r="AF48" s="339"/>
      <c r="AG48" s="338"/>
      <c r="AH48" s="336"/>
      <c r="AI48" s="161">
        <f t="shared" si="20"/>
        <v>0</v>
      </c>
      <c r="AJ48" s="162">
        <f t="shared" si="21"/>
        <v>2.5</v>
      </c>
      <c r="AK48" s="163">
        <f t="shared" si="35"/>
        <v>2.5</v>
      </c>
      <c r="AL48" s="164">
        <f t="shared" si="36"/>
        <v>0</v>
      </c>
      <c r="AM48" s="164">
        <f t="shared" si="37"/>
        <v>0</v>
      </c>
      <c r="AN48" s="164">
        <f t="shared" si="38"/>
        <v>2.5</v>
      </c>
      <c r="AO48" s="164">
        <f t="shared" si="39"/>
        <v>2.5</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12</v>
      </c>
      <c r="AX48" s="165">
        <f t="shared" si="23"/>
        <v>12</v>
      </c>
      <c r="AY48" s="193" t="str">
        <f t="shared" si="24"/>
        <v/>
      </c>
      <c r="AZ48" s="183" t="str">
        <f t="shared" si="25"/>
        <v/>
      </c>
      <c r="BA48" s="173">
        <f t="shared" si="26"/>
        <v>0.25</v>
      </c>
      <c r="BB48" s="174">
        <f t="shared" si="27"/>
        <v>0.25</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643" t="s">
        <v>3495</v>
      </c>
      <c r="E49" s="180" t="s">
        <v>46</v>
      </c>
      <c r="F49" s="17"/>
      <c r="G49" s="131">
        <v>44334</v>
      </c>
      <c r="H49" s="135"/>
      <c r="I49" s="141"/>
      <c r="J49" s="25"/>
      <c r="K49" s="145" t="s">
        <v>0</v>
      </c>
      <c r="L49" s="28"/>
      <c r="M49" s="394">
        <v>44349</v>
      </c>
      <c r="N49" s="158">
        <f t="shared" si="33"/>
        <v>12</v>
      </c>
      <c r="O49" s="27"/>
      <c r="P49" s="27"/>
      <c r="Q49" s="27"/>
      <c r="R49" s="27" t="s">
        <v>0</v>
      </c>
      <c r="S49" s="27"/>
      <c r="T49" s="28"/>
      <c r="U49" s="29"/>
      <c r="V49" s="181">
        <v>0.25</v>
      </c>
      <c r="W49" s="318"/>
      <c r="X49" s="319"/>
      <c r="Y49" s="160">
        <f t="shared" si="17"/>
        <v>0.25</v>
      </c>
      <c r="Z49" s="159">
        <f t="shared" si="18"/>
        <v>2.5</v>
      </c>
      <c r="AA49" s="327"/>
      <c r="AB49" s="400">
        <f t="shared" si="41"/>
        <v>-30</v>
      </c>
      <c r="AC49" s="371"/>
      <c r="AD49" s="226" t="str">
        <f t="shared" si="19"/>
        <v/>
      </c>
      <c r="AE49" s="368">
        <f t="shared" si="34"/>
        <v>-27.5</v>
      </c>
      <c r="AF49" s="339"/>
      <c r="AG49" s="338"/>
      <c r="AH49" s="336"/>
      <c r="AI49" s="161">
        <f t="shared" si="20"/>
        <v>0</v>
      </c>
      <c r="AJ49" s="162">
        <f t="shared" si="21"/>
        <v>2.5</v>
      </c>
      <c r="AK49" s="163">
        <f t="shared" si="35"/>
        <v>2.5</v>
      </c>
      <c r="AL49" s="164">
        <f t="shared" si="36"/>
        <v>0</v>
      </c>
      <c r="AM49" s="164">
        <f t="shared" si="37"/>
        <v>0</v>
      </c>
      <c r="AN49" s="164">
        <f t="shared" si="38"/>
        <v>2.5</v>
      </c>
      <c r="AO49" s="164">
        <f t="shared" si="39"/>
        <v>2.5</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12</v>
      </c>
      <c r="AX49" s="165">
        <f t="shared" si="23"/>
        <v>12</v>
      </c>
      <c r="AY49" s="193" t="str">
        <f t="shared" si="24"/>
        <v/>
      </c>
      <c r="AZ49" s="183" t="str">
        <f t="shared" si="25"/>
        <v/>
      </c>
      <c r="BA49" s="173">
        <f t="shared" si="26"/>
        <v>0.25</v>
      </c>
      <c r="BB49" s="174">
        <f t="shared" si="27"/>
        <v>0.25</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37.5" x14ac:dyDescent="0.3">
      <c r="A50" s="221"/>
      <c r="B50" s="222"/>
      <c r="C50" s="213">
        <v>39</v>
      </c>
      <c r="D50" s="640" t="s">
        <v>3503</v>
      </c>
      <c r="E50" s="180" t="s">
        <v>46</v>
      </c>
      <c r="F50" s="17"/>
      <c r="G50" s="131">
        <v>44334</v>
      </c>
      <c r="H50" s="135"/>
      <c r="I50" s="141"/>
      <c r="J50" s="25"/>
      <c r="K50" s="145" t="s">
        <v>0</v>
      </c>
      <c r="L50" s="28"/>
      <c r="M50" s="394">
        <v>44349</v>
      </c>
      <c r="N50" s="158">
        <f t="shared" si="33"/>
        <v>12</v>
      </c>
      <c r="O50" s="27"/>
      <c r="P50" s="27"/>
      <c r="Q50" s="27"/>
      <c r="R50" s="27" t="s">
        <v>0</v>
      </c>
      <c r="S50" s="27"/>
      <c r="T50" s="28"/>
      <c r="U50" s="29"/>
      <c r="V50" s="181">
        <v>0.25</v>
      </c>
      <c r="W50" s="318"/>
      <c r="X50" s="319"/>
      <c r="Y50" s="160">
        <f t="shared" si="17"/>
        <v>0.25</v>
      </c>
      <c r="Z50" s="159">
        <f t="shared" si="18"/>
        <v>2.5</v>
      </c>
      <c r="AA50" s="327"/>
      <c r="AB50" s="400">
        <f t="shared" si="41"/>
        <v>-30</v>
      </c>
      <c r="AC50" s="371"/>
      <c r="AD50" s="226" t="str">
        <f t="shared" si="19"/>
        <v/>
      </c>
      <c r="AE50" s="368">
        <f t="shared" si="34"/>
        <v>-27.5</v>
      </c>
      <c r="AF50" s="339"/>
      <c r="AG50" s="338"/>
      <c r="AH50" s="336"/>
      <c r="AI50" s="161">
        <f t="shared" si="20"/>
        <v>0</v>
      </c>
      <c r="AJ50" s="162">
        <f t="shared" si="21"/>
        <v>2.5</v>
      </c>
      <c r="AK50" s="163">
        <f t="shared" si="35"/>
        <v>2.5</v>
      </c>
      <c r="AL50" s="164">
        <f t="shared" si="36"/>
        <v>0</v>
      </c>
      <c r="AM50" s="164">
        <f t="shared" si="37"/>
        <v>0</v>
      </c>
      <c r="AN50" s="164">
        <f t="shared" si="38"/>
        <v>2.5</v>
      </c>
      <c r="AO50" s="164">
        <f t="shared" si="39"/>
        <v>2.5</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12</v>
      </c>
      <c r="AX50" s="165">
        <f t="shared" si="23"/>
        <v>12</v>
      </c>
      <c r="AY50" s="193" t="str">
        <f t="shared" si="24"/>
        <v/>
      </c>
      <c r="AZ50" s="183" t="str">
        <f t="shared" si="25"/>
        <v/>
      </c>
      <c r="BA50" s="173">
        <f t="shared" si="26"/>
        <v>0.25</v>
      </c>
      <c r="BB50" s="174">
        <f t="shared" si="27"/>
        <v>0.25</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37.5" x14ac:dyDescent="0.3">
      <c r="A51" s="221"/>
      <c r="B51" s="222"/>
      <c r="C51" s="214">
        <v>40</v>
      </c>
      <c r="D51" s="641" t="s">
        <v>3504</v>
      </c>
      <c r="E51" s="180" t="s">
        <v>46</v>
      </c>
      <c r="F51" s="17"/>
      <c r="G51" s="131">
        <v>44334</v>
      </c>
      <c r="H51" s="135"/>
      <c r="I51" s="141"/>
      <c r="J51" s="25"/>
      <c r="K51" s="145" t="s">
        <v>0</v>
      </c>
      <c r="L51" s="28"/>
      <c r="M51" s="394">
        <v>44349</v>
      </c>
      <c r="N51" s="158">
        <f t="shared" si="33"/>
        <v>12</v>
      </c>
      <c r="O51" s="27"/>
      <c r="P51" s="27"/>
      <c r="Q51" s="27"/>
      <c r="R51" s="27" t="s">
        <v>0</v>
      </c>
      <c r="S51" s="27"/>
      <c r="T51" s="28"/>
      <c r="U51" s="29"/>
      <c r="V51" s="181">
        <v>0.25</v>
      </c>
      <c r="W51" s="318"/>
      <c r="X51" s="319"/>
      <c r="Y51" s="160">
        <f t="shared" si="17"/>
        <v>0.25</v>
      </c>
      <c r="Z51" s="159">
        <f t="shared" si="18"/>
        <v>2.5</v>
      </c>
      <c r="AA51" s="327"/>
      <c r="AB51" s="400">
        <f t="shared" si="41"/>
        <v>-30</v>
      </c>
      <c r="AC51" s="371"/>
      <c r="AD51" s="226" t="str">
        <f t="shared" si="19"/>
        <v/>
      </c>
      <c r="AE51" s="368">
        <f t="shared" si="34"/>
        <v>-27.5</v>
      </c>
      <c r="AF51" s="339"/>
      <c r="AG51" s="338"/>
      <c r="AH51" s="336"/>
      <c r="AI51" s="161">
        <f t="shared" si="20"/>
        <v>0</v>
      </c>
      <c r="AJ51" s="162">
        <f t="shared" si="21"/>
        <v>2.5</v>
      </c>
      <c r="AK51" s="163">
        <f t="shared" si="35"/>
        <v>2.5</v>
      </c>
      <c r="AL51" s="164">
        <f t="shared" si="36"/>
        <v>0</v>
      </c>
      <c r="AM51" s="164">
        <f t="shared" si="37"/>
        <v>0</v>
      </c>
      <c r="AN51" s="164">
        <f t="shared" si="38"/>
        <v>2.5</v>
      </c>
      <c r="AO51" s="164">
        <f t="shared" si="39"/>
        <v>2.5</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12</v>
      </c>
      <c r="AX51" s="165">
        <f t="shared" si="23"/>
        <v>12</v>
      </c>
      <c r="AY51" s="193" t="str">
        <f t="shared" si="24"/>
        <v/>
      </c>
      <c r="AZ51" s="183" t="str">
        <f t="shared" si="25"/>
        <v/>
      </c>
      <c r="BA51" s="173">
        <f t="shared" si="26"/>
        <v>0.25</v>
      </c>
      <c r="BB51" s="174">
        <f t="shared" si="27"/>
        <v>0.25</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37.5" x14ac:dyDescent="0.3">
      <c r="A52" s="221"/>
      <c r="B52" s="222"/>
      <c r="C52" s="213">
        <v>41</v>
      </c>
      <c r="D52" s="640" t="s">
        <v>3505</v>
      </c>
      <c r="E52" s="180" t="s">
        <v>46</v>
      </c>
      <c r="F52" s="17"/>
      <c r="G52" s="131">
        <v>44334</v>
      </c>
      <c r="H52" s="135"/>
      <c r="I52" s="141"/>
      <c r="J52" s="25"/>
      <c r="K52" s="145" t="s">
        <v>0</v>
      </c>
      <c r="L52" s="28"/>
      <c r="M52" s="394">
        <v>44349</v>
      </c>
      <c r="N52" s="158">
        <f t="shared" si="33"/>
        <v>12</v>
      </c>
      <c r="O52" s="27"/>
      <c r="P52" s="27"/>
      <c r="Q52" s="27"/>
      <c r="R52" s="27" t="s">
        <v>0</v>
      </c>
      <c r="S52" s="27"/>
      <c r="T52" s="28"/>
      <c r="U52" s="29"/>
      <c r="V52" s="181">
        <v>0.25</v>
      </c>
      <c r="W52" s="318"/>
      <c r="X52" s="319"/>
      <c r="Y52" s="160">
        <f t="shared" si="17"/>
        <v>0.25</v>
      </c>
      <c r="Z52" s="159">
        <f t="shared" si="18"/>
        <v>2.5</v>
      </c>
      <c r="AA52" s="327"/>
      <c r="AB52" s="400">
        <f t="shared" si="41"/>
        <v>-30</v>
      </c>
      <c r="AC52" s="371"/>
      <c r="AD52" s="226" t="str">
        <f t="shared" si="19"/>
        <v/>
      </c>
      <c r="AE52" s="368">
        <f t="shared" si="34"/>
        <v>-27.5</v>
      </c>
      <c r="AF52" s="339"/>
      <c r="AG52" s="338"/>
      <c r="AH52" s="336"/>
      <c r="AI52" s="161">
        <f t="shared" si="20"/>
        <v>0</v>
      </c>
      <c r="AJ52" s="162">
        <f t="shared" si="21"/>
        <v>2.5</v>
      </c>
      <c r="AK52" s="163">
        <f t="shared" si="35"/>
        <v>2.5</v>
      </c>
      <c r="AL52" s="164">
        <f t="shared" si="36"/>
        <v>0</v>
      </c>
      <c r="AM52" s="164">
        <f t="shared" si="37"/>
        <v>0</v>
      </c>
      <c r="AN52" s="164">
        <f t="shared" si="38"/>
        <v>2.5</v>
      </c>
      <c r="AO52" s="164">
        <f t="shared" si="39"/>
        <v>2.5</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12</v>
      </c>
      <c r="AX52" s="165">
        <f t="shared" si="23"/>
        <v>12</v>
      </c>
      <c r="AY52" s="193" t="str">
        <f t="shared" si="24"/>
        <v/>
      </c>
      <c r="AZ52" s="183" t="str">
        <f t="shared" si="25"/>
        <v/>
      </c>
      <c r="BA52" s="173">
        <f t="shared" si="26"/>
        <v>0.25</v>
      </c>
      <c r="BB52" s="174">
        <f t="shared" si="27"/>
        <v>0.25</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37.5" x14ac:dyDescent="0.3">
      <c r="A53" s="221"/>
      <c r="B53" s="222"/>
      <c r="C53" s="214">
        <v>42</v>
      </c>
      <c r="D53" s="640" t="s">
        <v>3506</v>
      </c>
      <c r="E53" s="180" t="s">
        <v>46</v>
      </c>
      <c r="F53" s="17"/>
      <c r="G53" s="131">
        <v>44334</v>
      </c>
      <c r="H53" s="135"/>
      <c r="I53" s="141"/>
      <c r="J53" s="25"/>
      <c r="K53" s="145" t="s">
        <v>0</v>
      </c>
      <c r="L53" s="28"/>
      <c r="M53" s="394">
        <v>44349</v>
      </c>
      <c r="N53" s="158">
        <f t="shared" si="33"/>
        <v>12</v>
      </c>
      <c r="O53" s="27"/>
      <c r="P53" s="27"/>
      <c r="Q53" s="27"/>
      <c r="R53" s="27" t="s">
        <v>0</v>
      </c>
      <c r="S53" s="27"/>
      <c r="T53" s="28"/>
      <c r="U53" s="29"/>
      <c r="V53" s="181">
        <v>0.25</v>
      </c>
      <c r="W53" s="318"/>
      <c r="X53" s="319"/>
      <c r="Y53" s="160">
        <f t="shared" si="17"/>
        <v>0.25</v>
      </c>
      <c r="Z53" s="159">
        <f t="shared" si="18"/>
        <v>2.5</v>
      </c>
      <c r="AA53" s="327"/>
      <c r="AB53" s="400">
        <f t="shared" si="41"/>
        <v>-30</v>
      </c>
      <c r="AC53" s="371"/>
      <c r="AD53" s="226" t="str">
        <f t="shared" si="19"/>
        <v/>
      </c>
      <c r="AE53" s="368">
        <f t="shared" si="34"/>
        <v>-27.5</v>
      </c>
      <c r="AF53" s="339"/>
      <c r="AG53" s="338"/>
      <c r="AH53" s="336"/>
      <c r="AI53" s="161">
        <f t="shared" si="20"/>
        <v>0</v>
      </c>
      <c r="AJ53" s="162">
        <f t="shared" si="21"/>
        <v>2.5</v>
      </c>
      <c r="AK53" s="163">
        <f t="shared" si="35"/>
        <v>2.5</v>
      </c>
      <c r="AL53" s="164">
        <f t="shared" si="36"/>
        <v>0</v>
      </c>
      <c r="AM53" s="164">
        <f t="shared" si="37"/>
        <v>0</v>
      </c>
      <c r="AN53" s="164">
        <f t="shared" si="38"/>
        <v>2.5</v>
      </c>
      <c r="AO53" s="164">
        <f t="shared" si="39"/>
        <v>2.5</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12</v>
      </c>
      <c r="AX53" s="165">
        <f t="shared" si="23"/>
        <v>12</v>
      </c>
      <c r="AY53" s="193" t="str">
        <f t="shared" si="24"/>
        <v/>
      </c>
      <c r="AZ53" s="183" t="str">
        <f t="shared" si="25"/>
        <v/>
      </c>
      <c r="BA53" s="173">
        <f t="shared" si="26"/>
        <v>0.25</v>
      </c>
      <c r="BB53" s="174">
        <f t="shared" si="27"/>
        <v>0.25</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37.5" x14ac:dyDescent="0.3">
      <c r="A54" s="221"/>
      <c r="B54" s="222"/>
      <c r="C54" s="214">
        <v>43</v>
      </c>
      <c r="D54" s="640" t="s">
        <v>3507</v>
      </c>
      <c r="E54" s="180" t="s">
        <v>46</v>
      </c>
      <c r="F54" s="17"/>
      <c r="G54" s="131">
        <v>44334</v>
      </c>
      <c r="H54" s="135"/>
      <c r="I54" s="141"/>
      <c r="J54" s="25"/>
      <c r="K54" s="145" t="s">
        <v>0</v>
      </c>
      <c r="L54" s="28"/>
      <c r="M54" s="394">
        <v>44349</v>
      </c>
      <c r="N54" s="158">
        <f t="shared" si="33"/>
        <v>12</v>
      </c>
      <c r="O54" s="27"/>
      <c r="P54" s="27"/>
      <c r="Q54" s="27"/>
      <c r="R54" s="27" t="s">
        <v>0</v>
      </c>
      <c r="S54" s="27"/>
      <c r="T54" s="28"/>
      <c r="U54" s="29"/>
      <c r="V54" s="181">
        <v>0.25</v>
      </c>
      <c r="W54" s="318"/>
      <c r="X54" s="319"/>
      <c r="Y54" s="160">
        <f t="shared" si="17"/>
        <v>0.25</v>
      </c>
      <c r="Z54" s="159">
        <f t="shared" si="18"/>
        <v>2.5</v>
      </c>
      <c r="AA54" s="327"/>
      <c r="AB54" s="400">
        <f t="shared" si="41"/>
        <v>-30</v>
      </c>
      <c r="AC54" s="371"/>
      <c r="AD54" s="226" t="str">
        <f t="shared" si="19"/>
        <v/>
      </c>
      <c r="AE54" s="368">
        <f t="shared" si="34"/>
        <v>-27.5</v>
      </c>
      <c r="AF54" s="339"/>
      <c r="AG54" s="338"/>
      <c r="AH54" s="336"/>
      <c r="AI54" s="161">
        <f t="shared" si="20"/>
        <v>0</v>
      </c>
      <c r="AJ54" s="162">
        <f t="shared" si="21"/>
        <v>2.5</v>
      </c>
      <c r="AK54" s="163">
        <f t="shared" si="35"/>
        <v>2.5</v>
      </c>
      <c r="AL54" s="164">
        <f t="shared" si="36"/>
        <v>0</v>
      </c>
      <c r="AM54" s="164">
        <f t="shared" si="37"/>
        <v>0</v>
      </c>
      <c r="AN54" s="164">
        <f t="shared" si="38"/>
        <v>2.5</v>
      </c>
      <c r="AO54" s="164">
        <f t="shared" si="39"/>
        <v>2.5</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12</v>
      </c>
      <c r="AX54" s="165">
        <f t="shared" si="23"/>
        <v>12</v>
      </c>
      <c r="AY54" s="193" t="str">
        <f t="shared" si="24"/>
        <v/>
      </c>
      <c r="AZ54" s="183" t="str">
        <f t="shared" si="25"/>
        <v/>
      </c>
      <c r="BA54" s="173">
        <f t="shared" si="26"/>
        <v>0.25</v>
      </c>
      <c r="BB54" s="174">
        <f t="shared" si="27"/>
        <v>0.25</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37.5" x14ac:dyDescent="0.3">
      <c r="A55" s="221"/>
      <c r="B55" s="222"/>
      <c r="C55" s="213">
        <v>44</v>
      </c>
      <c r="D55" s="641" t="s">
        <v>3508</v>
      </c>
      <c r="E55" s="180" t="s">
        <v>46</v>
      </c>
      <c r="F55" s="17"/>
      <c r="G55" s="131">
        <v>44334</v>
      </c>
      <c r="H55" s="135"/>
      <c r="I55" s="141"/>
      <c r="J55" s="25"/>
      <c r="K55" s="145" t="s">
        <v>0</v>
      </c>
      <c r="L55" s="28"/>
      <c r="M55" s="394">
        <v>44349</v>
      </c>
      <c r="N55" s="158">
        <f t="shared" si="33"/>
        <v>12</v>
      </c>
      <c r="O55" s="27"/>
      <c r="P55" s="27"/>
      <c r="Q55" s="27"/>
      <c r="R55" s="27" t="s">
        <v>0</v>
      </c>
      <c r="S55" s="27"/>
      <c r="T55" s="28"/>
      <c r="U55" s="29"/>
      <c r="V55" s="181">
        <v>0.25</v>
      </c>
      <c r="W55" s="318"/>
      <c r="X55" s="319"/>
      <c r="Y55" s="160">
        <f t="shared" si="17"/>
        <v>0.25</v>
      </c>
      <c r="Z55" s="159">
        <f t="shared" si="18"/>
        <v>2.5</v>
      </c>
      <c r="AA55" s="327"/>
      <c r="AB55" s="400">
        <f t="shared" si="41"/>
        <v>-30</v>
      </c>
      <c r="AC55" s="371"/>
      <c r="AD55" s="226" t="str">
        <f t="shared" si="19"/>
        <v/>
      </c>
      <c r="AE55" s="368">
        <f t="shared" si="34"/>
        <v>-27.5</v>
      </c>
      <c r="AF55" s="339"/>
      <c r="AG55" s="338"/>
      <c r="AH55" s="336"/>
      <c r="AI55" s="161">
        <f t="shared" si="20"/>
        <v>0</v>
      </c>
      <c r="AJ55" s="162">
        <f t="shared" si="21"/>
        <v>2.5</v>
      </c>
      <c r="AK55" s="163">
        <f t="shared" si="35"/>
        <v>2.5</v>
      </c>
      <c r="AL55" s="164">
        <f t="shared" si="36"/>
        <v>0</v>
      </c>
      <c r="AM55" s="164">
        <f t="shared" si="37"/>
        <v>0</v>
      </c>
      <c r="AN55" s="164">
        <f t="shared" si="38"/>
        <v>2.5</v>
      </c>
      <c r="AO55" s="164">
        <f t="shared" si="39"/>
        <v>2.5</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12</v>
      </c>
      <c r="AX55" s="165">
        <f t="shared" si="23"/>
        <v>12</v>
      </c>
      <c r="AY55" s="193" t="str">
        <f t="shared" si="24"/>
        <v/>
      </c>
      <c r="AZ55" s="183" t="str">
        <f t="shared" si="25"/>
        <v/>
      </c>
      <c r="BA55" s="173">
        <f t="shared" si="26"/>
        <v>0.25</v>
      </c>
      <c r="BB55" s="174">
        <f t="shared" si="27"/>
        <v>0.25</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37.5" x14ac:dyDescent="0.3">
      <c r="A56" s="221"/>
      <c r="B56" s="222"/>
      <c r="C56" s="214">
        <v>45</v>
      </c>
      <c r="D56" s="640" t="s">
        <v>3509</v>
      </c>
      <c r="E56" s="180" t="s">
        <v>46</v>
      </c>
      <c r="F56" s="17"/>
      <c r="G56" s="131">
        <v>44334</v>
      </c>
      <c r="H56" s="135"/>
      <c r="I56" s="141"/>
      <c r="J56" s="25"/>
      <c r="K56" s="145" t="s">
        <v>0</v>
      </c>
      <c r="L56" s="28"/>
      <c r="M56" s="394">
        <v>44349</v>
      </c>
      <c r="N56" s="158">
        <f t="shared" si="33"/>
        <v>12</v>
      </c>
      <c r="O56" s="27"/>
      <c r="P56" s="27"/>
      <c r="Q56" s="27"/>
      <c r="R56" s="27" t="s">
        <v>0</v>
      </c>
      <c r="S56" s="27"/>
      <c r="T56" s="28"/>
      <c r="U56" s="29"/>
      <c r="V56" s="181">
        <v>0.25</v>
      </c>
      <c r="W56" s="318"/>
      <c r="X56" s="319"/>
      <c r="Y56" s="160">
        <f t="shared" si="17"/>
        <v>0.25</v>
      </c>
      <c r="Z56" s="159">
        <f t="shared" si="18"/>
        <v>2.5</v>
      </c>
      <c r="AA56" s="327"/>
      <c r="AB56" s="400">
        <f t="shared" si="41"/>
        <v>-30</v>
      </c>
      <c r="AC56" s="371"/>
      <c r="AD56" s="226" t="str">
        <f t="shared" si="19"/>
        <v/>
      </c>
      <c r="AE56" s="368">
        <f t="shared" si="34"/>
        <v>-27.5</v>
      </c>
      <c r="AF56" s="339"/>
      <c r="AG56" s="338"/>
      <c r="AH56" s="336"/>
      <c r="AI56" s="161">
        <f t="shared" si="20"/>
        <v>0</v>
      </c>
      <c r="AJ56" s="162">
        <f t="shared" si="21"/>
        <v>2.5</v>
      </c>
      <c r="AK56" s="163">
        <f t="shared" si="35"/>
        <v>2.5</v>
      </c>
      <c r="AL56" s="164">
        <f t="shared" si="36"/>
        <v>0</v>
      </c>
      <c r="AM56" s="164">
        <f t="shared" si="37"/>
        <v>0</v>
      </c>
      <c r="AN56" s="164">
        <f t="shared" si="38"/>
        <v>2.5</v>
      </c>
      <c r="AO56" s="164">
        <f t="shared" si="39"/>
        <v>2.5</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12</v>
      </c>
      <c r="AX56" s="165">
        <f t="shared" si="23"/>
        <v>12</v>
      </c>
      <c r="AY56" s="193" t="str">
        <f t="shared" si="24"/>
        <v/>
      </c>
      <c r="AZ56" s="183" t="str">
        <f t="shared" si="25"/>
        <v/>
      </c>
      <c r="BA56" s="173">
        <f t="shared" si="26"/>
        <v>0.25</v>
      </c>
      <c r="BB56" s="174">
        <f t="shared" si="27"/>
        <v>0.25</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56.25" x14ac:dyDescent="0.3">
      <c r="A57" s="221"/>
      <c r="B57" s="222"/>
      <c r="C57" s="213">
        <v>46</v>
      </c>
      <c r="D57" s="640" t="s">
        <v>3510</v>
      </c>
      <c r="E57" s="180" t="s">
        <v>46</v>
      </c>
      <c r="F57" s="17"/>
      <c r="G57" s="131">
        <v>44334</v>
      </c>
      <c r="H57" s="135"/>
      <c r="I57" s="141"/>
      <c r="J57" s="25"/>
      <c r="K57" s="145" t="s">
        <v>0</v>
      </c>
      <c r="L57" s="28"/>
      <c r="M57" s="394">
        <v>44349</v>
      </c>
      <c r="N57" s="158">
        <f t="shared" si="33"/>
        <v>12</v>
      </c>
      <c r="O57" s="27"/>
      <c r="P57" s="27"/>
      <c r="Q57" s="27"/>
      <c r="R57" s="27" t="s">
        <v>0</v>
      </c>
      <c r="S57" s="27"/>
      <c r="T57" s="28"/>
      <c r="U57" s="29"/>
      <c r="V57" s="181">
        <v>0.25</v>
      </c>
      <c r="W57" s="318"/>
      <c r="X57" s="319"/>
      <c r="Y57" s="160">
        <f t="shared" si="17"/>
        <v>0.25</v>
      </c>
      <c r="Z57" s="159">
        <f t="shared" si="18"/>
        <v>2.5</v>
      </c>
      <c r="AA57" s="327"/>
      <c r="AB57" s="400">
        <f t="shared" si="41"/>
        <v>-30</v>
      </c>
      <c r="AC57" s="371"/>
      <c r="AD57" s="226" t="str">
        <f t="shared" si="19"/>
        <v/>
      </c>
      <c r="AE57" s="368">
        <f t="shared" si="34"/>
        <v>-27.5</v>
      </c>
      <c r="AF57" s="339"/>
      <c r="AG57" s="338"/>
      <c r="AH57" s="336"/>
      <c r="AI57" s="161">
        <f t="shared" si="20"/>
        <v>0</v>
      </c>
      <c r="AJ57" s="162">
        <f t="shared" si="21"/>
        <v>2.5</v>
      </c>
      <c r="AK57" s="163">
        <f t="shared" si="35"/>
        <v>2.5</v>
      </c>
      <c r="AL57" s="164">
        <f t="shared" si="36"/>
        <v>0</v>
      </c>
      <c r="AM57" s="164">
        <f t="shared" si="37"/>
        <v>0</v>
      </c>
      <c r="AN57" s="164">
        <f t="shared" si="38"/>
        <v>2.5</v>
      </c>
      <c r="AO57" s="164">
        <f t="shared" si="39"/>
        <v>2.5</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12</v>
      </c>
      <c r="AX57" s="165">
        <f t="shared" si="23"/>
        <v>12</v>
      </c>
      <c r="AY57" s="193" t="str">
        <f t="shared" si="24"/>
        <v/>
      </c>
      <c r="AZ57" s="183" t="str">
        <f t="shared" si="25"/>
        <v/>
      </c>
      <c r="BA57" s="173">
        <f t="shared" si="26"/>
        <v>0.25</v>
      </c>
      <c r="BB57" s="174">
        <f t="shared" si="27"/>
        <v>0.25</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56.25" x14ac:dyDescent="0.3">
      <c r="A58" s="221"/>
      <c r="B58" s="222"/>
      <c r="C58" s="214">
        <v>47</v>
      </c>
      <c r="D58" s="640" t="s">
        <v>3511</v>
      </c>
      <c r="E58" s="180" t="s">
        <v>46</v>
      </c>
      <c r="F58" s="17"/>
      <c r="G58" s="131">
        <v>44334</v>
      </c>
      <c r="H58" s="135"/>
      <c r="I58" s="141"/>
      <c r="J58" s="25"/>
      <c r="K58" s="145" t="s">
        <v>0</v>
      </c>
      <c r="L58" s="28"/>
      <c r="M58" s="394">
        <v>44349</v>
      </c>
      <c r="N58" s="158">
        <f t="shared" si="33"/>
        <v>12</v>
      </c>
      <c r="O58" s="27"/>
      <c r="P58" s="27"/>
      <c r="Q58" s="27"/>
      <c r="R58" s="27" t="s">
        <v>0</v>
      </c>
      <c r="S58" s="27"/>
      <c r="T58" s="28"/>
      <c r="U58" s="29"/>
      <c r="V58" s="181">
        <v>0.25</v>
      </c>
      <c r="W58" s="318"/>
      <c r="X58" s="319"/>
      <c r="Y58" s="160">
        <f t="shared" si="17"/>
        <v>0.25</v>
      </c>
      <c r="Z58" s="159">
        <f t="shared" si="18"/>
        <v>2.5</v>
      </c>
      <c r="AA58" s="327"/>
      <c r="AB58" s="400">
        <f t="shared" si="41"/>
        <v>-30</v>
      </c>
      <c r="AC58" s="371"/>
      <c r="AD58" s="226" t="str">
        <f t="shared" si="19"/>
        <v/>
      </c>
      <c r="AE58" s="368">
        <f t="shared" si="34"/>
        <v>-27.5</v>
      </c>
      <c r="AF58" s="339"/>
      <c r="AG58" s="338"/>
      <c r="AH58" s="336"/>
      <c r="AI58" s="161">
        <f t="shared" si="20"/>
        <v>0</v>
      </c>
      <c r="AJ58" s="162">
        <f t="shared" si="21"/>
        <v>2.5</v>
      </c>
      <c r="AK58" s="163">
        <f t="shared" si="35"/>
        <v>2.5</v>
      </c>
      <c r="AL58" s="164">
        <f t="shared" si="36"/>
        <v>0</v>
      </c>
      <c r="AM58" s="164">
        <f t="shared" si="37"/>
        <v>0</v>
      </c>
      <c r="AN58" s="164">
        <f t="shared" si="38"/>
        <v>2.5</v>
      </c>
      <c r="AO58" s="164">
        <f t="shared" si="39"/>
        <v>2.5</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12</v>
      </c>
      <c r="AX58" s="165">
        <f t="shared" si="23"/>
        <v>12</v>
      </c>
      <c r="AY58" s="193" t="str">
        <f t="shared" si="24"/>
        <v/>
      </c>
      <c r="AZ58" s="183" t="str">
        <f t="shared" si="25"/>
        <v/>
      </c>
      <c r="BA58" s="173">
        <f t="shared" si="26"/>
        <v>0.25</v>
      </c>
      <c r="BB58" s="174">
        <f t="shared" si="27"/>
        <v>0.25</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56.25" x14ac:dyDescent="0.3">
      <c r="A59" s="221"/>
      <c r="B59" s="222"/>
      <c r="C59" s="214">
        <v>48</v>
      </c>
      <c r="D59" s="640" t="s">
        <v>3512</v>
      </c>
      <c r="E59" s="180" t="s">
        <v>46</v>
      </c>
      <c r="F59" s="17"/>
      <c r="G59" s="131">
        <v>44334</v>
      </c>
      <c r="H59" s="135"/>
      <c r="I59" s="141"/>
      <c r="J59" s="25"/>
      <c r="K59" s="145" t="s">
        <v>0</v>
      </c>
      <c r="L59" s="28"/>
      <c r="M59" s="394">
        <v>44349</v>
      </c>
      <c r="N59" s="158">
        <f t="shared" si="33"/>
        <v>12</v>
      </c>
      <c r="O59" s="27"/>
      <c r="P59" s="27"/>
      <c r="Q59" s="27"/>
      <c r="R59" s="27" t="s">
        <v>0</v>
      </c>
      <c r="S59" s="27"/>
      <c r="T59" s="28"/>
      <c r="U59" s="29"/>
      <c r="V59" s="181">
        <v>0.25</v>
      </c>
      <c r="W59" s="318"/>
      <c r="X59" s="319"/>
      <c r="Y59" s="160">
        <f t="shared" si="17"/>
        <v>0.25</v>
      </c>
      <c r="Z59" s="159">
        <f t="shared" si="18"/>
        <v>2.5</v>
      </c>
      <c r="AA59" s="327"/>
      <c r="AB59" s="400">
        <f t="shared" si="41"/>
        <v>-30</v>
      </c>
      <c r="AC59" s="371"/>
      <c r="AD59" s="226" t="str">
        <f t="shared" si="19"/>
        <v/>
      </c>
      <c r="AE59" s="368">
        <f t="shared" si="34"/>
        <v>-27.5</v>
      </c>
      <c r="AF59" s="339"/>
      <c r="AG59" s="338"/>
      <c r="AH59" s="336"/>
      <c r="AI59" s="161">
        <f t="shared" si="20"/>
        <v>0</v>
      </c>
      <c r="AJ59" s="162">
        <f t="shared" si="21"/>
        <v>2.5</v>
      </c>
      <c r="AK59" s="163">
        <f t="shared" si="35"/>
        <v>2.5</v>
      </c>
      <c r="AL59" s="164">
        <f t="shared" si="36"/>
        <v>0</v>
      </c>
      <c r="AM59" s="164">
        <f t="shared" si="37"/>
        <v>0</v>
      </c>
      <c r="AN59" s="164">
        <f t="shared" si="38"/>
        <v>2.5</v>
      </c>
      <c r="AO59" s="164">
        <f t="shared" si="39"/>
        <v>2.5</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12</v>
      </c>
      <c r="AX59" s="165">
        <f t="shared" si="23"/>
        <v>12</v>
      </c>
      <c r="AY59" s="193" t="str">
        <f t="shared" si="24"/>
        <v/>
      </c>
      <c r="AZ59" s="183" t="str">
        <f t="shared" si="25"/>
        <v/>
      </c>
      <c r="BA59" s="173">
        <f t="shared" si="26"/>
        <v>0.25</v>
      </c>
      <c r="BB59" s="174">
        <f t="shared" si="27"/>
        <v>0.25</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37.5" x14ac:dyDescent="0.3">
      <c r="A60" s="221"/>
      <c r="B60" s="222"/>
      <c r="C60" s="213">
        <v>49</v>
      </c>
      <c r="D60" s="645" t="s">
        <v>3513</v>
      </c>
      <c r="E60" s="180" t="s">
        <v>46</v>
      </c>
      <c r="F60" s="17"/>
      <c r="G60" s="131">
        <v>44334</v>
      </c>
      <c r="H60" s="137"/>
      <c r="I60" s="143"/>
      <c r="J60" s="80"/>
      <c r="K60" s="147" t="s">
        <v>0</v>
      </c>
      <c r="L60" s="30"/>
      <c r="M60" s="394">
        <v>44349</v>
      </c>
      <c r="N60" s="158">
        <f t="shared" si="33"/>
        <v>12</v>
      </c>
      <c r="O60" s="27"/>
      <c r="P60" s="27"/>
      <c r="Q60" s="27"/>
      <c r="R60" s="27" t="s">
        <v>0</v>
      </c>
      <c r="S60" s="27"/>
      <c r="T60" s="30"/>
      <c r="U60" s="31"/>
      <c r="V60" s="181">
        <v>0.25</v>
      </c>
      <c r="W60" s="320"/>
      <c r="X60" s="318"/>
      <c r="Y60" s="160">
        <f t="shared" si="17"/>
        <v>0.25</v>
      </c>
      <c r="Z60" s="159">
        <f t="shared" si="18"/>
        <v>2.5</v>
      </c>
      <c r="AA60" s="328"/>
      <c r="AB60" s="400">
        <f t="shared" si="41"/>
        <v>-30</v>
      </c>
      <c r="AC60" s="371"/>
      <c r="AD60" s="226" t="str">
        <f t="shared" si="19"/>
        <v/>
      </c>
      <c r="AE60" s="368">
        <f t="shared" si="34"/>
        <v>-27.5</v>
      </c>
      <c r="AF60" s="340"/>
      <c r="AG60" s="341"/>
      <c r="AH60" s="339"/>
      <c r="AI60" s="161">
        <f t="shared" si="20"/>
        <v>0</v>
      </c>
      <c r="AJ60" s="162">
        <f t="shared" si="21"/>
        <v>2.5</v>
      </c>
      <c r="AK60" s="163">
        <f t="shared" si="35"/>
        <v>2.5</v>
      </c>
      <c r="AL60" s="164">
        <f t="shared" si="36"/>
        <v>0</v>
      </c>
      <c r="AM60" s="164">
        <f t="shared" si="37"/>
        <v>0</v>
      </c>
      <c r="AN60" s="164">
        <f t="shared" si="38"/>
        <v>2.5</v>
      </c>
      <c r="AO60" s="164">
        <f t="shared" si="39"/>
        <v>2.5</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12</v>
      </c>
      <c r="AX60" s="165">
        <f t="shared" si="23"/>
        <v>12</v>
      </c>
      <c r="AY60" s="193" t="str">
        <f t="shared" si="24"/>
        <v/>
      </c>
      <c r="AZ60" s="183" t="str">
        <f t="shared" si="25"/>
        <v/>
      </c>
      <c r="BA60" s="173">
        <f t="shared" si="26"/>
        <v>0.25</v>
      </c>
      <c r="BB60" s="174">
        <f t="shared" si="27"/>
        <v>0.25</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37.5" x14ac:dyDescent="0.3">
      <c r="A61" s="221"/>
      <c r="B61" s="222"/>
      <c r="C61" s="214">
        <v>50</v>
      </c>
      <c r="D61" s="640" t="s">
        <v>3514</v>
      </c>
      <c r="E61" s="180" t="s">
        <v>46</v>
      </c>
      <c r="F61" s="17"/>
      <c r="G61" s="131">
        <v>44334</v>
      </c>
      <c r="H61" s="139"/>
      <c r="I61" s="141"/>
      <c r="J61" s="25"/>
      <c r="K61" s="145" t="s">
        <v>0</v>
      </c>
      <c r="L61" s="28"/>
      <c r="M61" s="394">
        <v>44349</v>
      </c>
      <c r="N61" s="158">
        <f t="shared" si="33"/>
        <v>12</v>
      </c>
      <c r="O61" s="27"/>
      <c r="P61" s="27"/>
      <c r="Q61" s="27"/>
      <c r="R61" s="27" t="s">
        <v>0</v>
      </c>
      <c r="S61" s="27"/>
      <c r="T61" s="27"/>
      <c r="U61" s="28"/>
      <c r="V61" s="181">
        <v>0.25</v>
      </c>
      <c r="W61" s="318"/>
      <c r="X61" s="318"/>
      <c r="Y61" s="160">
        <f t="shared" si="17"/>
        <v>0.25</v>
      </c>
      <c r="Z61" s="159">
        <f t="shared" si="18"/>
        <v>2.5</v>
      </c>
      <c r="AA61" s="327"/>
      <c r="AB61" s="400">
        <f t="shared" si="41"/>
        <v>-30</v>
      </c>
      <c r="AC61" s="371"/>
      <c r="AD61" s="226" t="str">
        <f t="shared" si="19"/>
        <v/>
      </c>
      <c r="AE61" s="368">
        <f t="shared" si="34"/>
        <v>-27.5</v>
      </c>
      <c r="AF61" s="339"/>
      <c r="AG61" s="342"/>
      <c r="AH61" s="339"/>
      <c r="AI61" s="161">
        <f t="shared" si="20"/>
        <v>0</v>
      </c>
      <c r="AJ61" s="162">
        <f t="shared" si="21"/>
        <v>2.5</v>
      </c>
      <c r="AK61" s="163">
        <f t="shared" si="35"/>
        <v>2.5</v>
      </c>
      <c r="AL61" s="164">
        <f t="shared" si="36"/>
        <v>0</v>
      </c>
      <c r="AM61" s="164">
        <f t="shared" si="37"/>
        <v>0</v>
      </c>
      <c r="AN61" s="164">
        <f t="shared" si="38"/>
        <v>2.5</v>
      </c>
      <c r="AO61" s="164">
        <f t="shared" si="39"/>
        <v>2.5</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12</v>
      </c>
      <c r="AX61" s="165">
        <f t="shared" si="23"/>
        <v>12</v>
      </c>
      <c r="AY61" s="193" t="str">
        <f t="shared" si="24"/>
        <v/>
      </c>
      <c r="AZ61" s="183" t="str">
        <f t="shared" si="25"/>
        <v/>
      </c>
      <c r="BA61" s="173">
        <f t="shared" si="26"/>
        <v>0.25</v>
      </c>
      <c r="BB61" s="174">
        <f t="shared" si="27"/>
        <v>0.25</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37.5" x14ac:dyDescent="0.3">
      <c r="A62" s="219"/>
      <c r="B62" s="220"/>
      <c r="C62" s="213">
        <v>51</v>
      </c>
      <c r="D62" s="646" t="s">
        <v>3515</v>
      </c>
      <c r="E62" s="180" t="s">
        <v>46</v>
      </c>
      <c r="F62" s="34"/>
      <c r="G62" s="131">
        <v>44334</v>
      </c>
      <c r="H62" s="136"/>
      <c r="I62" s="140"/>
      <c r="J62" s="78"/>
      <c r="K62" s="144" t="s">
        <v>0</v>
      </c>
      <c r="L62" s="119"/>
      <c r="M62" s="394">
        <v>44349</v>
      </c>
      <c r="N62" s="158">
        <f t="shared" si="33"/>
        <v>12</v>
      </c>
      <c r="O62" s="321"/>
      <c r="P62" s="315"/>
      <c r="Q62" s="315"/>
      <c r="R62" s="315" t="s">
        <v>0</v>
      </c>
      <c r="S62" s="315"/>
      <c r="T62" s="315"/>
      <c r="U62" s="316"/>
      <c r="V62" s="181">
        <v>0.25</v>
      </c>
      <c r="W62" s="313"/>
      <c r="X62" s="313"/>
      <c r="Y62" s="160">
        <f t="shared" si="17"/>
        <v>0.25</v>
      </c>
      <c r="Z62" s="159">
        <f t="shared" si="18"/>
        <v>2.5</v>
      </c>
      <c r="AA62" s="326"/>
      <c r="AB62" s="400">
        <f t="shared" si="41"/>
        <v>-30</v>
      </c>
      <c r="AC62" s="370"/>
      <c r="AD62" s="226" t="str">
        <f t="shared" si="19"/>
        <v/>
      </c>
      <c r="AE62" s="368">
        <f t="shared" si="34"/>
        <v>-27.5</v>
      </c>
      <c r="AF62" s="331"/>
      <c r="AG62" s="332"/>
      <c r="AH62" s="331"/>
      <c r="AI62" s="161">
        <f t="shared" si="20"/>
        <v>0</v>
      </c>
      <c r="AJ62" s="162">
        <f t="shared" si="21"/>
        <v>2.5</v>
      </c>
      <c r="AK62" s="163">
        <f t="shared" si="35"/>
        <v>2.5</v>
      </c>
      <c r="AL62" s="164">
        <f t="shared" si="36"/>
        <v>0</v>
      </c>
      <c r="AM62" s="164">
        <f t="shared" si="37"/>
        <v>0</v>
      </c>
      <c r="AN62" s="164">
        <f t="shared" si="38"/>
        <v>2.5</v>
      </c>
      <c r="AO62" s="164">
        <f t="shared" si="39"/>
        <v>2.5</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12</v>
      </c>
      <c r="AX62" s="165">
        <f t="shared" si="23"/>
        <v>12</v>
      </c>
      <c r="AY62" s="193" t="str">
        <f t="shared" si="24"/>
        <v/>
      </c>
      <c r="AZ62" s="183" t="str">
        <f t="shared" si="25"/>
        <v/>
      </c>
      <c r="BA62" s="173">
        <f t="shared" si="26"/>
        <v>0.25</v>
      </c>
      <c r="BB62" s="174">
        <f t="shared" si="27"/>
        <v>0.25</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37.5" x14ac:dyDescent="0.3">
      <c r="A63" s="219"/>
      <c r="B63" s="220"/>
      <c r="C63" s="213">
        <v>52</v>
      </c>
      <c r="D63" s="646" t="s">
        <v>3516</v>
      </c>
      <c r="E63" s="180" t="s">
        <v>46</v>
      </c>
      <c r="F63" s="34"/>
      <c r="G63" s="131">
        <v>44334</v>
      </c>
      <c r="H63" s="133"/>
      <c r="I63" s="140"/>
      <c r="J63" s="78"/>
      <c r="K63" s="144" t="s">
        <v>0</v>
      </c>
      <c r="L63" s="119"/>
      <c r="M63" s="394">
        <v>44349</v>
      </c>
      <c r="N63" s="158">
        <f t="shared" si="33"/>
        <v>12</v>
      </c>
      <c r="O63" s="315"/>
      <c r="P63" s="315"/>
      <c r="Q63" s="315"/>
      <c r="R63" s="315" t="s">
        <v>0</v>
      </c>
      <c r="S63" s="315"/>
      <c r="T63" s="316"/>
      <c r="U63" s="317"/>
      <c r="V63" s="181">
        <v>0.25</v>
      </c>
      <c r="W63" s="313"/>
      <c r="X63" s="313"/>
      <c r="Y63" s="160">
        <f t="shared" si="17"/>
        <v>0.25</v>
      </c>
      <c r="Z63" s="159">
        <f t="shared" si="18"/>
        <v>2.5</v>
      </c>
      <c r="AA63" s="326"/>
      <c r="AB63" s="400">
        <f t="shared" si="41"/>
        <v>-30</v>
      </c>
      <c r="AC63" s="370"/>
      <c r="AD63" s="226" t="str">
        <f t="shared" si="19"/>
        <v/>
      </c>
      <c r="AE63" s="368">
        <f t="shared" si="34"/>
        <v>-27.5</v>
      </c>
      <c r="AF63" s="331"/>
      <c r="AG63" s="333"/>
      <c r="AH63" s="334"/>
      <c r="AI63" s="161">
        <f t="shared" si="20"/>
        <v>0</v>
      </c>
      <c r="AJ63" s="162">
        <f t="shared" si="21"/>
        <v>2.5</v>
      </c>
      <c r="AK63" s="163">
        <f t="shared" si="35"/>
        <v>2.5</v>
      </c>
      <c r="AL63" s="164">
        <f t="shared" si="36"/>
        <v>0</v>
      </c>
      <c r="AM63" s="164">
        <f t="shared" si="37"/>
        <v>0</v>
      </c>
      <c r="AN63" s="164">
        <f t="shared" si="38"/>
        <v>2.5</v>
      </c>
      <c r="AO63" s="164">
        <f t="shared" si="39"/>
        <v>2.5</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12</v>
      </c>
      <c r="AX63" s="165">
        <f t="shared" si="23"/>
        <v>12</v>
      </c>
      <c r="AY63" s="193" t="str">
        <f t="shared" si="24"/>
        <v/>
      </c>
      <c r="AZ63" s="183" t="str">
        <f t="shared" si="25"/>
        <v/>
      </c>
      <c r="BA63" s="173">
        <f t="shared" si="26"/>
        <v>0.25</v>
      </c>
      <c r="BB63" s="174">
        <f t="shared" si="27"/>
        <v>0.25</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37.5" x14ac:dyDescent="0.3">
      <c r="A64" s="219"/>
      <c r="B64" s="220"/>
      <c r="C64" s="213">
        <v>53</v>
      </c>
      <c r="D64" s="646" t="s">
        <v>3517</v>
      </c>
      <c r="E64" s="180" t="s">
        <v>46</v>
      </c>
      <c r="F64" s="34"/>
      <c r="G64" s="131">
        <v>44334</v>
      </c>
      <c r="H64" s="135"/>
      <c r="I64" s="141"/>
      <c r="J64" s="25"/>
      <c r="K64" s="145" t="s">
        <v>0</v>
      </c>
      <c r="L64" s="28"/>
      <c r="M64" s="394">
        <v>44349</v>
      </c>
      <c r="N64" s="158">
        <f t="shared" si="33"/>
        <v>12</v>
      </c>
      <c r="O64" s="315"/>
      <c r="P64" s="315"/>
      <c r="Q64" s="315"/>
      <c r="R64" s="315" t="s">
        <v>0</v>
      </c>
      <c r="S64" s="315"/>
      <c r="T64" s="316"/>
      <c r="U64" s="317"/>
      <c r="V64" s="181">
        <v>0.25</v>
      </c>
      <c r="W64" s="313"/>
      <c r="X64" s="313"/>
      <c r="Y64" s="160">
        <f t="shared" si="17"/>
        <v>0.25</v>
      </c>
      <c r="Z64" s="159">
        <f t="shared" si="18"/>
        <v>2.5</v>
      </c>
      <c r="AA64" s="326"/>
      <c r="AB64" s="400">
        <f t="shared" si="41"/>
        <v>-30</v>
      </c>
      <c r="AC64" s="370"/>
      <c r="AD64" s="226" t="str">
        <f t="shared" si="19"/>
        <v/>
      </c>
      <c r="AE64" s="368">
        <f t="shared" si="34"/>
        <v>-27.5</v>
      </c>
      <c r="AF64" s="331"/>
      <c r="AG64" s="333"/>
      <c r="AH64" s="334"/>
      <c r="AI64" s="161">
        <f t="shared" si="20"/>
        <v>0</v>
      </c>
      <c r="AJ64" s="162">
        <f t="shared" si="21"/>
        <v>2.5</v>
      </c>
      <c r="AK64" s="163">
        <f t="shared" si="35"/>
        <v>2.5</v>
      </c>
      <c r="AL64" s="164">
        <f t="shared" si="36"/>
        <v>0</v>
      </c>
      <c r="AM64" s="164">
        <f t="shared" si="37"/>
        <v>0</v>
      </c>
      <c r="AN64" s="164">
        <f t="shared" si="38"/>
        <v>2.5</v>
      </c>
      <c r="AO64" s="164">
        <f t="shared" si="39"/>
        <v>2.5</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12</v>
      </c>
      <c r="AX64" s="165">
        <f t="shared" si="23"/>
        <v>12</v>
      </c>
      <c r="AY64" s="193" t="str">
        <f t="shared" si="24"/>
        <v/>
      </c>
      <c r="AZ64" s="183" t="str">
        <f t="shared" si="25"/>
        <v/>
      </c>
      <c r="BA64" s="173">
        <f t="shared" si="26"/>
        <v>0.25</v>
      </c>
      <c r="BB64" s="174">
        <f t="shared" si="27"/>
        <v>0.25</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37.5" x14ac:dyDescent="0.3">
      <c r="A65" s="219"/>
      <c r="B65" s="220"/>
      <c r="C65" s="213">
        <v>54</v>
      </c>
      <c r="D65" s="646" t="s">
        <v>3518</v>
      </c>
      <c r="E65" s="180" t="s">
        <v>46</v>
      </c>
      <c r="F65" s="34"/>
      <c r="G65" s="131">
        <v>44334</v>
      </c>
      <c r="H65" s="135"/>
      <c r="I65" s="141"/>
      <c r="J65" s="25"/>
      <c r="K65" s="145" t="s">
        <v>0</v>
      </c>
      <c r="L65" s="28"/>
      <c r="M65" s="394">
        <v>44349</v>
      </c>
      <c r="N65" s="158">
        <f t="shared" si="33"/>
        <v>12</v>
      </c>
      <c r="O65" s="315"/>
      <c r="P65" s="315"/>
      <c r="Q65" s="315"/>
      <c r="R65" s="315" t="s">
        <v>0</v>
      </c>
      <c r="S65" s="315"/>
      <c r="T65" s="316"/>
      <c r="U65" s="317"/>
      <c r="V65" s="181">
        <v>0.25</v>
      </c>
      <c r="W65" s="313"/>
      <c r="X65" s="313"/>
      <c r="Y65" s="160">
        <f t="shared" si="17"/>
        <v>0.25</v>
      </c>
      <c r="Z65" s="159">
        <f t="shared" si="18"/>
        <v>2.5</v>
      </c>
      <c r="AA65" s="326"/>
      <c r="AB65" s="400">
        <f t="shared" si="41"/>
        <v>-30</v>
      </c>
      <c r="AC65" s="370"/>
      <c r="AD65" s="226" t="str">
        <f t="shared" si="19"/>
        <v/>
      </c>
      <c r="AE65" s="368">
        <f t="shared" si="34"/>
        <v>-27.5</v>
      </c>
      <c r="AF65" s="331"/>
      <c r="AG65" s="333"/>
      <c r="AH65" s="334"/>
      <c r="AI65" s="161">
        <f t="shared" si="20"/>
        <v>0</v>
      </c>
      <c r="AJ65" s="162">
        <f t="shared" si="21"/>
        <v>2.5</v>
      </c>
      <c r="AK65" s="163">
        <f t="shared" si="35"/>
        <v>2.5</v>
      </c>
      <c r="AL65" s="164">
        <f t="shared" si="36"/>
        <v>0</v>
      </c>
      <c r="AM65" s="164">
        <f t="shared" si="37"/>
        <v>0</v>
      </c>
      <c r="AN65" s="164">
        <f t="shared" si="38"/>
        <v>2.5</v>
      </c>
      <c r="AO65" s="164">
        <f t="shared" si="39"/>
        <v>2.5</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f t="shared" si="22"/>
        <v>12</v>
      </c>
      <c r="AX65" s="165">
        <f t="shared" si="23"/>
        <v>12</v>
      </c>
      <c r="AY65" s="193" t="str">
        <f t="shared" si="24"/>
        <v/>
      </c>
      <c r="AZ65" s="183" t="str">
        <f t="shared" si="25"/>
        <v/>
      </c>
      <c r="BA65" s="173">
        <f t="shared" si="26"/>
        <v>0.25</v>
      </c>
      <c r="BB65" s="174">
        <f t="shared" si="27"/>
        <v>0.25</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37.5" x14ac:dyDescent="0.3">
      <c r="A66" s="221"/>
      <c r="B66" s="222"/>
      <c r="C66" s="214">
        <v>55</v>
      </c>
      <c r="D66" s="640" t="s">
        <v>3519</v>
      </c>
      <c r="E66" s="180" t="s">
        <v>46</v>
      </c>
      <c r="F66" s="17"/>
      <c r="G66" s="131">
        <v>44334</v>
      </c>
      <c r="H66" s="135"/>
      <c r="I66" s="141"/>
      <c r="J66" s="25"/>
      <c r="K66" s="145" t="s">
        <v>0</v>
      </c>
      <c r="L66" s="28"/>
      <c r="M66" s="394">
        <v>44349</v>
      </c>
      <c r="N66" s="158">
        <f t="shared" si="33"/>
        <v>12</v>
      </c>
      <c r="O66" s="27"/>
      <c r="P66" s="27"/>
      <c r="Q66" s="27"/>
      <c r="R66" s="27" t="s">
        <v>0</v>
      </c>
      <c r="S66" s="27"/>
      <c r="T66" s="28"/>
      <c r="U66" s="29"/>
      <c r="V66" s="181">
        <v>0.25</v>
      </c>
      <c r="W66" s="313"/>
      <c r="X66" s="313"/>
      <c r="Y66" s="160">
        <f t="shared" si="17"/>
        <v>0.25</v>
      </c>
      <c r="Z66" s="159">
        <f t="shared" si="18"/>
        <v>2.5</v>
      </c>
      <c r="AA66" s="327"/>
      <c r="AB66" s="400">
        <f t="shared" si="41"/>
        <v>-30</v>
      </c>
      <c r="AC66" s="371"/>
      <c r="AD66" s="226" t="str">
        <f t="shared" si="19"/>
        <v/>
      </c>
      <c r="AE66" s="368">
        <f t="shared" si="34"/>
        <v>-27.5</v>
      </c>
      <c r="AF66" s="339"/>
      <c r="AG66" s="338"/>
      <c r="AH66" s="336"/>
      <c r="AI66" s="161">
        <f t="shared" si="20"/>
        <v>0</v>
      </c>
      <c r="AJ66" s="162">
        <f t="shared" si="21"/>
        <v>2.5</v>
      </c>
      <c r="AK66" s="163">
        <f t="shared" si="35"/>
        <v>2.5</v>
      </c>
      <c r="AL66" s="164">
        <f t="shared" si="36"/>
        <v>0</v>
      </c>
      <c r="AM66" s="164">
        <f t="shared" si="37"/>
        <v>0</v>
      </c>
      <c r="AN66" s="164">
        <f t="shared" si="38"/>
        <v>2.5</v>
      </c>
      <c r="AO66" s="164">
        <f t="shared" si="39"/>
        <v>2.5</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12</v>
      </c>
      <c r="AX66" s="165">
        <f t="shared" si="23"/>
        <v>12</v>
      </c>
      <c r="AY66" s="193" t="str">
        <f t="shared" si="24"/>
        <v/>
      </c>
      <c r="AZ66" s="183" t="str">
        <f t="shared" si="25"/>
        <v/>
      </c>
      <c r="BA66" s="173">
        <f t="shared" si="26"/>
        <v>0.25</v>
      </c>
      <c r="BB66" s="174">
        <f t="shared" si="27"/>
        <v>0.25</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37.5" x14ac:dyDescent="0.3">
      <c r="A67" s="221"/>
      <c r="B67" s="222"/>
      <c r="C67" s="213">
        <v>56</v>
      </c>
      <c r="D67" s="640" t="s">
        <v>3520</v>
      </c>
      <c r="E67" s="180" t="s">
        <v>46</v>
      </c>
      <c r="F67" s="17"/>
      <c r="G67" s="131">
        <v>44334</v>
      </c>
      <c r="H67" s="135"/>
      <c r="I67" s="141"/>
      <c r="J67" s="25"/>
      <c r="K67" s="145" t="s">
        <v>0</v>
      </c>
      <c r="L67" s="28"/>
      <c r="M67" s="394">
        <v>44349</v>
      </c>
      <c r="N67" s="158">
        <f t="shared" si="33"/>
        <v>12</v>
      </c>
      <c r="O67" s="27"/>
      <c r="P67" s="27"/>
      <c r="Q67" s="27"/>
      <c r="R67" s="27" t="s">
        <v>0</v>
      </c>
      <c r="S67" s="27"/>
      <c r="T67" s="28"/>
      <c r="U67" s="29"/>
      <c r="V67" s="181">
        <v>0.25</v>
      </c>
      <c r="W67" s="318"/>
      <c r="X67" s="319"/>
      <c r="Y67" s="160">
        <f t="shared" si="17"/>
        <v>0.25</v>
      </c>
      <c r="Z67" s="159">
        <f t="shared" si="18"/>
        <v>2.5</v>
      </c>
      <c r="AA67" s="327"/>
      <c r="AB67" s="400">
        <f t="shared" si="41"/>
        <v>-30</v>
      </c>
      <c r="AC67" s="371"/>
      <c r="AD67" s="226" t="str">
        <f t="shared" si="19"/>
        <v/>
      </c>
      <c r="AE67" s="368">
        <f t="shared" si="34"/>
        <v>-27.5</v>
      </c>
      <c r="AF67" s="339"/>
      <c r="AG67" s="338"/>
      <c r="AH67" s="336"/>
      <c r="AI67" s="161">
        <f t="shared" si="20"/>
        <v>0</v>
      </c>
      <c r="AJ67" s="162">
        <f t="shared" si="21"/>
        <v>2.5</v>
      </c>
      <c r="AK67" s="163">
        <f t="shared" si="35"/>
        <v>2.5</v>
      </c>
      <c r="AL67" s="164">
        <f t="shared" si="36"/>
        <v>0</v>
      </c>
      <c r="AM67" s="164">
        <f t="shared" si="37"/>
        <v>0</v>
      </c>
      <c r="AN67" s="164">
        <f t="shared" si="38"/>
        <v>2.5</v>
      </c>
      <c r="AO67" s="164">
        <f t="shared" si="39"/>
        <v>2.5</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12</v>
      </c>
      <c r="AX67" s="165">
        <f t="shared" si="23"/>
        <v>12</v>
      </c>
      <c r="AY67" s="193" t="str">
        <f t="shared" si="24"/>
        <v/>
      </c>
      <c r="AZ67" s="183" t="str">
        <f t="shared" si="25"/>
        <v/>
      </c>
      <c r="BA67" s="173">
        <f t="shared" si="26"/>
        <v>0.25</v>
      </c>
      <c r="BB67" s="174">
        <f t="shared" si="27"/>
        <v>0.25</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56.25" x14ac:dyDescent="0.3">
      <c r="A68" s="221"/>
      <c r="B68" s="222"/>
      <c r="C68" s="214">
        <v>57</v>
      </c>
      <c r="D68" s="640" t="s">
        <v>3607</v>
      </c>
      <c r="E68" s="180" t="s">
        <v>46</v>
      </c>
      <c r="F68" s="17"/>
      <c r="G68" s="131">
        <v>44334</v>
      </c>
      <c r="H68" s="135"/>
      <c r="I68" s="141"/>
      <c r="J68" s="25"/>
      <c r="K68" s="145" t="s">
        <v>0</v>
      </c>
      <c r="L68" s="28"/>
      <c r="M68" s="394">
        <v>44349</v>
      </c>
      <c r="N68" s="158">
        <f t="shared" si="33"/>
        <v>12</v>
      </c>
      <c r="O68" s="27"/>
      <c r="P68" s="27"/>
      <c r="Q68" s="27"/>
      <c r="R68" s="27" t="s">
        <v>0</v>
      </c>
      <c r="S68" s="27"/>
      <c r="T68" s="28"/>
      <c r="U68" s="29"/>
      <c r="V68" s="181">
        <v>0.25</v>
      </c>
      <c r="W68" s="318"/>
      <c r="X68" s="319"/>
      <c r="Y68" s="160">
        <f t="shared" si="17"/>
        <v>0.25</v>
      </c>
      <c r="Z68" s="159">
        <f t="shared" si="18"/>
        <v>2.5</v>
      </c>
      <c r="AA68" s="327"/>
      <c r="AB68" s="400">
        <f t="shared" si="41"/>
        <v>-30</v>
      </c>
      <c r="AC68" s="371"/>
      <c r="AD68" s="226" t="str">
        <f t="shared" si="19"/>
        <v/>
      </c>
      <c r="AE68" s="368">
        <f t="shared" si="34"/>
        <v>-27.5</v>
      </c>
      <c r="AF68" s="339"/>
      <c r="AG68" s="338"/>
      <c r="AH68" s="336"/>
      <c r="AI68" s="161">
        <f t="shared" si="20"/>
        <v>0</v>
      </c>
      <c r="AJ68" s="162">
        <f t="shared" si="21"/>
        <v>2.5</v>
      </c>
      <c r="AK68" s="163">
        <f t="shared" si="35"/>
        <v>2.5</v>
      </c>
      <c r="AL68" s="164">
        <f t="shared" si="36"/>
        <v>0</v>
      </c>
      <c r="AM68" s="164">
        <f t="shared" si="37"/>
        <v>0</v>
      </c>
      <c r="AN68" s="164">
        <f t="shared" si="38"/>
        <v>2.5</v>
      </c>
      <c r="AO68" s="164">
        <f t="shared" si="39"/>
        <v>2.5</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12</v>
      </c>
      <c r="AX68" s="165">
        <f t="shared" si="23"/>
        <v>12</v>
      </c>
      <c r="AY68" s="193" t="str">
        <f t="shared" si="24"/>
        <v/>
      </c>
      <c r="AZ68" s="183" t="str">
        <f t="shared" si="25"/>
        <v/>
      </c>
      <c r="BA68" s="173">
        <f t="shared" si="26"/>
        <v>0.25</v>
      </c>
      <c r="BB68" s="174">
        <f t="shared" si="27"/>
        <v>0.25</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37.5" x14ac:dyDescent="0.3">
      <c r="A69" s="221"/>
      <c r="B69" s="222"/>
      <c r="C69" s="214">
        <v>58</v>
      </c>
      <c r="D69" s="641" t="s">
        <v>3521</v>
      </c>
      <c r="E69" s="180" t="s">
        <v>46</v>
      </c>
      <c r="F69" s="17"/>
      <c r="G69" s="131">
        <v>44334</v>
      </c>
      <c r="H69" s="135"/>
      <c r="I69" s="141"/>
      <c r="J69" s="25"/>
      <c r="K69" s="145" t="s">
        <v>0</v>
      </c>
      <c r="L69" s="28"/>
      <c r="M69" s="394">
        <v>44349</v>
      </c>
      <c r="N69" s="158">
        <f t="shared" si="33"/>
        <v>12</v>
      </c>
      <c r="O69" s="27"/>
      <c r="P69" s="27"/>
      <c r="Q69" s="27"/>
      <c r="R69" s="27" t="s">
        <v>0</v>
      </c>
      <c r="S69" s="27"/>
      <c r="T69" s="28"/>
      <c r="U69" s="29"/>
      <c r="V69" s="181">
        <v>0.25</v>
      </c>
      <c r="W69" s="318"/>
      <c r="X69" s="319"/>
      <c r="Y69" s="160">
        <f t="shared" si="17"/>
        <v>0.25</v>
      </c>
      <c r="Z69" s="159">
        <f t="shared" si="18"/>
        <v>2.5</v>
      </c>
      <c r="AA69" s="327"/>
      <c r="AB69" s="400">
        <f t="shared" si="41"/>
        <v>-30</v>
      </c>
      <c r="AC69" s="371"/>
      <c r="AD69" s="226" t="str">
        <f t="shared" si="19"/>
        <v/>
      </c>
      <c r="AE69" s="368">
        <f t="shared" si="34"/>
        <v>-27.5</v>
      </c>
      <c r="AF69" s="339"/>
      <c r="AG69" s="338"/>
      <c r="AH69" s="336"/>
      <c r="AI69" s="161">
        <f t="shared" si="20"/>
        <v>0</v>
      </c>
      <c r="AJ69" s="162">
        <f t="shared" si="21"/>
        <v>2.5</v>
      </c>
      <c r="AK69" s="163">
        <f t="shared" si="35"/>
        <v>2.5</v>
      </c>
      <c r="AL69" s="164">
        <f t="shared" si="36"/>
        <v>0</v>
      </c>
      <c r="AM69" s="164">
        <f t="shared" si="37"/>
        <v>0</v>
      </c>
      <c r="AN69" s="164">
        <f t="shared" si="38"/>
        <v>2.5</v>
      </c>
      <c r="AO69" s="164">
        <f t="shared" si="39"/>
        <v>2.5</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12</v>
      </c>
      <c r="AX69" s="165">
        <f t="shared" si="23"/>
        <v>12</v>
      </c>
      <c r="AY69" s="193" t="str">
        <f t="shared" si="24"/>
        <v/>
      </c>
      <c r="AZ69" s="183" t="str">
        <f t="shared" si="25"/>
        <v/>
      </c>
      <c r="BA69" s="173">
        <f t="shared" si="26"/>
        <v>0.25</v>
      </c>
      <c r="BB69" s="174">
        <f t="shared" si="27"/>
        <v>0.25</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37.5" x14ac:dyDescent="0.3">
      <c r="A70" s="221"/>
      <c r="B70" s="222"/>
      <c r="C70" s="213">
        <v>59</v>
      </c>
      <c r="D70" s="640" t="s">
        <v>3522</v>
      </c>
      <c r="E70" s="180" t="s">
        <v>46</v>
      </c>
      <c r="F70" s="17"/>
      <c r="G70" s="131">
        <v>44334</v>
      </c>
      <c r="H70" s="135"/>
      <c r="I70" s="141"/>
      <c r="J70" s="25"/>
      <c r="K70" s="145" t="s">
        <v>0</v>
      </c>
      <c r="L70" s="28"/>
      <c r="M70" s="394">
        <v>44349</v>
      </c>
      <c r="N70" s="158">
        <f t="shared" si="33"/>
        <v>12</v>
      </c>
      <c r="O70" s="27"/>
      <c r="P70" s="27"/>
      <c r="Q70" s="27"/>
      <c r="R70" s="27" t="s">
        <v>0</v>
      </c>
      <c r="S70" s="27"/>
      <c r="T70" s="28"/>
      <c r="U70" s="29"/>
      <c r="V70" s="181">
        <v>0.25</v>
      </c>
      <c r="W70" s="318"/>
      <c r="X70" s="319"/>
      <c r="Y70" s="160">
        <f t="shared" si="17"/>
        <v>0.25</v>
      </c>
      <c r="Z70" s="159">
        <f t="shared" si="18"/>
        <v>2.5</v>
      </c>
      <c r="AA70" s="327"/>
      <c r="AB70" s="400">
        <f t="shared" si="41"/>
        <v>-30</v>
      </c>
      <c r="AC70" s="371"/>
      <c r="AD70" s="226" t="str">
        <f t="shared" si="19"/>
        <v/>
      </c>
      <c r="AE70" s="368">
        <f t="shared" si="34"/>
        <v>-27.5</v>
      </c>
      <c r="AF70" s="339"/>
      <c r="AG70" s="338"/>
      <c r="AH70" s="336"/>
      <c r="AI70" s="161">
        <f t="shared" si="20"/>
        <v>0</v>
      </c>
      <c r="AJ70" s="162">
        <f t="shared" si="21"/>
        <v>2.5</v>
      </c>
      <c r="AK70" s="163">
        <f t="shared" si="35"/>
        <v>2.5</v>
      </c>
      <c r="AL70" s="164">
        <f t="shared" si="36"/>
        <v>0</v>
      </c>
      <c r="AM70" s="164">
        <f t="shared" si="37"/>
        <v>0</v>
      </c>
      <c r="AN70" s="164">
        <f t="shared" si="38"/>
        <v>2.5</v>
      </c>
      <c r="AO70" s="164">
        <f t="shared" si="39"/>
        <v>2.5</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12</v>
      </c>
      <c r="AX70" s="165">
        <f t="shared" si="23"/>
        <v>12</v>
      </c>
      <c r="AY70" s="193" t="str">
        <f t="shared" si="24"/>
        <v/>
      </c>
      <c r="AZ70" s="183" t="str">
        <f t="shared" si="25"/>
        <v/>
      </c>
      <c r="BA70" s="173">
        <f t="shared" si="26"/>
        <v>0.25</v>
      </c>
      <c r="BB70" s="174">
        <f t="shared" si="27"/>
        <v>0.25</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37.5" x14ac:dyDescent="0.3">
      <c r="A71" s="221"/>
      <c r="B71" s="222"/>
      <c r="C71" s="214">
        <v>60</v>
      </c>
      <c r="D71" s="647" t="s">
        <v>3523</v>
      </c>
      <c r="E71" s="180" t="s">
        <v>46</v>
      </c>
      <c r="F71" s="17"/>
      <c r="G71" s="131">
        <v>44334</v>
      </c>
      <c r="H71" s="137"/>
      <c r="I71" s="143"/>
      <c r="J71" s="80"/>
      <c r="K71" s="147" t="s">
        <v>0</v>
      </c>
      <c r="L71" s="30"/>
      <c r="M71" s="394">
        <v>44349</v>
      </c>
      <c r="N71" s="158">
        <f t="shared" si="33"/>
        <v>12</v>
      </c>
      <c r="O71" s="27"/>
      <c r="P71" s="27"/>
      <c r="Q71" s="27"/>
      <c r="R71" s="27" t="s">
        <v>0</v>
      </c>
      <c r="S71" s="27"/>
      <c r="T71" s="28"/>
      <c r="U71" s="29"/>
      <c r="V71" s="181">
        <v>0.25</v>
      </c>
      <c r="W71" s="318"/>
      <c r="X71" s="319"/>
      <c r="Y71" s="160">
        <f t="shared" si="17"/>
        <v>0.25</v>
      </c>
      <c r="Z71" s="159">
        <f t="shared" si="18"/>
        <v>2.5</v>
      </c>
      <c r="AA71" s="327"/>
      <c r="AB71" s="400">
        <f t="shared" si="41"/>
        <v>-30</v>
      </c>
      <c r="AC71" s="371"/>
      <c r="AD71" s="226" t="str">
        <f t="shared" si="19"/>
        <v/>
      </c>
      <c r="AE71" s="368">
        <f t="shared" si="34"/>
        <v>-27.5</v>
      </c>
      <c r="AF71" s="339"/>
      <c r="AG71" s="338"/>
      <c r="AH71" s="336"/>
      <c r="AI71" s="161">
        <f t="shared" si="20"/>
        <v>0</v>
      </c>
      <c r="AJ71" s="162">
        <f t="shared" si="21"/>
        <v>2.5</v>
      </c>
      <c r="AK71" s="163">
        <f t="shared" si="35"/>
        <v>2.5</v>
      </c>
      <c r="AL71" s="164">
        <f t="shared" si="36"/>
        <v>0</v>
      </c>
      <c r="AM71" s="164">
        <f t="shared" si="37"/>
        <v>0</v>
      </c>
      <c r="AN71" s="164">
        <f t="shared" si="38"/>
        <v>2.5</v>
      </c>
      <c r="AO71" s="164">
        <f t="shared" si="39"/>
        <v>2.5</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12</v>
      </c>
      <c r="AX71" s="165">
        <f t="shared" si="23"/>
        <v>12</v>
      </c>
      <c r="AY71" s="193" t="str">
        <f t="shared" si="24"/>
        <v/>
      </c>
      <c r="AZ71" s="183" t="str">
        <f t="shared" si="25"/>
        <v/>
      </c>
      <c r="BA71" s="173">
        <f t="shared" si="26"/>
        <v>0.25</v>
      </c>
      <c r="BB71" s="174">
        <f t="shared" si="27"/>
        <v>0.25</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37.5" x14ac:dyDescent="0.3">
      <c r="A72" s="221"/>
      <c r="B72" s="222"/>
      <c r="C72" s="213">
        <v>61</v>
      </c>
      <c r="D72" s="640" t="s">
        <v>3524</v>
      </c>
      <c r="E72" s="180" t="s">
        <v>46</v>
      </c>
      <c r="F72" s="17"/>
      <c r="G72" s="131">
        <v>44334</v>
      </c>
      <c r="H72" s="135"/>
      <c r="I72" s="141"/>
      <c r="J72" s="25"/>
      <c r="K72" s="145" t="s">
        <v>0</v>
      </c>
      <c r="L72" s="28"/>
      <c r="M72" s="394">
        <v>44349</v>
      </c>
      <c r="N72" s="158">
        <f t="shared" si="33"/>
        <v>12</v>
      </c>
      <c r="O72" s="27"/>
      <c r="P72" s="27"/>
      <c r="Q72" s="27"/>
      <c r="R72" s="27" t="s">
        <v>0</v>
      </c>
      <c r="S72" s="27"/>
      <c r="T72" s="28"/>
      <c r="U72" s="29"/>
      <c r="V72" s="181">
        <v>0.25</v>
      </c>
      <c r="W72" s="318"/>
      <c r="X72" s="319"/>
      <c r="Y72" s="160">
        <f t="shared" si="17"/>
        <v>0.25</v>
      </c>
      <c r="Z72" s="159">
        <f t="shared" si="18"/>
        <v>2.5</v>
      </c>
      <c r="AA72" s="327"/>
      <c r="AB72" s="400">
        <f t="shared" si="41"/>
        <v>-30</v>
      </c>
      <c r="AC72" s="371"/>
      <c r="AD72" s="226" t="str">
        <f t="shared" si="19"/>
        <v/>
      </c>
      <c r="AE72" s="368">
        <f t="shared" si="34"/>
        <v>-27.5</v>
      </c>
      <c r="AF72" s="339"/>
      <c r="AG72" s="338"/>
      <c r="AH72" s="336"/>
      <c r="AI72" s="161">
        <f t="shared" si="20"/>
        <v>0</v>
      </c>
      <c r="AJ72" s="162">
        <f t="shared" si="21"/>
        <v>2.5</v>
      </c>
      <c r="AK72" s="163">
        <f t="shared" si="35"/>
        <v>2.5</v>
      </c>
      <c r="AL72" s="164">
        <f t="shared" si="36"/>
        <v>0</v>
      </c>
      <c r="AM72" s="164">
        <f t="shared" si="37"/>
        <v>0</v>
      </c>
      <c r="AN72" s="164">
        <f t="shared" si="38"/>
        <v>2.5</v>
      </c>
      <c r="AO72" s="164">
        <f t="shared" si="39"/>
        <v>2.5</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12</v>
      </c>
      <c r="AX72" s="165">
        <f t="shared" si="23"/>
        <v>12</v>
      </c>
      <c r="AY72" s="193" t="str">
        <f t="shared" si="24"/>
        <v/>
      </c>
      <c r="AZ72" s="183" t="str">
        <f t="shared" si="25"/>
        <v/>
      </c>
      <c r="BA72" s="173">
        <f t="shared" si="26"/>
        <v>0.25</v>
      </c>
      <c r="BB72" s="174">
        <f t="shared" si="27"/>
        <v>0.25</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37.5" x14ac:dyDescent="0.3">
      <c r="A73" s="221"/>
      <c r="B73" s="222"/>
      <c r="C73" s="214">
        <v>62</v>
      </c>
      <c r="D73" s="641" t="s">
        <v>3525</v>
      </c>
      <c r="E73" s="180" t="s">
        <v>46</v>
      </c>
      <c r="F73" s="17"/>
      <c r="G73" s="131">
        <v>44334</v>
      </c>
      <c r="H73" s="135"/>
      <c r="I73" s="141"/>
      <c r="J73" s="25"/>
      <c r="K73" s="145" t="s">
        <v>0</v>
      </c>
      <c r="L73" s="28"/>
      <c r="M73" s="394">
        <v>44349</v>
      </c>
      <c r="N73" s="158">
        <f t="shared" si="33"/>
        <v>12</v>
      </c>
      <c r="O73" s="27"/>
      <c r="P73" s="27"/>
      <c r="Q73" s="27"/>
      <c r="R73" s="27" t="s">
        <v>0</v>
      </c>
      <c r="S73" s="27"/>
      <c r="T73" s="28"/>
      <c r="U73" s="29"/>
      <c r="V73" s="181">
        <v>0.25</v>
      </c>
      <c r="W73" s="318"/>
      <c r="X73" s="319"/>
      <c r="Y73" s="160">
        <f t="shared" si="17"/>
        <v>0.25</v>
      </c>
      <c r="Z73" s="159">
        <f t="shared" si="18"/>
        <v>2.5</v>
      </c>
      <c r="AA73" s="327"/>
      <c r="AB73" s="400">
        <f t="shared" si="41"/>
        <v>-30</v>
      </c>
      <c r="AC73" s="371"/>
      <c r="AD73" s="226" t="str">
        <f t="shared" si="19"/>
        <v/>
      </c>
      <c r="AE73" s="368">
        <f t="shared" si="34"/>
        <v>-27.5</v>
      </c>
      <c r="AF73" s="339"/>
      <c r="AG73" s="338"/>
      <c r="AH73" s="336"/>
      <c r="AI73" s="161">
        <f t="shared" si="20"/>
        <v>0</v>
      </c>
      <c r="AJ73" s="162">
        <f t="shared" si="21"/>
        <v>2.5</v>
      </c>
      <c r="AK73" s="163">
        <f t="shared" si="35"/>
        <v>2.5</v>
      </c>
      <c r="AL73" s="164">
        <f t="shared" si="36"/>
        <v>0</v>
      </c>
      <c r="AM73" s="164">
        <f t="shared" si="37"/>
        <v>0</v>
      </c>
      <c r="AN73" s="164">
        <f t="shared" si="38"/>
        <v>2.5</v>
      </c>
      <c r="AO73" s="164">
        <f t="shared" si="39"/>
        <v>2.5</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12</v>
      </c>
      <c r="AX73" s="165">
        <f t="shared" si="23"/>
        <v>12</v>
      </c>
      <c r="AY73" s="193" t="str">
        <f t="shared" si="24"/>
        <v/>
      </c>
      <c r="AZ73" s="183" t="str">
        <f t="shared" si="25"/>
        <v/>
      </c>
      <c r="BA73" s="173">
        <f t="shared" si="26"/>
        <v>0.25</v>
      </c>
      <c r="BB73" s="174">
        <f t="shared" si="27"/>
        <v>0.25</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643" t="s">
        <v>3526</v>
      </c>
      <c r="E74" s="180" t="s">
        <v>46</v>
      </c>
      <c r="F74" s="17"/>
      <c r="G74" s="131">
        <v>44334</v>
      </c>
      <c r="H74" s="135"/>
      <c r="I74" s="141"/>
      <c r="J74" s="25"/>
      <c r="K74" s="145" t="s">
        <v>0</v>
      </c>
      <c r="L74" s="28"/>
      <c r="M74" s="394">
        <v>44349</v>
      </c>
      <c r="N74" s="158">
        <f t="shared" si="33"/>
        <v>12</v>
      </c>
      <c r="O74" s="27"/>
      <c r="P74" s="27"/>
      <c r="Q74" s="27"/>
      <c r="R74" s="27" t="s">
        <v>0</v>
      </c>
      <c r="S74" s="27"/>
      <c r="T74" s="28"/>
      <c r="U74" s="29"/>
      <c r="V74" s="181">
        <v>0.25</v>
      </c>
      <c r="W74" s="318"/>
      <c r="X74" s="319"/>
      <c r="Y74" s="160">
        <f t="shared" si="17"/>
        <v>0.25</v>
      </c>
      <c r="Z74" s="159">
        <f t="shared" si="18"/>
        <v>2.5</v>
      </c>
      <c r="AA74" s="327"/>
      <c r="AB74" s="400">
        <f t="shared" si="41"/>
        <v>-30</v>
      </c>
      <c r="AC74" s="371"/>
      <c r="AD74" s="226" t="str">
        <f t="shared" si="19"/>
        <v/>
      </c>
      <c r="AE74" s="368">
        <f t="shared" si="34"/>
        <v>-27.5</v>
      </c>
      <c r="AF74" s="339"/>
      <c r="AG74" s="338"/>
      <c r="AH74" s="336"/>
      <c r="AI74" s="161">
        <f t="shared" si="20"/>
        <v>0</v>
      </c>
      <c r="AJ74" s="162">
        <f t="shared" si="21"/>
        <v>2.5</v>
      </c>
      <c r="AK74" s="163">
        <f t="shared" si="35"/>
        <v>2.5</v>
      </c>
      <c r="AL74" s="164">
        <f t="shared" si="36"/>
        <v>0</v>
      </c>
      <c r="AM74" s="164">
        <f t="shared" si="37"/>
        <v>0</v>
      </c>
      <c r="AN74" s="164">
        <f t="shared" si="38"/>
        <v>2.5</v>
      </c>
      <c r="AO74" s="164">
        <f t="shared" si="39"/>
        <v>2.5</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12</v>
      </c>
      <c r="AX74" s="165">
        <f t="shared" si="23"/>
        <v>12</v>
      </c>
      <c r="AY74" s="193" t="str">
        <f t="shared" si="24"/>
        <v/>
      </c>
      <c r="AZ74" s="183" t="str">
        <f t="shared" si="25"/>
        <v/>
      </c>
      <c r="BA74" s="173">
        <f t="shared" si="26"/>
        <v>0.25</v>
      </c>
      <c r="BB74" s="174">
        <f t="shared" si="27"/>
        <v>0.25</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643" t="s">
        <v>3527</v>
      </c>
      <c r="E75" s="180" t="s">
        <v>46</v>
      </c>
      <c r="F75" s="17"/>
      <c r="G75" s="131">
        <v>44334</v>
      </c>
      <c r="H75" s="135"/>
      <c r="I75" s="141"/>
      <c r="J75" s="25"/>
      <c r="K75" s="145" t="s">
        <v>0</v>
      </c>
      <c r="L75" s="28"/>
      <c r="M75" s="394">
        <v>44349</v>
      </c>
      <c r="N75" s="158">
        <f t="shared" si="33"/>
        <v>12</v>
      </c>
      <c r="O75" s="27"/>
      <c r="P75" s="27"/>
      <c r="Q75" s="27"/>
      <c r="R75" s="27" t="s">
        <v>0</v>
      </c>
      <c r="S75" s="27"/>
      <c r="T75" s="28"/>
      <c r="U75" s="29"/>
      <c r="V75" s="181">
        <v>0.25</v>
      </c>
      <c r="W75" s="318"/>
      <c r="X75" s="319"/>
      <c r="Y75" s="160">
        <f t="shared" si="17"/>
        <v>0.25</v>
      </c>
      <c r="Z75" s="159">
        <f t="shared" si="18"/>
        <v>2.5</v>
      </c>
      <c r="AA75" s="327"/>
      <c r="AB75" s="400">
        <f t="shared" si="41"/>
        <v>-30</v>
      </c>
      <c r="AC75" s="371"/>
      <c r="AD75" s="226" t="str">
        <f t="shared" si="19"/>
        <v/>
      </c>
      <c r="AE75" s="368">
        <f t="shared" si="34"/>
        <v>-27.5</v>
      </c>
      <c r="AF75" s="339"/>
      <c r="AG75" s="338"/>
      <c r="AH75" s="336"/>
      <c r="AI75" s="161">
        <f t="shared" si="20"/>
        <v>0</v>
      </c>
      <c r="AJ75" s="162">
        <f t="shared" si="21"/>
        <v>2.5</v>
      </c>
      <c r="AK75" s="163">
        <f t="shared" si="35"/>
        <v>2.5</v>
      </c>
      <c r="AL75" s="164">
        <f t="shared" si="36"/>
        <v>0</v>
      </c>
      <c r="AM75" s="164">
        <f t="shared" si="37"/>
        <v>0</v>
      </c>
      <c r="AN75" s="164">
        <f t="shared" si="38"/>
        <v>2.5</v>
      </c>
      <c r="AO75" s="164">
        <f t="shared" si="39"/>
        <v>2.5</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f t="shared" si="22"/>
        <v>12</v>
      </c>
      <c r="AX75" s="165">
        <f t="shared" si="23"/>
        <v>12</v>
      </c>
      <c r="AY75" s="193" t="str">
        <f t="shared" si="24"/>
        <v/>
      </c>
      <c r="AZ75" s="183" t="str">
        <f t="shared" si="25"/>
        <v/>
      </c>
      <c r="BA75" s="173">
        <f t="shared" si="26"/>
        <v>0.25</v>
      </c>
      <c r="BB75" s="174">
        <f t="shared" si="27"/>
        <v>0.25</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643" t="s">
        <v>3528</v>
      </c>
      <c r="E76" s="180" t="s">
        <v>46</v>
      </c>
      <c r="F76" s="17"/>
      <c r="G76" s="131">
        <v>44334</v>
      </c>
      <c r="H76" s="135"/>
      <c r="I76" s="141"/>
      <c r="J76" s="25"/>
      <c r="K76" s="145" t="s">
        <v>0</v>
      </c>
      <c r="L76" s="28"/>
      <c r="M76" s="394">
        <v>44349</v>
      </c>
      <c r="N76" s="158">
        <f t="shared" si="33"/>
        <v>12</v>
      </c>
      <c r="O76" s="27"/>
      <c r="P76" s="27"/>
      <c r="Q76" s="27"/>
      <c r="R76" s="27" t="s">
        <v>0</v>
      </c>
      <c r="S76" s="27"/>
      <c r="T76" s="28"/>
      <c r="U76" s="29"/>
      <c r="V76" s="181">
        <v>0.25</v>
      </c>
      <c r="W76" s="318"/>
      <c r="X76" s="319"/>
      <c r="Y76" s="160">
        <f t="shared" ref="Y76:Y139" si="49">V76+W76+X76</f>
        <v>0.25</v>
      </c>
      <c r="Z76" s="159">
        <f t="shared" si="18"/>
        <v>2.5</v>
      </c>
      <c r="AA76" s="327"/>
      <c r="AB76" s="400">
        <f t="shared" si="41"/>
        <v>-30</v>
      </c>
      <c r="AC76" s="371"/>
      <c r="AD76" s="226" t="str">
        <f t="shared" ref="AD76:AD139" si="50">IF(F76="x",(0-((V76*10)+(W76*20))),"")</f>
        <v/>
      </c>
      <c r="AE76" s="368">
        <f t="shared" si="34"/>
        <v>-27.5</v>
      </c>
      <c r="AF76" s="339"/>
      <c r="AG76" s="338"/>
      <c r="AH76" s="336"/>
      <c r="AI76" s="161">
        <f t="shared" si="20"/>
        <v>0</v>
      </c>
      <c r="AJ76" s="162">
        <f t="shared" ref="AJ76:AJ139" si="51">(X76*20)+Z76+AA76+AF76</f>
        <v>2.5</v>
      </c>
      <c r="AK76" s="163">
        <f t="shared" si="35"/>
        <v>2.5</v>
      </c>
      <c r="AL76" s="164">
        <f t="shared" si="36"/>
        <v>0</v>
      </c>
      <c r="AM76" s="164">
        <f t="shared" si="37"/>
        <v>0</v>
      </c>
      <c r="AN76" s="164">
        <f t="shared" si="38"/>
        <v>2.5</v>
      </c>
      <c r="AO76" s="164">
        <f t="shared" si="39"/>
        <v>2.5</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f t="shared" ref="AW76:AW139" si="52">IF(N76&gt;0,N76,"")</f>
        <v>12</v>
      </c>
      <c r="AX76" s="165">
        <f t="shared" ref="AX76:AX139" si="53">IF(AND(K76="x",AW76&gt;0),AW76,"")</f>
        <v>12</v>
      </c>
      <c r="AY76" s="193" t="str">
        <f t="shared" ref="AY76:AY139" si="54">IF(OR(K76="x",F76="x",AW76&lt;=0),"",AW76)</f>
        <v/>
      </c>
      <c r="AZ76" s="183" t="str">
        <f t="shared" ref="AZ76:AZ139" si="55">IF(AND(F76="x",AW76&gt;0),AW76,"")</f>
        <v/>
      </c>
      <c r="BA76" s="173">
        <f t="shared" ref="BA76:BA139" si="56">IF(V76&gt;0,V76,"")</f>
        <v>0.25</v>
      </c>
      <c r="BB76" s="174">
        <f t="shared" ref="BB76:BB139" si="57">IF(AND(K76="x",BA76&gt;0),BA76,"")</f>
        <v>0.25</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37.5" x14ac:dyDescent="0.3">
      <c r="A77" s="221"/>
      <c r="B77" s="222"/>
      <c r="C77" s="213">
        <v>66</v>
      </c>
      <c r="D77" s="641" t="s">
        <v>3529</v>
      </c>
      <c r="E77" s="180" t="s">
        <v>46</v>
      </c>
      <c r="F77" s="17"/>
      <c r="G77" s="131">
        <v>44334</v>
      </c>
      <c r="H77" s="135"/>
      <c r="I77" s="141"/>
      <c r="J77" s="25"/>
      <c r="K77" s="145" t="s">
        <v>0</v>
      </c>
      <c r="L77" s="28"/>
      <c r="M77" s="394">
        <v>44349</v>
      </c>
      <c r="N77" s="158">
        <f t="shared" ref="N77:N140" si="63">IF((NETWORKDAYS(G77,M77)&gt;0),(NETWORKDAYS(G77,M77)),"")</f>
        <v>12</v>
      </c>
      <c r="O77" s="27"/>
      <c r="P77" s="27"/>
      <c r="Q77" s="27"/>
      <c r="R77" s="27" t="s">
        <v>0</v>
      </c>
      <c r="S77" s="27"/>
      <c r="T77" s="28"/>
      <c r="U77" s="29"/>
      <c r="V77" s="181">
        <v>0.25</v>
      </c>
      <c r="W77" s="318"/>
      <c r="X77" s="319"/>
      <c r="Y77" s="160">
        <f t="shared" si="49"/>
        <v>0.25</v>
      </c>
      <c r="Z77" s="159">
        <f t="shared" ref="Z77:Z140" si="64">IF((F77="x"),0,((V77*10)+(W77*20)))</f>
        <v>2.5</v>
      </c>
      <c r="AA77" s="327"/>
      <c r="AB77" s="400">
        <f t="shared" si="41"/>
        <v>-30</v>
      </c>
      <c r="AC77" s="371"/>
      <c r="AD77" s="226" t="str">
        <f t="shared" si="50"/>
        <v/>
      </c>
      <c r="AE77" s="368">
        <f t="shared" ref="AE77:AE140" si="65">IF(AND(Z77&gt;0,F77="x"),0,IF(AND(Z77&gt;0,AC77="x"),Z77-60,IF(AND(Z77&gt;0,AB77=-30),Z77+AB77,0)))</f>
        <v>-27.5</v>
      </c>
      <c r="AF77" s="339"/>
      <c r="AG77" s="338"/>
      <c r="AH77" s="336"/>
      <c r="AI77" s="161">
        <f t="shared" ref="AI77:AI140" si="66">IF(AE77&lt;=0,AG77,AE77+AG77)</f>
        <v>0</v>
      </c>
      <c r="AJ77" s="162">
        <f t="shared" si="51"/>
        <v>2.5</v>
      </c>
      <c r="AK77" s="163">
        <f t="shared" ref="AK77:AK140" si="67">AJ77-AH77</f>
        <v>2.5</v>
      </c>
      <c r="AL77" s="164">
        <f t="shared" ref="AL77:AL140" si="68">IF(K77="x",AH77,0)</f>
        <v>0</v>
      </c>
      <c r="AM77" s="164">
        <f t="shared" ref="AM77:AM140" si="69">IF(K77="x",AI77,0)</f>
        <v>0</v>
      </c>
      <c r="AN77" s="164">
        <f t="shared" ref="AN77:AN140" si="70">IF(K77="x",AJ77,0)</f>
        <v>2.5</v>
      </c>
      <c r="AO77" s="164">
        <f t="shared" ref="AO77:AO140" si="71">IF(K77="x",AK77,0)</f>
        <v>2.5</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f t="shared" si="52"/>
        <v>12</v>
      </c>
      <c r="AX77" s="165">
        <f t="shared" si="53"/>
        <v>12</v>
      </c>
      <c r="AY77" s="193" t="str">
        <f t="shared" si="54"/>
        <v/>
      </c>
      <c r="AZ77" s="183" t="str">
        <f t="shared" si="55"/>
        <v/>
      </c>
      <c r="BA77" s="173">
        <f t="shared" si="56"/>
        <v>0.25</v>
      </c>
      <c r="BB77" s="174">
        <f t="shared" si="57"/>
        <v>0.25</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37.5" x14ac:dyDescent="0.3">
      <c r="A78" s="221"/>
      <c r="B78" s="222"/>
      <c r="C78" s="214">
        <v>67</v>
      </c>
      <c r="D78" s="640" t="s">
        <v>3530</v>
      </c>
      <c r="E78" s="180" t="s">
        <v>46</v>
      </c>
      <c r="F78" s="17"/>
      <c r="G78" s="131">
        <v>44334</v>
      </c>
      <c r="H78" s="135"/>
      <c r="I78" s="141"/>
      <c r="J78" s="25"/>
      <c r="K78" s="145" t="s">
        <v>0</v>
      </c>
      <c r="L78" s="28"/>
      <c r="M78" s="394">
        <v>44349</v>
      </c>
      <c r="N78" s="158">
        <f t="shared" si="63"/>
        <v>12</v>
      </c>
      <c r="O78" s="27"/>
      <c r="P78" s="27"/>
      <c r="Q78" s="27"/>
      <c r="R78" s="27" t="s">
        <v>0</v>
      </c>
      <c r="S78" s="27"/>
      <c r="T78" s="28"/>
      <c r="U78" s="29"/>
      <c r="V78" s="181">
        <v>0.25</v>
      </c>
      <c r="W78" s="318"/>
      <c r="X78" s="319"/>
      <c r="Y78" s="160">
        <f t="shared" si="49"/>
        <v>0.25</v>
      </c>
      <c r="Z78" s="159">
        <f t="shared" si="64"/>
        <v>2.5</v>
      </c>
      <c r="AA78" s="327"/>
      <c r="AB78" s="400">
        <f t="shared" ref="AB78:AB141" si="73">IF(AND(Z78&gt;=0,F78="x"),0,IF(AND(Z78&gt;0,AC78="x"),0,IF(Z78&gt;0,0-30,0)))</f>
        <v>-30</v>
      </c>
      <c r="AC78" s="371"/>
      <c r="AD78" s="226" t="str">
        <f t="shared" si="50"/>
        <v/>
      </c>
      <c r="AE78" s="368">
        <f t="shared" si="65"/>
        <v>-27.5</v>
      </c>
      <c r="AF78" s="339"/>
      <c r="AG78" s="338"/>
      <c r="AH78" s="336"/>
      <c r="AI78" s="161">
        <f t="shared" si="66"/>
        <v>0</v>
      </c>
      <c r="AJ78" s="162">
        <f t="shared" si="51"/>
        <v>2.5</v>
      </c>
      <c r="AK78" s="163">
        <f t="shared" si="67"/>
        <v>2.5</v>
      </c>
      <c r="AL78" s="164">
        <f t="shared" si="68"/>
        <v>0</v>
      </c>
      <c r="AM78" s="164">
        <f t="shared" si="69"/>
        <v>0</v>
      </c>
      <c r="AN78" s="164">
        <f t="shared" si="70"/>
        <v>2.5</v>
      </c>
      <c r="AO78" s="164">
        <f t="shared" si="71"/>
        <v>2.5</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f t="shared" si="52"/>
        <v>12</v>
      </c>
      <c r="AX78" s="165">
        <f t="shared" si="53"/>
        <v>12</v>
      </c>
      <c r="AY78" s="193" t="str">
        <f t="shared" si="54"/>
        <v/>
      </c>
      <c r="AZ78" s="183" t="str">
        <f t="shared" si="55"/>
        <v/>
      </c>
      <c r="BA78" s="173">
        <f t="shared" si="56"/>
        <v>0.25</v>
      </c>
      <c r="BB78" s="174">
        <f t="shared" si="57"/>
        <v>0.25</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37.5" x14ac:dyDescent="0.3">
      <c r="A79" s="221"/>
      <c r="B79" s="222"/>
      <c r="C79" s="214">
        <v>68</v>
      </c>
      <c r="D79" s="640" t="s">
        <v>3531</v>
      </c>
      <c r="E79" s="180" t="s">
        <v>46</v>
      </c>
      <c r="F79" s="17"/>
      <c r="G79" s="131">
        <v>44334</v>
      </c>
      <c r="H79" s="135"/>
      <c r="I79" s="141"/>
      <c r="J79" s="25"/>
      <c r="K79" s="145" t="s">
        <v>0</v>
      </c>
      <c r="L79" s="28"/>
      <c r="M79" s="394">
        <v>44349</v>
      </c>
      <c r="N79" s="158">
        <f t="shared" si="63"/>
        <v>12</v>
      </c>
      <c r="O79" s="27"/>
      <c r="P79" s="27"/>
      <c r="Q79" s="27"/>
      <c r="R79" s="27" t="s">
        <v>0</v>
      </c>
      <c r="S79" s="27"/>
      <c r="T79" s="28"/>
      <c r="U79" s="29"/>
      <c r="V79" s="181">
        <v>0.25</v>
      </c>
      <c r="W79" s="318"/>
      <c r="X79" s="319"/>
      <c r="Y79" s="160">
        <f t="shared" si="49"/>
        <v>0.25</v>
      </c>
      <c r="Z79" s="159">
        <f t="shared" si="64"/>
        <v>2.5</v>
      </c>
      <c r="AA79" s="327"/>
      <c r="AB79" s="400">
        <f t="shared" si="73"/>
        <v>-30</v>
      </c>
      <c r="AC79" s="371"/>
      <c r="AD79" s="226" t="str">
        <f t="shared" si="50"/>
        <v/>
      </c>
      <c r="AE79" s="368">
        <f t="shared" si="65"/>
        <v>-27.5</v>
      </c>
      <c r="AF79" s="339"/>
      <c r="AG79" s="338"/>
      <c r="AH79" s="336"/>
      <c r="AI79" s="161">
        <f t="shared" si="66"/>
        <v>0</v>
      </c>
      <c r="AJ79" s="162">
        <f t="shared" si="51"/>
        <v>2.5</v>
      </c>
      <c r="AK79" s="163">
        <f t="shared" si="67"/>
        <v>2.5</v>
      </c>
      <c r="AL79" s="164">
        <f t="shared" si="68"/>
        <v>0</v>
      </c>
      <c r="AM79" s="164">
        <f t="shared" si="69"/>
        <v>0</v>
      </c>
      <c r="AN79" s="164">
        <f t="shared" si="70"/>
        <v>2.5</v>
      </c>
      <c r="AO79" s="164">
        <f t="shared" si="71"/>
        <v>2.5</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f t="shared" si="52"/>
        <v>12</v>
      </c>
      <c r="AX79" s="165">
        <f t="shared" si="53"/>
        <v>12</v>
      </c>
      <c r="AY79" s="193" t="str">
        <f t="shared" si="54"/>
        <v/>
      </c>
      <c r="AZ79" s="183" t="str">
        <f t="shared" si="55"/>
        <v/>
      </c>
      <c r="BA79" s="173">
        <f t="shared" si="56"/>
        <v>0.25</v>
      </c>
      <c r="BB79" s="174">
        <f t="shared" si="57"/>
        <v>0.25</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37.5" x14ac:dyDescent="0.3">
      <c r="A80" s="221"/>
      <c r="B80" s="222"/>
      <c r="C80" s="213">
        <v>69</v>
      </c>
      <c r="D80" s="640" t="s">
        <v>3532</v>
      </c>
      <c r="E80" s="180" t="s">
        <v>46</v>
      </c>
      <c r="F80" s="17"/>
      <c r="G80" s="131">
        <v>44334</v>
      </c>
      <c r="H80" s="135"/>
      <c r="I80" s="141"/>
      <c r="J80" s="25"/>
      <c r="K80" s="145" t="s">
        <v>0</v>
      </c>
      <c r="L80" s="28"/>
      <c r="M80" s="394">
        <v>44349</v>
      </c>
      <c r="N80" s="158">
        <f t="shared" si="63"/>
        <v>12</v>
      </c>
      <c r="O80" s="27"/>
      <c r="P80" s="27"/>
      <c r="Q80" s="27"/>
      <c r="R80" s="27" t="s">
        <v>0</v>
      </c>
      <c r="S80" s="27"/>
      <c r="T80" s="28"/>
      <c r="U80" s="29"/>
      <c r="V80" s="181">
        <v>0.25</v>
      </c>
      <c r="W80" s="318"/>
      <c r="X80" s="319"/>
      <c r="Y80" s="160">
        <f t="shared" si="49"/>
        <v>0.25</v>
      </c>
      <c r="Z80" s="159">
        <f t="shared" si="64"/>
        <v>2.5</v>
      </c>
      <c r="AA80" s="327"/>
      <c r="AB80" s="400">
        <f t="shared" si="73"/>
        <v>-30</v>
      </c>
      <c r="AC80" s="371"/>
      <c r="AD80" s="226" t="str">
        <f t="shared" si="50"/>
        <v/>
      </c>
      <c r="AE80" s="368">
        <f t="shared" si="65"/>
        <v>-27.5</v>
      </c>
      <c r="AF80" s="339"/>
      <c r="AG80" s="338"/>
      <c r="AH80" s="336"/>
      <c r="AI80" s="161">
        <f t="shared" si="66"/>
        <v>0</v>
      </c>
      <c r="AJ80" s="162">
        <f t="shared" si="51"/>
        <v>2.5</v>
      </c>
      <c r="AK80" s="163">
        <f t="shared" si="67"/>
        <v>2.5</v>
      </c>
      <c r="AL80" s="164">
        <f t="shared" si="68"/>
        <v>0</v>
      </c>
      <c r="AM80" s="164">
        <f t="shared" si="69"/>
        <v>0</v>
      </c>
      <c r="AN80" s="164">
        <f t="shared" si="70"/>
        <v>2.5</v>
      </c>
      <c r="AO80" s="164">
        <f t="shared" si="71"/>
        <v>2.5</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f t="shared" si="52"/>
        <v>12</v>
      </c>
      <c r="AX80" s="165">
        <f t="shared" si="53"/>
        <v>12</v>
      </c>
      <c r="AY80" s="193" t="str">
        <f t="shared" si="54"/>
        <v/>
      </c>
      <c r="AZ80" s="183" t="str">
        <f t="shared" si="55"/>
        <v/>
      </c>
      <c r="BA80" s="173">
        <f t="shared" si="56"/>
        <v>0.25</v>
      </c>
      <c r="BB80" s="174">
        <f t="shared" si="57"/>
        <v>0.25</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37.5" x14ac:dyDescent="0.3">
      <c r="A81" s="221"/>
      <c r="B81" s="222"/>
      <c r="C81" s="214">
        <v>70</v>
      </c>
      <c r="D81" s="641" t="s">
        <v>3533</v>
      </c>
      <c r="E81" s="180" t="s">
        <v>46</v>
      </c>
      <c r="F81" s="17"/>
      <c r="G81" s="131">
        <v>44334</v>
      </c>
      <c r="H81" s="135"/>
      <c r="I81" s="141"/>
      <c r="J81" s="25"/>
      <c r="K81" s="145" t="s">
        <v>0</v>
      </c>
      <c r="L81" s="28"/>
      <c r="M81" s="394">
        <v>44349</v>
      </c>
      <c r="N81" s="158">
        <f t="shared" si="63"/>
        <v>12</v>
      </c>
      <c r="O81" s="27"/>
      <c r="P81" s="27"/>
      <c r="Q81" s="27"/>
      <c r="R81" s="27" t="s">
        <v>0</v>
      </c>
      <c r="S81" s="27"/>
      <c r="T81" s="28"/>
      <c r="U81" s="29"/>
      <c r="V81" s="181">
        <v>0.25</v>
      </c>
      <c r="W81" s="318"/>
      <c r="X81" s="319"/>
      <c r="Y81" s="160">
        <f t="shared" si="49"/>
        <v>0.25</v>
      </c>
      <c r="Z81" s="159">
        <f t="shared" si="64"/>
        <v>2.5</v>
      </c>
      <c r="AA81" s="327"/>
      <c r="AB81" s="400">
        <f t="shared" si="73"/>
        <v>-30</v>
      </c>
      <c r="AC81" s="371"/>
      <c r="AD81" s="226" t="str">
        <f t="shared" si="50"/>
        <v/>
      </c>
      <c r="AE81" s="368">
        <f t="shared" si="65"/>
        <v>-27.5</v>
      </c>
      <c r="AF81" s="339"/>
      <c r="AG81" s="338"/>
      <c r="AH81" s="336"/>
      <c r="AI81" s="161">
        <f t="shared" si="66"/>
        <v>0</v>
      </c>
      <c r="AJ81" s="162">
        <f t="shared" si="51"/>
        <v>2.5</v>
      </c>
      <c r="AK81" s="163">
        <f t="shared" si="67"/>
        <v>2.5</v>
      </c>
      <c r="AL81" s="164">
        <f t="shared" si="68"/>
        <v>0</v>
      </c>
      <c r="AM81" s="164">
        <f t="shared" si="69"/>
        <v>0</v>
      </c>
      <c r="AN81" s="164">
        <f t="shared" si="70"/>
        <v>2.5</v>
      </c>
      <c r="AO81" s="164">
        <f t="shared" si="71"/>
        <v>2.5</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f t="shared" si="52"/>
        <v>12</v>
      </c>
      <c r="AX81" s="165">
        <f t="shared" si="53"/>
        <v>12</v>
      </c>
      <c r="AY81" s="193" t="str">
        <f t="shared" si="54"/>
        <v/>
      </c>
      <c r="AZ81" s="183" t="str">
        <f t="shared" si="55"/>
        <v/>
      </c>
      <c r="BA81" s="173">
        <f t="shared" si="56"/>
        <v>0.25</v>
      </c>
      <c r="BB81" s="174">
        <f t="shared" si="57"/>
        <v>0.25</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37.5" x14ac:dyDescent="0.3">
      <c r="A82" s="221"/>
      <c r="B82" s="222"/>
      <c r="C82" s="213">
        <v>71</v>
      </c>
      <c r="D82" s="640" t="s">
        <v>3534</v>
      </c>
      <c r="E82" s="180" t="s">
        <v>46</v>
      </c>
      <c r="F82" s="17"/>
      <c r="G82" s="131">
        <v>44334</v>
      </c>
      <c r="H82" s="135"/>
      <c r="I82" s="141"/>
      <c r="J82" s="25"/>
      <c r="K82" s="145" t="s">
        <v>0</v>
      </c>
      <c r="L82" s="28"/>
      <c r="M82" s="394">
        <v>44349</v>
      </c>
      <c r="N82" s="158">
        <f t="shared" si="63"/>
        <v>12</v>
      </c>
      <c r="O82" s="27"/>
      <c r="P82" s="27"/>
      <c r="Q82" s="27"/>
      <c r="R82" s="27" t="s">
        <v>0</v>
      </c>
      <c r="S82" s="27"/>
      <c r="T82" s="28"/>
      <c r="U82" s="29"/>
      <c r="V82" s="181">
        <v>0.25</v>
      </c>
      <c r="W82" s="318"/>
      <c r="X82" s="319"/>
      <c r="Y82" s="160">
        <f t="shared" si="49"/>
        <v>0.25</v>
      </c>
      <c r="Z82" s="159">
        <f t="shared" si="64"/>
        <v>2.5</v>
      </c>
      <c r="AA82" s="327"/>
      <c r="AB82" s="400">
        <f t="shared" si="73"/>
        <v>-30</v>
      </c>
      <c r="AC82" s="371"/>
      <c r="AD82" s="226" t="str">
        <f t="shared" si="50"/>
        <v/>
      </c>
      <c r="AE82" s="368">
        <f t="shared" si="65"/>
        <v>-27.5</v>
      </c>
      <c r="AF82" s="339"/>
      <c r="AG82" s="338"/>
      <c r="AH82" s="336"/>
      <c r="AI82" s="161">
        <f t="shared" si="66"/>
        <v>0</v>
      </c>
      <c r="AJ82" s="162">
        <f t="shared" si="51"/>
        <v>2.5</v>
      </c>
      <c r="AK82" s="163">
        <f t="shared" si="67"/>
        <v>2.5</v>
      </c>
      <c r="AL82" s="164">
        <f t="shared" si="68"/>
        <v>0</v>
      </c>
      <c r="AM82" s="164">
        <f t="shared" si="69"/>
        <v>0</v>
      </c>
      <c r="AN82" s="164">
        <f t="shared" si="70"/>
        <v>2.5</v>
      </c>
      <c r="AO82" s="164">
        <f t="shared" si="71"/>
        <v>2.5</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f t="shared" si="52"/>
        <v>12</v>
      </c>
      <c r="AX82" s="165">
        <f t="shared" si="53"/>
        <v>12</v>
      </c>
      <c r="AY82" s="193" t="str">
        <f t="shared" si="54"/>
        <v/>
      </c>
      <c r="AZ82" s="183" t="str">
        <f t="shared" si="55"/>
        <v/>
      </c>
      <c r="BA82" s="173">
        <f t="shared" si="56"/>
        <v>0.25</v>
      </c>
      <c r="BB82" s="174">
        <f t="shared" si="57"/>
        <v>0.25</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37.5" x14ac:dyDescent="0.3">
      <c r="A83" s="221"/>
      <c r="B83" s="222"/>
      <c r="C83" s="214">
        <v>72</v>
      </c>
      <c r="D83" s="640" t="s">
        <v>3535</v>
      </c>
      <c r="E83" s="180" t="s">
        <v>46</v>
      </c>
      <c r="F83" s="17"/>
      <c r="G83" s="131">
        <v>44334</v>
      </c>
      <c r="H83" s="135"/>
      <c r="I83" s="141"/>
      <c r="J83" s="25"/>
      <c r="K83" s="145" t="s">
        <v>0</v>
      </c>
      <c r="L83" s="28"/>
      <c r="M83" s="394">
        <v>44349</v>
      </c>
      <c r="N83" s="158">
        <f t="shared" si="63"/>
        <v>12</v>
      </c>
      <c r="O83" s="27"/>
      <c r="P83" s="27"/>
      <c r="Q83" s="27"/>
      <c r="R83" s="27" t="s">
        <v>0</v>
      </c>
      <c r="S83" s="27"/>
      <c r="T83" s="28"/>
      <c r="U83" s="29"/>
      <c r="V83" s="181">
        <v>0.25</v>
      </c>
      <c r="W83" s="318"/>
      <c r="X83" s="319"/>
      <c r="Y83" s="160">
        <f t="shared" si="49"/>
        <v>0.25</v>
      </c>
      <c r="Z83" s="159">
        <f t="shared" si="64"/>
        <v>2.5</v>
      </c>
      <c r="AA83" s="327"/>
      <c r="AB83" s="400">
        <f t="shared" si="73"/>
        <v>-30</v>
      </c>
      <c r="AC83" s="371"/>
      <c r="AD83" s="226" t="str">
        <f t="shared" si="50"/>
        <v/>
      </c>
      <c r="AE83" s="368">
        <f t="shared" si="65"/>
        <v>-27.5</v>
      </c>
      <c r="AF83" s="339"/>
      <c r="AG83" s="338"/>
      <c r="AH83" s="336"/>
      <c r="AI83" s="161">
        <f t="shared" si="66"/>
        <v>0</v>
      </c>
      <c r="AJ83" s="162">
        <f t="shared" si="51"/>
        <v>2.5</v>
      </c>
      <c r="AK83" s="163">
        <f t="shared" si="67"/>
        <v>2.5</v>
      </c>
      <c r="AL83" s="164">
        <f t="shared" si="68"/>
        <v>0</v>
      </c>
      <c r="AM83" s="164">
        <f t="shared" si="69"/>
        <v>0</v>
      </c>
      <c r="AN83" s="164">
        <f t="shared" si="70"/>
        <v>2.5</v>
      </c>
      <c r="AO83" s="164">
        <f t="shared" si="71"/>
        <v>2.5</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f t="shared" si="52"/>
        <v>12</v>
      </c>
      <c r="AX83" s="165">
        <f t="shared" si="53"/>
        <v>12</v>
      </c>
      <c r="AY83" s="193" t="str">
        <f t="shared" si="54"/>
        <v/>
      </c>
      <c r="AZ83" s="183" t="str">
        <f t="shared" si="55"/>
        <v/>
      </c>
      <c r="BA83" s="173">
        <f t="shared" si="56"/>
        <v>0.25</v>
      </c>
      <c r="BB83" s="174">
        <f t="shared" si="57"/>
        <v>0.25</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37.5" x14ac:dyDescent="0.3">
      <c r="A84" s="221"/>
      <c r="B84" s="222"/>
      <c r="C84" s="214">
        <v>73</v>
      </c>
      <c r="D84" s="640" t="s">
        <v>3536</v>
      </c>
      <c r="E84" s="180" t="s">
        <v>46</v>
      </c>
      <c r="F84" s="17"/>
      <c r="G84" s="131">
        <v>44334</v>
      </c>
      <c r="H84" s="135"/>
      <c r="I84" s="141"/>
      <c r="J84" s="25"/>
      <c r="K84" s="145" t="s">
        <v>0</v>
      </c>
      <c r="L84" s="28"/>
      <c r="M84" s="394">
        <v>44349</v>
      </c>
      <c r="N84" s="158">
        <f t="shared" si="63"/>
        <v>12</v>
      </c>
      <c r="O84" s="27"/>
      <c r="P84" s="27"/>
      <c r="Q84" s="27"/>
      <c r="R84" s="27" t="s">
        <v>0</v>
      </c>
      <c r="S84" s="27"/>
      <c r="T84" s="28"/>
      <c r="U84" s="29"/>
      <c r="V84" s="181">
        <v>0.25</v>
      </c>
      <c r="W84" s="318"/>
      <c r="X84" s="319"/>
      <c r="Y84" s="160">
        <f t="shared" si="49"/>
        <v>0.25</v>
      </c>
      <c r="Z84" s="159">
        <f t="shared" si="64"/>
        <v>2.5</v>
      </c>
      <c r="AA84" s="327"/>
      <c r="AB84" s="400">
        <f t="shared" si="73"/>
        <v>-30</v>
      </c>
      <c r="AC84" s="371"/>
      <c r="AD84" s="226" t="str">
        <f t="shared" si="50"/>
        <v/>
      </c>
      <c r="AE84" s="368">
        <f t="shared" si="65"/>
        <v>-27.5</v>
      </c>
      <c r="AF84" s="339"/>
      <c r="AG84" s="338"/>
      <c r="AH84" s="336"/>
      <c r="AI84" s="161">
        <f t="shared" si="66"/>
        <v>0</v>
      </c>
      <c r="AJ84" s="162">
        <f t="shared" si="51"/>
        <v>2.5</v>
      </c>
      <c r="AK84" s="163">
        <f t="shared" si="67"/>
        <v>2.5</v>
      </c>
      <c r="AL84" s="164">
        <f t="shared" si="68"/>
        <v>0</v>
      </c>
      <c r="AM84" s="164">
        <f t="shared" si="69"/>
        <v>0</v>
      </c>
      <c r="AN84" s="164">
        <f t="shared" si="70"/>
        <v>2.5</v>
      </c>
      <c r="AO84" s="164">
        <f t="shared" si="71"/>
        <v>2.5</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f t="shared" si="52"/>
        <v>12</v>
      </c>
      <c r="AX84" s="165">
        <f t="shared" si="53"/>
        <v>12</v>
      </c>
      <c r="AY84" s="193" t="str">
        <f t="shared" si="54"/>
        <v/>
      </c>
      <c r="AZ84" s="183" t="str">
        <f t="shared" si="55"/>
        <v/>
      </c>
      <c r="BA84" s="173">
        <f t="shared" si="56"/>
        <v>0.25</v>
      </c>
      <c r="BB84" s="174">
        <f t="shared" si="57"/>
        <v>0.25</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37.5" x14ac:dyDescent="0.3">
      <c r="A85" s="221"/>
      <c r="B85" s="222"/>
      <c r="C85" s="213">
        <v>74</v>
      </c>
      <c r="D85" s="641" t="s">
        <v>3537</v>
      </c>
      <c r="E85" s="180" t="s">
        <v>46</v>
      </c>
      <c r="F85" s="17"/>
      <c r="G85" s="131">
        <v>44334</v>
      </c>
      <c r="H85" s="135"/>
      <c r="I85" s="141"/>
      <c r="J85" s="25"/>
      <c r="K85" s="145" t="s">
        <v>0</v>
      </c>
      <c r="L85" s="28"/>
      <c r="M85" s="394">
        <v>44349</v>
      </c>
      <c r="N85" s="158">
        <f t="shared" si="63"/>
        <v>12</v>
      </c>
      <c r="O85" s="27"/>
      <c r="P85" s="27"/>
      <c r="Q85" s="27"/>
      <c r="R85" s="27" t="s">
        <v>0</v>
      </c>
      <c r="S85" s="27"/>
      <c r="T85" s="28"/>
      <c r="U85" s="29"/>
      <c r="V85" s="181">
        <v>0.25</v>
      </c>
      <c r="W85" s="318"/>
      <c r="X85" s="319"/>
      <c r="Y85" s="160">
        <f t="shared" si="49"/>
        <v>0.25</v>
      </c>
      <c r="Z85" s="159">
        <f t="shared" si="64"/>
        <v>2.5</v>
      </c>
      <c r="AA85" s="327"/>
      <c r="AB85" s="400">
        <f t="shared" si="73"/>
        <v>-30</v>
      </c>
      <c r="AC85" s="371"/>
      <c r="AD85" s="226" t="str">
        <f t="shared" si="50"/>
        <v/>
      </c>
      <c r="AE85" s="368">
        <f t="shared" si="65"/>
        <v>-27.5</v>
      </c>
      <c r="AF85" s="339"/>
      <c r="AG85" s="338"/>
      <c r="AH85" s="336"/>
      <c r="AI85" s="161">
        <f t="shared" si="66"/>
        <v>0</v>
      </c>
      <c r="AJ85" s="162">
        <f t="shared" si="51"/>
        <v>2.5</v>
      </c>
      <c r="AK85" s="163">
        <f t="shared" si="67"/>
        <v>2.5</v>
      </c>
      <c r="AL85" s="164">
        <f t="shared" si="68"/>
        <v>0</v>
      </c>
      <c r="AM85" s="164">
        <f t="shared" si="69"/>
        <v>0</v>
      </c>
      <c r="AN85" s="164">
        <f t="shared" si="70"/>
        <v>2.5</v>
      </c>
      <c r="AO85" s="164">
        <f t="shared" si="71"/>
        <v>2.5</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f t="shared" si="52"/>
        <v>12</v>
      </c>
      <c r="AX85" s="165">
        <f t="shared" si="53"/>
        <v>12</v>
      </c>
      <c r="AY85" s="193" t="str">
        <f t="shared" si="54"/>
        <v/>
      </c>
      <c r="AZ85" s="183" t="str">
        <f t="shared" si="55"/>
        <v/>
      </c>
      <c r="BA85" s="173">
        <f t="shared" si="56"/>
        <v>0.25</v>
      </c>
      <c r="BB85" s="174">
        <f t="shared" si="57"/>
        <v>0.25</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37.5" x14ac:dyDescent="0.3">
      <c r="A86" s="221"/>
      <c r="B86" s="222"/>
      <c r="C86" s="214">
        <v>75</v>
      </c>
      <c r="D86" s="640" t="s">
        <v>3538</v>
      </c>
      <c r="E86" s="180" t="s">
        <v>46</v>
      </c>
      <c r="F86" s="17"/>
      <c r="G86" s="131">
        <v>44334</v>
      </c>
      <c r="H86" s="135"/>
      <c r="I86" s="141"/>
      <c r="J86" s="25"/>
      <c r="K86" s="145" t="s">
        <v>0</v>
      </c>
      <c r="L86" s="28"/>
      <c r="M86" s="394">
        <v>44349</v>
      </c>
      <c r="N86" s="158">
        <f t="shared" si="63"/>
        <v>12</v>
      </c>
      <c r="O86" s="27"/>
      <c r="P86" s="27"/>
      <c r="Q86" s="27"/>
      <c r="R86" s="27" t="s">
        <v>0</v>
      </c>
      <c r="S86" s="27"/>
      <c r="T86" s="28"/>
      <c r="U86" s="29"/>
      <c r="V86" s="181">
        <v>0.25</v>
      </c>
      <c r="W86" s="318"/>
      <c r="X86" s="319"/>
      <c r="Y86" s="160">
        <f t="shared" si="49"/>
        <v>0.25</v>
      </c>
      <c r="Z86" s="159">
        <f t="shared" si="64"/>
        <v>2.5</v>
      </c>
      <c r="AA86" s="327"/>
      <c r="AB86" s="400">
        <f t="shared" si="73"/>
        <v>-30</v>
      </c>
      <c r="AC86" s="371"/>
      <c r="AD86" s="226" t="str">
        <f t="shared" si="50"/>
        <v/>
      </c>
      <c r="AE86" s="368">
        <f t="shared" si="65"/>
        <v>-27.5</v>
      </c>
      <c r="AF86" s="339"/>
      <c r="AG86" s="338"/>
      <c r="AH86" s="336"/>
      <c r="AI86" s="161">
        <f t="shared" si="66"/>
        <v>0</v>
      </c>
      <c r="AJ86" s="162">
        <f t="shared" si="51"/>
        <v>2.5</v>
      </c>
      <c r="AK86" s="163">
        <f t="shared" si="67"/>
        <v>2.5</v>
      </c>
      <c r="AL86" s="164">
        <f t="shared" si="68"/>
        <v>0</v>
      </c>
      <c r="AM86" s="164">
        <f t="shared" si="69"/>
        <v>0</v>
      </c>
      <c r="AN86" s="164">
        <f t="shared" si="70"/>
        <v>2.5</v>
      </c>
      <c r="AO86" s="164">
        <f t="shared" si="71"/>
        <v>2.5</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f t="shared" si="52"/>
        <v>12</v>
      </c>
      <c r="AX86" s="165">
        <f t="shared" si="53"/>
        <v>12</v>
      </c>
      <c r="AY86" s="193" t="str">
        <f t="shared" si="54"/>
        <v/>
      </c>
      <c r="AZ86" s="183" t="str">
        <f t="shared" si="55"/>
        <v/>
      </c>
      <c r="BA86" s="173">
        <f t="shared" si="56"/>
        <v>0.25</v>
      </c>
      <c r="BB86" s="174">
        <f t="shared" si="57"/>
        <v>0.25</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37.5" x14ac:dyDescent="0.3">
      <c r="A87" s="221"/>
      <c r="B87" s="222"/>
      <c r="C87" s="213">
        <v>76</v>
      </c>
      <c r="D87" s="640" t="s">
        <v>3539</v>
      </c>
      <c r="E87" s="180" t="s">
        <v>46</v>
      </c>
      <c r="F87" s="17"/>
      <c r="G87" s="131">
        <v>44334</v>
      </c>
      <c r="H87" s="135"/>
      <c r="I87" s="141"/>
      <c r="J87" s="25"/>
      <c r="K87" s="145" t="s">
        <v>0</v>
      </c>
      <c r="L87" s="28"/>
      <c r="M87" s="394">
        <v>44349</v>
      </c>
      <c r="N87" s="158">
        <f t="shared" si="63"/>
        <v>12</v>
      </c>
      <c r="O87" s="27"/>
      <c r="P87" s="27"/>
      <c r="Q87" s="27"/>
      <c r="R87" s="27" t="s">
        <v>0</v>
      </c>
      <c r="S87" s="27"/>
      <c r="T87" s="28"/>
      <c r="U87" s="29"/>
      <c r="V87" s="181">
        <v>0.25</v>
      </c>
      <c r="W87" s="318"/>
      <c r="X87" s="319"/>
      <c r="Y87" s="160">
        <f t="shared" si="49"/>
        <v>0.25</v>
      </c>
      <c r="Z87" s="159">
        <f t="shared" si="64"/>
        <v>2.5</v>
      </c>
      <c r="AA87" s="327"/>
      <c r="AB87" s="400">
        <f t="shared" si="73"/>
        <v>-30</v>
      </c>
      <c r="AC87" s="371"/>
      <c r="AD87" s="226" t="str">
        <f t="shared" si="50"/>
        <v/>
      </c>
      <c r="AE87" s="368">
        <f t="shared" si="65"/>
        <v>-27.5</v>
      </c>
      <c r="AF87" s="339"/>
      <c r="AG87" s="338"/>
      <c r="AH87" s="336"/>
      <c r="AI87" s="161">
        <f t="shared" si="66"/>
        <v>0</v>
      </c>
      <c r="AJ87" s="162">
        <f t="shared" si="51"/>
        <v>2.5</v>
      </c>
      <c r="AK87" s="163">
        <f t="shared" si="67"/>
        <v>2.5</v>
      </c>
      <c r="AL87" s="164">
        <f t="shared" si="68"/>
        <v>0</v>
      </c>
      <c r="AM87" s="164">
        <f t="shared" si="69"/>
        <v>0</v>
      </c>
      <c r="AN87" s="164">
        <f t="shared" si="70"/>
        <v>2.5</v>
      </c>
      <c r="AO87" s="164">
        <f t="shared" si="71"/>
        <v>2.5</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f t="shared" si="52"/>
        <v>12</v>
      </c>
      <c r="AX87" s="165">
        <f t="shared" si="53"/>
        <v>12</v>
      </c>
      <c r="AY87" s="193" t="str">
        <f t="shared" si="54"/>
        <v/>
      </c>
      <c r="AZ87" s="183" t="str">
        <f t="shared" si="55"/>
        <v/>
      </c>
      <c r="BA87" s="173">
        <f t="shared" si="56"/>
        <v>0.25</v>
      </c>
      <c r="BB87" s="174">
        <f t="shared" si="57"/>
        <v>0.25</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643" t="s">
        <v>3540</v>
      </c>
      <c r="E88" s="180" t="s">
        <v>46</v>
      </c>
      <c r="F88" s="17"/>
      <c r="G88" s="131">
        <v>44334</v>
      </c>
      <c r="H88" s="135"/>
      <c r="I88" s="141"/>
      <c r="J88" s="25"/>
      <c r="K88" s="145" t="s">
        <v>0</v>
      </c>
      <c r="L88" s="28"/>
      <c r="M88" s="394">
        <v>44349</v>
      </c>
      <c r="N88" s="158">
        <f t="shared" si="63"/>
        <v>12</v>
      </c>
      <c r="O88" s="27"/>
      <c r="P88" s="27"/>
      <c r="Q88" s="27"/>
      <c r="R88" s="27" t="s">
        <v>0</v>
      </c>
      <c r="S88" s="27"/>
      <c r="T88" s="28"/>
      <c r="U88" s="29"/>
      <c r="V88" s="181">
        <v>0.25</v>
      </c>
      <c r="W88" s="318"/>
      <c r="X88" s="319"/>
      <c r="Y88" s="160">
        <f t="shared" si="49"/>
        <v>0.25</v>
      </c>
      <c r="Z88" s="159">
        <f t="shared" si="64"/>
        <v>2.5</v>
      </c>
      <c r="AA88" s="327"/>
      <c r="AB88" s="400">
        <f t="shared" si="73"/>
        <v>-30</v>
      </c>
      <c r="AC88" s="371"/>
      <c r="AD88" s="226" t="str">
        <f t="shared" si="50"/>
        <v/>
      </c>
      <c r="AE88" s="368">
        <f t="shared" si="65"/>
        <v>-27.5</v>
      </c>
      <c r="AF88" s="339"/>
      <c r="AG88" s="338"/>
      <c r="AH88" s="336"/>
      <c r="AI88" s="161">
        <f t="shared" si="66"/>
        <v>0</v>
      </c>
      <c r="AJ88" s="162">
        <f t="shared" si="51"/>
        <v>2.5</v>
      </c>
      <c r="AK88" s="163">
        <f t="shared" si="67"/>
        <v>2.5</v>
      </c>
      <c r="AL88" s="164">
        <f t="shared" si="68"/>
        <v>0</v>
      </c>
      <c r="AM88" s="164">
        <f t="shared" si="69"/>
        <v>0</v>
      </c>
      <c r="AN88" s="164">
        <f t="shared" si="70"/>
        <v>2.5</v>
      </c>
      <c r="AO88" s="164">
        <f t="shared" si="71"/>
        <v>2.5</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f t="shared" si="52"/>
        <v>12</v>
      </c>
      <c r="AX88" s="165">
        <f t="shared" si="53"/>
        <v>12</v>
      </c>
      <c r="AY88" s="193" t="str">
        <f t="shared" si="54"/>
        <v/>
      </c>
      <c r="AZ88" s="183" t="str">
        <f t="shared" si="55"/>
        <v/>
      </c>
      <c r="BA88" s="173">
        <f t="shared" si="56"/>
        <v>0.25</v>
      </c>
      <c r="BB88" s="174">
        <f t="shared" si="57"/>
        <v>0.25</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644" t="s">
        <v>3541</v>
      </c>
      <c r="E89" s="180" t="s">
        <v>46</v>
      </c>
      <c r="F89" s="17"/>
      <c r="G89" s="131">
        <v>44334</v>
      </c>
      <c r="H89" s="135"/>
      <c r="I89" s="141"/>
      <c r="J89" s="25"/>
      <c r="K89" s="145" t="s">
        <v>0</v>
      </c>
      <c r="L89" s="28"/>
      <c r="M89" s="394">
        <v>44349</v>
      </c>
      <c r="N89" s="158">
        <f t="shared" si="63"/>
        <v>12</v>
      </c>
      <c r="O89" s="27"/>
      <c r="P89" s="27"/>
      <c r="Q89" s="27"/>
      <c r="R89" s="27" t="s">
        <v>0</v>
      </c>
      <c r="S89" s="27"/>
      <c r="T89" s="28"/>
      <c r="U89" s="29"/>
      <c r="V89" s="181">
        <v>0.25</v>
      </c>
      <c r="W89" s="318"/>
      <c r="X89" s="319"/>
      <c r="Y89" s="160">
        <f t="shared" si="49"/>
        <v>0.25</v>
      </c>
      <c r="Z89" s="159">
        <f t="shared" si="64"/>
        <v>2.5</v>
      </c>
      <c r="AA89" s="327"/>
      <c r="AB89" s="400">
        <f t="shared" si="73"/>
        <v>-30</v>
      </c>
      <c r="AC89" s="371"/>
      <c r="AD89" s="226" t="str">
        <f t="shared" si="50"/>
        <v/>
      </c>
      <c r="AE89" s="368">
        <f t="shared" si="65"/>
        <v>-27.5</v>
      </c>
      <c r="AF89" s="339"/>
      <c r="AG89" s="338"/>
      <c r="AH89" s="336"/>
      <c r="AI89" s="161">
        <f t="shared" si="66"/>
        <v>0</v>
      </c>
      <c r="AJ89" s="162">
        <f t="shared" si="51"/>
        <v>2.5</v>
      </c>
      <c r="AK89" s="163">
        <f t="shared" si="67"/>
        <v>2.5</v>
      </c>
      <c r="AL89" s="164">
        <f t="shared" si="68"/>
        <v>0</v>
      </c>
      <c r="AM89" s="164">
        <f t="shared" si="69"/>
        <v>0</v>
      </c>
      <c r="AN89" s="164">
        <f t="shared" si="70"/>
        <v>2.5</v>
      </c>
      <c r="AO89" s="164">
        <f t="shared" si="71"/>
        <v>2.5</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f t="shared" si="52"/>
        <v>12</v>
      </c>
      <c r="AX89" s="165">
        <f t="shared" si="53"/>
        <v>12</v>
      </c>
      <c r="AY89" s="193" t="str">
        <f t="shared" si="54"/>
        <v/>
      </c>
      <c r="AZ89" s="183" t="str">
        <f t="shared" si="55"/>
        <v/>
      </c>
      <c r="BA89" s="173">
        <f t="shared" si="56"/>
        <v>0.25</v>
      </c>
      <c r="BB89" s="174">
        <f t="shared" si="57"/>
        <v>0.25</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37.5" x14ac:dyDescent="0.3">
      <c r="A90" s="221"/>
      <c r="B90" s="222"/>
      <c r="C90" s="213">
        <v>79</v>
      </c>
      <c r="D90" s="640" t="s">
        <v>3542</v>
      </c>
      <c r="E90" s="180" t="s">
        <v>46</v>
      </c>
      <c r="F90" s="17"/>
      <c r="G90" s="131">
        <v>44334</v>
      </c>
      <c r="H90" s="135"/>
      <c r="I90" s="141"/>
      <c r="J90" s="25"/>
      <c r="K90" s="145" t="s">
        <v>0</v>
      </c>
      <c r="L90" s="28"/>
      <c r="M90" s="394">
        <v>44349</v>
      </c>
      <c r="N90" s="158">
        <f t="shared" si="63"/>
        <v>12</v>
      </c>
      <c r="O90" s="27"/>
      <c r="P90" s="27"/>
      <c r="Q90" s="27"/>
      <c r="R90" s="27" t="s">
        <v>0</v>
      </c>
      <c r="S90" s="27"/>
      <c r="T90" s="28"/>
      <c r="U90" s="29"/>
      <c r="V90" s="181">
        <v>0.25</v>
      </c>
      <c r="W90" s="318"/>
      <c r="X90" s="319"/>
      <c r="Y90" s="160">
        <f t="shared" si="49"/>
        <v>0.25</v>
      </c>
      <c r="Z90" s="159">
        <f t="shared" si="64"/>
        <v>2.5</v>
      </c>
      <c r="AA90" s="327"/>
      <c r="AB90" s="400">
        <f t="shared" si="73"/>
        <v>-30</v>
      </c>
      <c r="AC90" s="371"/>
      <c r="AD90" s="226" t="str">
        <f t="shared" si="50"/>
        <v/>
      </c>
      <c r="AE90" s="368">
        <f t="shared" si="65"/>
        <v>-27.5</v>
      </c>
      <c r="AF90" s="339"/>
      <c r="AG90" s="338"/>
      <c r="AH90" s="336"/>
      <c r="AI90" s="161">
        <f t="shared" si="66"/>
        <v>0</v>
      </c>
      <c r="AJ90" s="162">
        <f t="shared" si="51"/>
        <v>2.5</v>
      </c>
      <c r="AK90" s="163">
        <f t="shared" si="67"/>
        <v>2.5</v>
      </c>
      <c r="AL90" s="164">
        <f t="shared" si="68"/>
        <v>0</v>
      </c>
      <c r="AM90" s="164">
        <f t="shared" si="69"/>
        <v>0</v>
      </c>
      <c r="AN90" s="164">
        <f t="shared" si="70"/>
        <v>2.5</v>
      </c>
      <c r="AO90" s="164">
        <f t="shared" si="71"/>
        <v>2.5</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f t="shared" si="52"/>
        <v>12</v>
      </c>
      <c r="AX90" s="165">
        <f t="shared" si="53"/>
        <v>12</v>
      </c>
      <c r="AY90" s="193" t="str">
        <f t="shared" si="54"/>
        <v/>
      </c>
      <c r="AZ90" s="183" t="str">
        <f t="shared" si="55"/>
        <v/>
      </c>
      <c r="BA90" s="173">
        <f t="shared" si="56"/>
        <v>0.25</v>
      </c>
      <c r="BB90" s="174">
        <f t="shared" si="57"/>
        <v>0.25</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37.5" x14ac:dyDescent="0.3">
      <c r="A91" s="221"/>
      <c r="B91" s="222"/>
      <c r="C91" s="214">
        <v>80</v>
      </c>
      <c r="D91" s="640" t="s">
        <v>3543</v>
      </c>
      <c r="E91" s="180" t="s">
        <v>46</v>
      </c>
      <c r="F91" s="17"/>
      <c r="G91" s="131">
        <v>44334</v>
      </c>
      <c r="H91" s="135"/>
      <c r="I91" s="141"/>
      <c r="J91" s="25"/>
      <c r="K91" s="145" t="s">
        <v>0</v>
      </c>
      <c r="L91" s="28"/>
      <c r="M91" s="394">
        <v>44349</v>
      </c>
      <c r="N91" s="158">
        <f t="shared" si="63"/>
        <v>12</v>
      </c>
      <c r="O91" s="27"/>
      <c r="P91" s="27"/>
      <c r="Q91" s="27"/>
      <c r="R91" s="27" t="s">
        <v>0</v>
      </c>
      <c r="S91" s="27"/>
      <c r="T91" s="28"/>
      <c r="U91" s="29"/>
      <c r="V91" s="181">
        <v>0.25</v>
      </c>
      <c r="W91" s="318"/>
      <c r="X91" s="319"/>
      <c r="Y91" s="160">
        <f t="shared" si="49"/>
        <v>0.25</v>
      </c>
      <c r="Z91" s="159">
        <f t="shared" si="64"/>
        <v>2.5</v>
      </c>
      <c r="AA91" s="327"/>
      <c r="AB91" s="400">
        <f t="shared" si="73"/>
        <v>-30</v>
      </c>
      <c r="AC91" s="371"/>
      <c r="AD91" s="226" t="str">
        <f t="shared" si="50"/>
        <v/>
      </c>
      <c r="AE91" s="368">
        <f t="shared" si="65"/>
        <v>-27.5</v>
      </c>
      <c r="AF91" s="339"/>
      <c r="AG91" s="338"/>
      <c r="AH91" s="336"/>
      <c r="AI91" s="161">
        <f t="shared" si="66"/>
        <v>0</v>
      </c>
      <c r="AJ91" s="162">
        <f t="shared" si="51"/>
        <v>2.5</v>
      </c>
      <c r="AK91" s="163">
        <f t="shared" si="67"/>
        <v>2.5</v>
      </c>
      <c r="AL91" s="164">
        <f t="shared" si="68"/>
        <v>0</v>
      </c>
      <c r="AM91" s="164">
        <f t="shared" si="69"/>
        <v>0</v>
      </c>
      <c r="AN91" s="164">
        <f t="shared" si="70"/>
        <v>2.5</v>
      </c>
      <c r="AO91" s="164">
        <f t="shared" si="71"/>
        <v>2.5</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f t="shared" si="52"/>
        <v>12</v>
      </c>
      <c r="AX91" s="165">
        <f t="shared" si="53"/>
        <v>12</v>
      </c>
      <c r="AY91" s="193" t="str">
        <f t="shared" si="54"/>
        <v/>
      </c>
      <c r="AZ91" s="183" t="str">
        <f t="shared" si="55"/>
        <v/>
      </c>
      <c r="BA91" s="173">
        <f t="shared" si="56"/>
        <v>0.25</v>
      </c>
      <c r="BB91" s="174">
        <f t="shared" si="57"/>
        <v>0.25</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37.5" x14ac:dyDescent="0.3">
      <c r="A92" s="221"/>
      <c r="B92" s="222"/>
      <c r="C92" s="213">
        <v>81</v>
      </c>
      <c r="D92" s="640" t="s">
        <v>3544</v>
      </c>
      <c r="E92" s="180" t="s">
        <v>46</v>
      </c>
      <c r="F92" s="17"/>
      <c r="G92" s="131">
        <v>44334</v>
      </c>
      <c r="H92" s="135"/>
      <c r="I92" s="141"/>
      <c r="J92" s="25"/>
      <c r="K92" s="145" t="s">
        <v>0</v>
      </c>
      <c r="L92" s="28"/>
      <c r="M92" s="394">
        <v>44349</v>
      </c>
      <c r="N92" s="158">
        <f t="shared" si="63"/>
        <v>12</v>
      </c>
      <c r="O92" s="27"/>
      <c r="P92" s="27"/>
      <c r="Q92" s="27"/>
      <c r="R92" s="27" t="s">
        <v>0</v>
      </c>
      <c r="S92" s="27"/>
      <c r="T92" s="28"/>
      <c r="U92" s="29"/>
      <c r="V92" s="181">
        <v>0.25</v>
      </c>
      <c r="W92" s="318"/>
      <c r="X92" s="319"/>
      <c r="Y92" s="160">
        <f t="shared" si="49"/>
        <v>0.25</v>
      </c>
      <c r="Z92" s="159">
        <f t="shared" si="64"/>
        <v>2.5</v>
      </c>
      <c r="AA92" s="327"/>
      <c r="AB92" s="400">
        <f t="shared" si="73"/>
        <v>-30</v>
      </c>
      <c r="AC92" s="371"/>
      <c r="AD92" s="226" t="str">
        <f t="shared" si="50"/>
        <v/>
      </c>
      <c r="AE92" s="368">
        <f t="shared" si="65"/>
        <v>-27.5</v>
      </c>
      <c r="AF92" s="339"/>
      <c r="AG92" s="338"/>
      <c r="AH92" s="336"/>
      <c r="AI92" s="161">
        <f t="shared" si="66"/>
        <v>0</v>
      </c>
      <c r="AJ92" s="162">
        <f t="shared" si="51"/>
        <v>2.5</v>
      </c>
      <c r="AK92" s="163">
        <f t="shared" si="67"/>
        <v>2.5</v>
      </c>
      <c r="AL92" s="164">
        <f t="shared" si="68"/>
        <v>0</v>
      </c>
      <c r="AM92" s="164">
        <f t="shared" si="69"/>
        <v>0</v>
      </c>
      <c r="AN92" s="164">
        <f t="shared" si="70"/>
        <v>2.5</v>
      </c>
      <c r="AO92" s="164">
        <f t="shared" si="71"/>
        <v>2.5</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f t="shared" si="52"/>
        <v>12</v>
      </c>
      <c r="AX92" s="165">
        <f t="shared" si="53"/>
        <v>12</v>
      </c>
      <c r="AY92" s="193" t="str">
        <f t="shared" si="54"/>
        <v/>
      </c>
      <c r="AZ92" s="183" t="str">
        <f t="shared" si="55"/>
        <v/>
      </c>
      <c r="BA92" s="173">
        <f t="shared" si="56"/>
        <v>0.25</v>
      </c>
      <c r="BB92" s="174">
        <f t="shared" si="57"/>
        <v>0.25</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37.5" x14ac:dyDescent="0.3">
      <c r="A93" s="221"/>
      <c r="B93" s="222"/>
      <c r="C93" s="214">
        <v>82</v>
      </c>
      <c r="D93" s="641" t="s">
        <v>3545</v>
      </c>
      <c r="E93" s="180" t="s">
        <v>46</v>
      </c>
      <c r="F93" s="17"/>
      <c r="G93" s="131">
        <v>44334</v>
      </c>
      <c r="H93" s="135"/>
      <c r="I93" s="141"/>
      <c r="J93" s="25"/>
      <c r="K93" s="145" t="s">
        <v>0</v>
      </c>
      <c r="L93" s="28"/>
      <c r="M93" s="394">
        <v>44349</v>
      </c>
      <c r="N93" s="158">
        <f t="shared" si="63"/>
        <v>12</v>
      </c>
      <c r="O93" s="27"/>
      <c r="P93" s="27"/>
      <c r="Q93" s="27"/>
      <c r="R93" s="27" t="s">
        <v>0</v>
      </c>
      <c r="S93" s="27"/>
      <c r="T93" s="28"/>
      <c r="U93" s="29"/>
      <c r="V93" s="181">
        <v>0.25</v>
      </c>
      <c r="W93" s="318"/>
      <c r="X93" s="319"/>
      <c r="Y93" s="160">
        <f t="shared" si="49"/>
        <v>0.25</v>
      </c>
      <c r="Z93" s="159">
        <f t="shared" si="64"/>
        <v>2.5</v>
      </c>
      <c r="AA93" s="327"/>
      <c r="AB93" s="400">
        <f t="shared" si="73"/>
        <v>-30</v>
      </c>
      <c r="AC93" s="371"/>
      <c r="AD93" s="226" t="str">
        <f t="shared" si="50"/>
        <v/>
      </c>
      <c r="AE93" s="368">
        <f t="shared" si="65"/>
        <v>-27.5</v>
      </c>
      <c r="AF93" s="339"/>
      <c r="AG93" s="338"/>
      <c r="AH93" s="336"/>
      <c r="AI93" s="161">
        <f t="shared" si="66"/>
        <v>0</v>
      </c>
      <c r="AJ93" s="162">
        <f t="shared" si="51"/>
        <v>2.5</v>
      </c>
      <c r="AK93" s="163">
        <f t="shared" si="67"/>
        <v>2.5</v>
      </c>
      <c r="AL93" s="164">
        <f t="shared" si="68"/>
        <v>0</v>
      </c>
      <c r="AM93" s="164">
        <f t="shared" si="69"/>
        <v>0</v>
      </c>
      <c r="AN93" s="164">
        <f t="shared" si="70"/>
        <v>2.5</v>
      </c>
      <c r="AO93" s="164">
        <f t="shared" si="71"/>
        <v>2.5</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f t="shared" si="52"/>
        <v>12</v>
      </c>
      <c r="AX93" s="165">
        <f t="shared" si="53"/>
        <v>12</v>
      </c>
      <c r="AY93" s="193" t="str">
        <f t="shared" si="54"/>
        <v/>
      </c>
      <c r="AZ93" s="183" t="str">
        <f t="shared" si="55"/>
        <v/>
      </c>
      <c r="BA93" s="173">
        <f t="shared" si="56"/>
        <v>0.25</v>
      </c>
      <c r="BB93" s="174">
        <f t="shared" si="57"/>
        <v>0.25</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37.5" x14ac:dyDescent="0.3">
      <c r="A94" s="221"/>
      <c r="B94" s="222"/>
      <c r="C94" s="214">
        <v>83</v>
      </c>
      <c r="D94" s="640" t="s">
        <v>3546</v>
      </c>
      <c r="E94" s="180" t="s">
        <v>46</v>
      </c>
      <c r="F94" s="17"/>
      <c r="G94" s="131">
        <v>44334</v>
      </c>
      <c r="H94" s="135"/>
      <c r="I94" s="141"/>
      <c r="J94" s="25"/>
      <c r="K94" s="145" t="s">
        <v>0</v>
      </c>
      <c r="L94" s="28"/>
      <c r="M94" s="394">
        <v>44349</v>
      </c>
      <c r="N94" s="158">
        <f t="shared" si="63"/>
        <v>12</v>
      </c>
      <c r="O94" s="27"/>
      <c r="P94" s="27"/>
      <c r="Q94" s="27"/>
      <c r="R94" s="27" t="s">
        <v>0</v>
      </c>
      <c r="S94" s="27"/>
      <c r="T94" s="28"/>
      <c r="U94" s="29"/>
      <c r="V94" s="181">
        <v>0.25</v>
      </c>
      <c r="W94" s="318"/>
      <c r="X94" s="319"/>
      <c r="Y94" s="160">
        <f t="shared" si="49"/>
        <v>0.25</v>
      </c>
      <c r="Z94" s="159">
        <f t="shared" si="64"/>
        <v>2.5</v>
      </c>
      <c r="AA94" s="327"/>
      <c r="AB94" s="400">
        <f t="shared" si="73"/>
        <v>-30</v>
      </c>
      <c r="AC94" s="371"/>
      <c r="AD94" s="226" t="str">
        <f t="shared" si="50"/>
        <v/>
      </c>
      <c r="AE94" s="368">
        <f t="shared" si="65"/>
        <v>-27.5</v>
      </c>
      <c r="AF94" s="339"/>
      <c r="AG94" s="338"/>
      <c r="AH94" s="336"/>
      <c r="AI94" s="161">
        <f t="shared" si="66"/>
        <v>0</v>
      </c>
      <c r="AJ94" s="162">
        <f t="shared" si="51"/>
        <v>2.5</v>
      </c>
      <c r="AK94" s="163">
        <f t="shared" si="67"/>
        <v>2.5</v>
      </c>
      <c r="AL94" s="164">
        <f t="shared" si="68"/>
        <v>0</v>
      </c>
      <c r="AM94" s="164">
        <f t="shared" si="69"/>
        <v>0</v>
      </c>
      <c r="AN94" s="164">
        <f t="shared" si="70"/>
        <v>2.5</v>
      </c>
      <c r="AO94" s="164">
        <f t="shared" si="71"/>
        <v>2.5</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f t="shared" si="52"/>
        <v>12</v>
      </c>
      <c r="AX94" s="165">
        <f t="shared" si="53"/>
        <v>12</v>
      </c>
      <c r="AY94" s="193" t="str">
        <f t="shared" si="54"/>
        <v/>
      </c>
      <c r="AZ94" s="183" t="str">
        <f t="shared" si="55"/>
        <v/>
      </c>
      <c r="BA94" s="173">
        <f t="shared" si="56"/>
        <v>0.25</v>
      </c>
      <c r="BB94" s="174">
        <f t="shared" si="57"/>
        <v>0.25</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37.5" x14ac:dyDescent="0.3">
      <c r="A95" s="221"/>
      <c r="B95" s="222"/>
      <c r="C95" s="213">
        <v>84</v>
      </c>
      <c r="D95" s="640" t="s">
        <v>3547</v>
      </c>
      <c r="E95" s="180" t="s">
        <v>46</v>
      </c>
      <c r="F95" s="17"/>
      <c r="G95" s="131">
        <v>44334</v>
      </c>
      <c r="H95" s="135"/>
      <c r="I95" s="141"/>
      <c r="J95" s="25"/>
      <c r="K95" s="145" t="s">
        <v>0</v>
      </c>
      <c r="L95" s="28"/>
      <c r="M95" s="394">
        <v>44349</v>
      </c>
      <c r="N95" s="158">
        <f t="shared" si="63"/>
        <v>12</v>
      </c>
      <c r="O95" s="27"/>
      <c r="P95" s="27"/>
      <c r="Q95" s="27"/>
      <c r="R95" s="27" t="s">
        <v>0</v>
      </c>
      <c r="S95" s="27"/>
      <c r="T95" s="28"/>
      <c r="U95" s="29"/>
      <c r="V95" s="181">
        <v>0.25</v>
      </c>
      <c r="W95" s="318"/>
      <c r="X95" s="319"/>
      <c r="Y95" s="160">
        <f t="shared" si="49"/>
        <v>0.25</v>
      </c>
      <c r="Z95" s="159">
        <f t="shared" si="64"/>
        <v>2.5</v>
      </c>
      <c r="AA95" s="327"/>
      <c r="AB95" s="400">
        <f t="shared" si="73"/>
        <v>-30</v>
      </c>
      <c r="AC95" s="371"/>
      <c r="AD95" s="226" t="str">
        <f t="shared" si="50"/>
        <v/>
      </c>
      <c r="AE95" s="368">
        <f t="shared" si="65"/>
        <v>-27.5</v>
      </c>
      <c r="AF95" s="339"/>
      <c r="AG95" s="338"/>
      <c r="AH95" s="336"/>
      <c r="AI95" s="161">
        <f t="shared" si="66"/>
        <v>0</v>
      </c>
      <c r="AJ95" s="162">
        <f t="shared" si="51"/>
        <v>2.5</v>
      </c>
      <c r="AK95" s="163">
        <f t="shared" si="67"/>
        <v>2.5</v>
      </c>
      <c r="AL95" s="164">
        <f t="shared" si="68"/>
        <v>0</v>
      </c>
      <c r="AM95" s="164">
        <f t="shared" si="69"/>
        <v>0</v>
      </c>
      <c r="AN95" s="164">
        <f t="shared" si="70"/>
        <v>2.5</v>
      </c>
      <c r="AO95" s="164">
        <f t="shared" si="71"/>
        <v>2.5</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f t="shared" si="52"/>
        <v>12</v>
      </c>
      <c r="AX95" s="165">
        <f t="shared" si="53"/>
        <v>12</v>
      </c>
      <c r="AY95" s="193" t="str">
        <f t="shared" si="54"/>
        <v/>
      </c>
      <c r="AZ95" s="183" t="str">
        <f t="shared" si="55"/>
        <v/>
      </c>
      <c r="BA95" s="173">
        <f t="shared" si="56"/>
        <v>0.25</v>
      </c>
      <c r="BB95" s="174">
        <f t="shared" si="57"/>
        <v>0.25</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37.5" x14ac:dyDescent="0.3">
      <c r="A96" s="221"/>
      <c r="B96" s="222"/>
      <c r="C96" s="214">
        <v>85</v>
      </c>
      <c r="D96" s="640" t="s">
        <v>3548</v>
      </c>
      <c r="E96" s="180" t="s">
        <v>46</v>
      </c>
      <c r="F96" s="17"/>
      <c r="G96" s="131">
        <v>44334</v>
      </c>
      <c r="H96" s="135"/>
      <c r="I96" s="141"/>
      <c r="J96" s="25"/>
      <c r="K96" s="145" t="s">
        <v>0</v>
      </c>
      <c r="L96" s="28"/>
      <c r="M96" s="394">
        <v>44349</v>
      </c>
      <c r="N96" s="158">
        <f t="shared" si="63"/>
        <v>12</v>
      </c>
      <c r="O96" s="27"/>
      <c r="P96" s="27"/>
      <c r="Q96" s="27"/>
      <c r="R96" s="27" t="s">
        <v>0</v>
      </c>
      <c r="S96" s="27"/>
      <c r="T96" s="28"/>
      <c r="U96" s="29"/>
      <c r="V96" s="181">
        <v>0.25</v>
      </c>
      <c r="W96" s="318"/>
      <c r="X96" s="319"/>
      <c r="Y96" s="160">
        <f t="shared" si="49"/>
        <v>0.25</v>
      </c>
      <c r="Z96" s="159">
        <f t="shared" si="64"/>
        <v>2.5</v>
      </c>
      <c r="AA96" s="327"/>
      <c r="AB96" s="400">
        <f t="shared" si="73"/>
        <v>-30</v>
      </c>
      <c r="AC96" s="371"/>
      <c r="AD96" s="226" t="str">
        <f t="shared" si="50"/>
        <v/>
      </c>
      <c r="AE96" s="368">
        <f t="shared" si="65"/>
        <v>-27.5</v>
      </c>
      <c r="AF96" s="339"/>
      <c r="AG96" s="338"/>
      <c r="AH96" s="336"/>
      <c r="AI96" s="161">
        <f t="shared" si="66"/>
        <v>0</v>
      </c>
      <c r="AJ96" s="162">
        <f t="shared" si="51"/>
        <v>2.5</v>
      </c>
      <c r="AK96" s="163">
        <f t="shared" si="67"/>
        <v>2.5</v>
      </c>
      <c r="AL96" s="164">
        <f t="shared" si="68"/>
        <v>0</v>
      </c>
      <c r="AM96" s="164">
        <f t="shared" si="69"/>
        <v>0</v>
      </c>
      <c r="AN96" s="164">
        <f t="shared" si="70"/>
        <v>2.5</v>
      </c>
      <c r="AO96" s="164">
        <f t="shared" si="71"/>
        <v>2.5</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f t="shared" si="52"/>
        <v>12</v>
      </c>
      <c r="AX96" s="165">
        <f t="shared" si="53"/>
        <v>12</v>
      </c>
      <c r="AY96" s="193" t="str">
        <f t="shared" si="54"/>
        <v/>
      </c>
      <c r="AZ96" s="183" t="str">
        <f t="shared" si="55"/>
        <v/>
      </c>
      <c r="BA96" s="173">
        <f t="shared" si="56"/>
        <v>0.25</v>
      </c>
      <c r="BB96" s="174">
        <f t="shared" si="57"/>
        <v>0.25</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37.5" x14ac:dyDescent="0.3">
      <c r="A97" s="221"/>
      <c r="B97" s="222"/>
      <c r="C97" s="213">
        <v>86</v>
      </c>
      <c r="D97" s="641" t="s">
        <v>3549</v>
      </c>
      <c r="E97" s="180" t="s">
        <v>46</v>
      </c>
      <c r="F97" s="17"/>
      <c r="G97" s="131">
        <v>44334</v>
      </c>
      <c r="H97" s="135"/>
      <c r="I97" s="141"/>
      <c r="J97" s="25"/>
      <c r="K97" s="145" t="s">
        <v>0</v>
      </c>
      <c r="L97" s="28"/>
      <c r="M97" s="394">
        <v>44349</v>
      </c>
      <c r="N97" s="158">
        <f t="shared" si="63"/>
        <v>12</v>
      </c>
      <c r="O97" s="27"/>
      <c r="P97" s="27"/>
      <c r="Q97" s="27"/>
      <c r="R97" s="27" t="s">
        <v>0</v>
      </c>
      <c r="S97" s="27"/>
      <c r="T97" s="28"/>
      <c r="U97" s="29"/>
      <c r="V97" s="181">
        <v>0.25</v>
      </c>
      <c r="W97" s="318"/>
      <c r="X97" s="319"/>
      <c r="Y97" s="160">
        <f t="shared" si="49"/>
        <v>0.25</v>
      </c>
      <c r="Z97" s="159">
        <f t="shared" si="64"/>
        <v>2.5</v>
      </c>
      <c r="AA97" s="327"/>
      <c r="AB97" s="400">
        <f t="shared" si="73"/>
        <v>-30</v>
      </c>
      <c r="AC97" s="371"/>
      <c r="AD97" s="226" t="str">
        <f t="shared" si="50"/>
        <v/>
      </c>
      <c r="AE97" s="368">
        <f t="shared" si="65"/>
        <v>-27.5</v>
      </c>
      <c r="AF97" s="339"/>
      <c r="AG97" s="338"/>
      <c r="AH97" s="336"/>
      <c r="AI97" s="161">
        <f t="shared" si="66"/>
        <v>0</v>
      </c>
      <c r="AJ97" s="162">
        <f t="shared" si="51"/>
        <v>2.5</v>
      </c>
      <c r="AK97" s="163">
        <f t="shared" si="67"/>
        <v>2.5</v>
      </c>
      <c r="AL97" s="164">
        <f t="shared" si="68"/>
        <v>0</v>
      </c>
      <c r="AM97" s="164">
        <f t="shared" si="69"/>
        <v>0</v>
      </c>
      <c r="AN97" s="164">
        <f t="shared" si="70"/>
        <v>2.5</v>
      </c>
      <c r="AO97" s="164">
        <f t="shared" si="71"/>
        <v>2.5</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f t="shared" si="52"/>
        <v>12</v>
      </c>
      <c r="AX97" s="165">
        <f t="shared" si="53"/>
        <v>12</v>
      </c>
      <c r="AY97" s="193" t="str">
        <f t="shared" si="54"/>
        <v/>
      </c>
      <c r="AZ97" s="183" t="str">
        <f t="shared" si="55"/>
        <v/>
      </c>
      <c r="BA97" s="173">
        <f t="shared" si="56"/>
        <v>0.25</v>
      </c>
      <c r="BB97" s="174">
        <f t="shared" si="57"/>
        <v>0.25</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37.5" x14ac:dyDescent="0.3">
      <c r="A98" s="221"/>
      <c r="B98" s="222"/>
      <c r="C98" s="214">
        <v>87</v>
      </c>
      <c r="D98" s="640" t="s">
        <v>3550</v>
      </c>
      <c r="E98" s="180" t="s">
        <v>46</v>
      </c>
      <c r="F98" s="17"/>
      <c r="G98" s="131">
        <v>44334</v>
      </c>
      <c r="H98" s="137"/>
      <c r="I98" s="143"/>
      <c r="J98" s="80"/>
      <c r="K98" s="147" t="s">
        <v>0</v>
      </c>
      <c r="L98" s="30"/>
      <c r="M98" s="394">
        <v>44349</v>
      </c>
      <c r="N98" s="158">
        <f t="shared" si="63"/>
        <v>12</v>
      </c>
      <c r="O98" s="27"/>
      <c r="P98" s="27"/>
      <c r="Q98" s="27"/>
      <c r="R98" s="27" t="s">
        <v>0</v>
      </c>
      <c r="S98" s="27"/>
      <c r="T98" s="28"/>
      <c r="U98" s="29"/>
      <c r="V98" s="181">
        <v>0.25</v>
      </c>
      <c r="W98" s="318"/>
      <c r="X98" s="319"/>
      <c r="Y98" s="160">
        <f t="shared" si="49"/>
        <v>0.25</v>
      </c>
      <c r="Z98" s="159">
        <f t="shared" si="64"/>
        <v>2.5</v>
      </c>
      <c r="AA98" s="327"/>
      <c r="AB98" s="400">
        <f t="shared" si="73"/>
        <v>-30</v>
      </c>
      <c r="AC98" s="371"/>
      <c r="AD98" s="226" t="str">
        <f t="shared" si="50"/>
        <v/>
      </c>
      <c r="AE98" s="368">
        <f t="shared" si="65"/>
        <v>-27.5</v>
      </c>
      <c r="AF98" s="339"/>
      <c r="AG98" s="338"/>
      <c r="AH98" s="336"/>
      <c r="AI98" s="161">
        <f t="shared" si="66"/>
        <v>0</v>
      </c>
      <c r="AJ98" s="162">
        <f t="shared" si="51"/>
        <v>2.5</v>
      </c>
      <c r="AK98" s="163">
        <f t="shared" si="67"/>
        <v>2.5</v>
      </c>
      <c r="AL98" s="164">
        <f t="shared" si="68"/>
        <v>0</v>
      </c>
      <c r="AM98" s="164">
        <f t="shared" si="69"/>
        <v>0</v>
      </c>
      <c r="AN98" s="164">
        <f t="shared" si="70"/>
        <v>2.5</v>
      </c>
      <c r="AO98" s="164">
        <f t="shared" si="71"/>
        <v>2.5</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f t="shared" si="52"/>
        <v>12</v>
      </c>
      <c r="AX98" s="165">
        <f t="shared" si="53"/>
        <v>12</v>
      </c>
      <c r="AY98" s="193" t="str">
        <f t="shared" si="54"/>
        <v/>
      </c>
      <c r="AZ98" s="183" t="str">
        <f t="shared" si="55"/>
        <v/>
      </c>
      <c r="BA98" s="173">
        <f t="shared" si="56"/>
        <v>0.25</v>
      </c>
      <c r="BB98" s="174">
        <f t="shared" si="57"/>
        <v>0.25</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40.5" customHeight="1" x14ac:dyDescent="0.3">
      <c r="A99" s="221"/>
      <c r="B99" s="222"/>
      <c r="C99" s="214">
        <v>88</v>
      </c>
      <c r="D99" s="640" t="s">
        <v>3551</v>
      </c>
      <c r="E99" s="180" t="s">
        <v>46</v>
      </c>
      <c r="F99" s="17"/>
      <c r="G99" s="131">
        <v>44334</v>
      </c>
      <c r="H99" s="135"/>
      <c r="I99" s="141"/>
      <c r="J99" s="25"/>
      <c r="K99" s="145" t="s">
        <v>0</v>
      </c>
      <c r="L99" s="28"/>
      <c r="M99" s="394">
        <v>44349</v>
      </c>
      <c r="N99" s="158">
        <f t="shared" si="63"/>
        <v>12</v>
      </c>
      <c r="O99" s="27"/>
      <c r="P99" s="27"/>
      <c r="Q99" s="27"/>
      <c r="R99" s="27" t="s">
        <v>0</v>
      </c>
      <c r="S99" s="27"/>
      <c r="T99" s="28"/>
      <c r="U99" s="29"/>
      <c r="V99" s="181">
        <v>0.25</v>
      </c>
      <c r="W99" s="318"/>
      <c r="X99" s="319"/>
      <c r="Y99" s="160">
        <f t="shared" si="49"/>
        <v>0.25</v>
      </c>
      <c r="Z99" s="159">
        <f t="shared" si="64"/>
        <v>2.5</v>
      </c>
      <c r="AA99" s="327"/>
      <c r="AB99" s="400">
        <f t="shared" si="73"/>
        <v>-30</v>
      </c>
      <c r="AC99" s="371"/>
      <c r="AD99" s="226" t="str">
        <f t="shared" si="50"/>
        <v/>
      </c>
      <c r="AE99" s="368">
        <f t="shared" si="65"/>
        <v>-27.5</v>
      </c>
      <c r="AF99" s="339"/>
      <c r="AG99" s="338"/>
      <c r="AH99" s="336"/>
      <c r="AI99" s="161">
        <f t="shared" si="66"/>
        <v>0</v>
      </c>
      <c r="AJ99" s="162">
        <f t="shared" si="51"/>
        <v>2.5</v>
      </c>
      <c r="AK99" s="163">
        <f t="shared" si="67"/>
        <v>2.5</v>
      </c>
      <c r="AL99" s="164">
        <f t="shared" si="68"/>
        <v>0</v>
      </c>
      <c r="AM99" s="164">
        <f t="shared" si="69"/>
        <v>0</v>
      </c>
      <c r="AN99" s="164">
        <f t="shared" si="70"/>
        <v>2.5</v>
      </c>
      <c r="AO99" s="164">
        <f t="shared" si="71"/>
        <v>2.5</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f t="shared" si="52"/>
        <v>12</v>
      </c>
      <c r="AX99" s="165">
        <f t="shared" si="53"/>
        <v>12</v>
      </c>
      <c r="AY99" s="193" t="str">
        <f t="shared" si="54"/>
        <v/>
      </c>
      <c r="AZ99" s="183" t="str">
        <f t="shared" si="55"/>
        <v/>
      </c>
      <c r="BA99" s="173">
        <f t="shared" si="56"/>
        <v>0.25</v>
      </c>
      <c r="BB99" s="174">
        <f t="shared" si="57"/>
        <v>0.25</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37.5" x14ac:dyDescent="0.3">
      <c r="A100" s="221"/>
      <c r="B100" s="222"/>
      <c r="C100" s="213">
        <v>89</v>
      </c>
      <c r="D100" s="640" t="s">
        <v>3552</v>
      </c>
      <c r="E100" s="180" t="s">
        <v>46</v>
      </c>
      <c r="F100" s="17"/>
      <c r="G100" s="131">
        <v>44334</v>
      </c>
      <c r="H100" s="135"/>
      <c r="I100" s="141"/>
      <c r="J100" s="25"/>
      <c r="K100" s="145" t="s">
        <v>0</v>
      </c>
      <c r="L100" s="28"/>
      <c r="M100" s="394">
        <v>44349</v>
      </c>
      <c r="N100" s="158">
        <f t="shared" si="63"/>
        <v>12</v>
      </c>
      <c r="O100" s="27"/>
      <c r="P100" s="27"/>
      <c r="Q100" s="27"/>
      <c r="R100" s="27" t="s">
        <v>0</v>
      </c>
      <c r="S100" s="27"/>
      <c r="T100" s="28"/>
      <c r="U100" s="29"/>
      <c r="V100" s="181">
        <v>0.25</v>
      </c>
      <c r="W100" s="318"/>
      <c r="X100" s="319"/>
      <c r="Y100" s="160">
        <f t="shared" si="49"/>
        <v>0.25</v>
      </c>
      <c r="Z100" s="159">
        <f t="shared" si="64"/>
        <v>2.5</v>
      </c>
      <c r="AA100" s="327"/>
      <c r="AB100" s="400">
        <f t="shared" si="73"/>
        <v>-30</v>
      </c>
      <c r="AC100" s="371"/>
      <c r="AD100" s="226" t="str">
        <f t="shared" si="50"/>
        <v/>
      </c>
      <c r="AE100" s="368">
        <f t="shared" si="65"/>
        <v>-27.5</v>
      </c>
      <c r="AF100" s="339"/>
      <c r="AG100" s="338"/>
      <c r="AH100" s="336"/>
      <c r="AI100" s="161">
        <f t="shared" si="66"/>
        <v>0</v>
      </c>
      <c r="AJ100" s="162">
        <f t="shared" si="51"/>
        <v>2.5</v>
      </c>
      <c r="AK100" s="163">
        <f t="shared" si="67"/>
        <v>2.5</v>
      </c>
      <c r="AL100" s="164">
        <f t="shared" si="68"/>
        <v>0</v>
      </c>
      <c r="AM100" s="164">
        <f t="shared" si="69"/>
        <v>0</v>
      </c>
      <c r="AN100" s="164">
        <f t="shared" si="70"/>
        <v>2.5</v>
      </c>
      <c r="AO100" s="164">
        <f t="shared" si="71"/>
        <v>2.5</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f t="shared" si="52"/>
        <v>12</v>
      </c>
      <c r="AX100" s="165">
        <f t="shared" si="53"/>
        <v>12</v>
      </c>
      <c r="AY100" s="193" t="str">
        <f t="shared" si="54"/>
        <v/>
      </c>
      <c r="AZ100" s="183" t="str">
        <f t="shared" si="55"/>
        <v/>
      </c>
      <c r="BA100" s="173">
        <f t="shared" si="56"/>
        <v>0.25</v>
      </c>
      <c r="BB100" s="174">
        <f t="shared" si="57"/>
        <v>0.25</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37.5" x14ac:dyDescent="0.3">
      <c r="A101" s="221"/>
      <c r="B101" s="222"/>
      <c r="C101" s="214">
        <v>90</v>
      </c>
      <c r="D101" s="641" t="s">
        <v>3553</v>
      </c>
      <c r="E101" s="180" t="s">
        <v>46</v>
      </c>
      <c r="F101" s="17"/>
      <c r="G101" s="131">
        <v>44334</v>
      </c>
      <c r="H101" s="135"/>
      <c r="I101" s="141"/>
      <c r="J101" s="25"/>
      <c r="K101" s="145" t="s">
        <v>0</v>
      </c>
      <c r="L101" s="28"/>
      <c r="M101" s="394">
        <v>44349</v>
      </c>
      <c r="N101" s="158">
        <f t="shared" si="63"/>
        <v>12</v>
      </c>
      <c r="O101" s="27"/>
      <c r="P101" s="27"/>
      <c r="Q101" s="27"/>
      <c r="R101" s="27" t="s">
        <v>0</v>
      </c>
      <c r="S101" s="27"/>
      <c r="T101" s="28"/>
      <c r="U101" s="29"/>
      <c r="V101" s="181">
        <v>0.25</v>
      </c>
      <c r="W101" s="318"/>
      <c r="X101" s="319"/>
      <c r="Y101" s="160">
        <f t="shared" si="49"/>
        <v>0.25</v>
      </c>
      <c r="Z101" s="159">
        <f t="shared" si="64"/>
        <v>2.5</v>
      </c>
      <c r="AA101" s="327"/>
      <c r="AB101" s="400">
        <f t="shared" si="73"/>
        <v>-30</v>
      </c>
      <c r="AC101" s="371"/>
      <c r="AD101" s="226" t="str">
        <f t="shared" si="50"/>
        <v/>
      </c>
      <c r="AE101" s="368">
        <f t="shared" si="65"/>
        <v>-27.5</v>
      </c>
      <c r="AF101" s="339"/>
      <c r="AG101" s="338"/>
      <c r="AH101" s="336"/>
      <c r="AI101" s="161">
        <f t="shared" si="66"/>
        <v>0</v>
      </c>
      <c r="AJ101" s="162">
        <f t="shared" si="51"/>
        <v>2.5</v>
      </c>
      <c r="AK101" s="163">
        <f t="shared" si="67"/>
        <v>2.5</v>
      </c>
      <c r="AL101" s="164">
        <f t="shared" si="68"/>
        <v>0</v>
      </c>
      <c r="AM101" s="164">
        <f t="shared" si="69"/>
        <v>0</v>
      </c>
      <c r="AN101" s="164">
        <f t="shared" si="70"/>
        <v>2.5</v>
      </c>
      <c r="AO101" s="164">
        <f t="shared" si="71"/>
        <v>2.5</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f t="shared" si="52"/>
        <v>12</v>
      </c>
      <c r="AX101" s="165">
        <f t="shared" si="53"/>
        <v>12</v>
      </c>
      <c r="AY101" s="193" t="str">
        <f t="shared" si="54"/>
        <v/>
      </c>
      <c r="AZ101" s="183" t="str">
        <f t="shared" si="55"/>
        <v/>
      </c>
      <c r="BA101" s="173">
        <f t="shared" si="56"/>
        <v>0.25</v>
      </c>
      <c r="BB101" s="174">
        <f t="shared" si="57"/>
        <v>0.25</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37.5" x14ac:dyDescent="0.3">
      <c r="A102" s="221"/>
      <c r="B102" s="222"/>
      <c r="C102" s="213">
        <v>91</v>
      </c>
      <c r="D102" s="640" t="s">
        <v>3554</v>
      </c>
      <c r="E102" s="180" t="s">
        <v>46</v>
      </c>
      <c r="F102" s="17"/>
      <c r="G102" s="131">
        <v>44334</v>
      </c>
      <c r="H102" s="135"/>
      <c r="I102" s="141"/>
      <c r="J102" s="25"/>
      <c r="K102" s="145" t="s">
        <v>0</v>
      </c>
      <c r="L102" s="28"/>
      <c r="M102" s="394">
        <v>44349</v>
      </c>
      <c r="N102" s="158">
        <f t="shared" si="63"/>
        <v>12</v>
      </c>
      <c r="O102" s="27"/>
      <c r="P102" s="27"/>
      <c r="Q102" s="27"/>
      <c r="R102" s="27" t="s">
        <v>0</v>
      </c>
      <c r="S102" s="27"/>
      <c r="T102" s="28"/>
      <c r="U102" s="29"/>
      <c r="V102" s="181">
        <v>0.25</v>
      </c>
      <c r="W102" s="318"/>
      <c r="X102" s="319"/>
      <c r="Y102" s="160">
        <f t="shared" si="49"/>
        <v>0.25</v>
      </c>
      <c r="Z102" s="159">
        <f t="shared" si="64"/>
        <v>2.5</v>
      </c>
      <c r="AA102" s="327"/>
      <c r="AB102" s="400">
        <f t="shared" si="73"/>
        <v>-30</v>
      </c>
      <c r="AC102" s="371"/>
      <c r="AD102" s="226" t="str">
        <f t="shared" si="50"/>
        <v/>
      </c>
      <c r="AE102" s="368">
        <f t="shared" si="65"/>
        <v>-27.5</v>
      </c>
      <c r="AF102" s="339"/>
      <c r="AG102" s="338"/>
      <c r="AH102" s="336"/>
      <c r="AI102" s="161">
        <f t="shared" si="66"/>
        <v>0</v>
      </c>
      <c r="AJ102" s="162">
        <f t="shared" si="51"/>
        <v>2.5</v>
      </c>
      <c r="AK102" s="163">
        <f t="shared" si="67"/>
        <v>2.5</v>
      </c>
      <c r="AL102" s="164">
        <f t="shared" si="68"/>
        <v>0</v>
      </c>
      <c r="AM102" s="164">
        <f t="shared" si="69"/>
        <v>0</v>
      </c>
      <c r="AN102" s="164">
        <f t="shared" si="70"/>
        <v>2.5</v>
      </c>
      <c r="AO102" s="164">
        <f t="shared" si="71"/>
        <v>2.5</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f t="shared" si="52"/>
        <v>12</v>
      </c>
      <c r="AX102" s="165">
        <f t="shared" si="53"/>
        <v>12</v>
      </c>
      <c r="AY102" s="193" t="str">
        <f t="shared" si="54"/>
        <v/>
      </c>
      <c r="AZ102" s="183" t="str">
        <f t="shared" si="55"/>
        <v/>
      </c>
      <c r="BA102" s="173">
        <f t="shared" si="56"/>
        <v>0.25</v>
      </c>
      <c r="BB102" s="174">
        <f t="shared" si="57"/>
        <v>0.25</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37.5" x14ac:dyDescent="0.3">
      <c r="A103" s="221"/>
      <c r="B103" s="222"/>
      <c r="C103" s="214">
        <v>92</v>
      </c>
      <c r="D103" s="640" t="s">
        <v>3555</v>
      </c>
      <c r="E103" s="180" t="s">
        <v>46</v>
      </c>
      <c r="F103" s="17"/>
      <c r="G103" s="131">
        <v>44334</v>
      </c>
      <c r="H103" s="135"/>
      <c r="I103" s="141"/>
      <c r="J103" s="25"/>
      <c r="K103" s="145" t="s">
        <v>0</v>
      </c>
      <c r="L103" s="28"/>
      <c r="M103" s="394">
        <v>44349</v>
      </c>
      <c r="N103" s="158">
        <f t="shared" si="63"/>
        <v>12</v>
      </c>
      <c r="O103" s="27"/>
      <c r="P103" s="27"/>
      <c r="Q103" s="27"/>
      <c r="R103" s="27" t="s">
        <v>0</v>
      </c>
      <c r="S103" s="27"/>
      <c r="T103" s="28"/>
      <c r="U103" s="29"/>
      <c r="V103" s="181">
        <v>0.25</v>
      </c>
      <c r="W103" s="318"/>
      <c r="X103" s="319"/>
      <c r="Y103" s="160">
        <f t="shared" si="49"/>
        <v>0.25</v>
      </c>
      <c r="Z103" s="159">
        <f t="shared" si="64"/>
        <v>2.5</v>
      </c>
      <c r="AA103" s="327"/>
      <c r="AB103" s="400">
        <f t="shared" si="73"/>
        <v>-30</v>
      </c>
      <c r="AC103" s="371"/>
      <c r="AD103" s="226" t="str">
        <f t="shared" si="50"/>
        <v/>
      </c>
      <c r="AE103" s="368">
        <f t="shared" si="65"/>
        <v>-27.5</v>
      </c>
      <c r="AF103" s="339"/>
      <c r="AG103" s="338"/>
      <c r="AH103" s="336"/>
      <c r="AI103" s="161">
        <f t="shared" si="66"/>
        <v>0</v>
      </c>
      <c r="AJ103" s="162">
        <f t="shared" si="51"/>
        <v>2.5</v>
      </c>
      <c r="AK103" s="163">
        <f t="shared" si="67"/>
        <v>2.5</v>
      </c>
      <c r="AL103" s="164">
        <f t="shared" si="68"/>
        <v>0</v>
      </c>
      <c r="AM103" s="164">
        <f t="shared" si="69"/>
        <v>0</v>
      </c>
      <c r="AN103" s="164">
        <f t="shared" si="70"/>
        <v>2.5</v>
      </c>
      <c r="AO103" s="164">
        <f t="shared" si="71"/>
        <v>2.5</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f t="shared" si="52"/>
        <v>12</v>
      </c>
      <c r="AX103" s="165">
        <f t="shared" si="53"/>
        <v>12</v>
      </c>
      <c r="AY103" s="193" t="str">
        <f t="shared" si="54"/>
        <v/>
      </c>
      <c r="AZ103" s="183" t="str">
        <f t="shared" si="55"/>
        <v/>
      </c>
      <c r="BA103" s="173">
        <f t="shared" si="56"/>
        <v>0.25</v>
      </c>
      <c r="BB103" s="174">
        <f t="shared" si="57"/>
        <v>0.25</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37.5" x14ac:dyDescent="0.3">
      <c r="A104" s="221"/>
      <c r="B104" s="222"/>
      <c r="C104" s="214">
        <v>93</v>
      </c>
      <c r="D104" s="640" t="s">
        <v>3556</v>
      </c>
      <c r="E104" s="180" t="s">
        <v>46</v>
      </c>
      <c r="F104" s="17"/>
      <c r="G104" s="131">
        <v>44334</v>
      </c>
      <c r="H104" s="135"/>
      <c r="I104" s="141"/>
      <c r="J104" s="25"/>
      <c r="K104" s="145" t="s">
        <v>0</v>
      </c>
      <c r="L104" s="28"/>
      <c r="M104" s="394">
        <v>44349</v>
      </c>
      <c r="N104" s="158">
        <f t="shared" si="63"/>
        <v>12</v>
      </c>
      <c r="O104" s="27"/>
      <c r="P104" s="27"/>
      <c r="Q104" s="27"/>
      <c r="R104" s="27" t="s">
        <v>0</v>
      </c>
      <c r="S104" s="27"/>
      <c r="T104" s="28"/>
      <c r="U104" s="29"/>
      <c r="V104" s="181">
        <v>0.25</v>
      </c>
      <c r="W104" s="318"/>
      <c r="X104" s="319"/>
      <c r="Y104" s="160">
        <f t="shared" si="49"/>
        <v>0.25</v>
      </c>
      <c r="Z104" s="159">
        <f t="shared" si="64"/>
        <v>2.5</v>
      </c>
      <c r="AA104" s="327"/>
      <c r="AB104" s="400">
        <f t="shared" si="73"/>
        <v>-30</v>
      </c>
      <c r="AC104" s="371"/>
      <c r="AD104" s="226" t="str">
        <f t="shared" si="50"/>
        <v/>
      </c>
      <c r="AE104" s="368">
        <f t="shared" si="65"/>
        <v>-27.5</v>
      </c>
      <c r="AF104" s="339"/>
      <c r="AG104" s="338"/>
      <c r="AH104" s="336"/>
      <c r="AI104" s="161">
        <f t="shared" si="66"/>
        <v>0</v>
      </c>
      <c r="AJ104" s="162">
        <f t="shared" si="51"/>
        <v>2.5</v>
      </c>
      <c r="AK104" s="163">
        <f t="shared" si="67"/>
        <v>2.5</v>
      </c>
      <c r="AL104" s="164">
        <f t="shared" si="68"/>
        <v>0</v>
      </c>
      <c r="AM104" s="164">
        <f t="shared" si="69"/>
        <v>0</v>
      </c>
      <c r="AN104" s="164">
        <f t="shared" si="70"/>
        <v>2.5</v>
      </c>
      <c r="AO104" s="164">
        <f t="shared" si="71"/>
        <v>2.5</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f t="shared" si="52"/>
        <v>12</v>
      </c>
      <c r="AX104" s="165">
        <f t="shared" si="53"/>
        <v>12</v>
      </c>
      <c r="AY104" s="193" t="str">
        <f t="shared" si="54"/>
        <v/>
      </c>
      <c r="AZ104" s="183" t="str">
        <f t="shared" si="55"/>
        <v/>
      </c>
      <c r="BA104" s="173">
        <f t="shared" si="56"/>
        <v>0.25</v>
      </c>
      <c r="BB104" s="174">
        <f t="shared" si="57"/>
        <v>0.25</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37.5" x14ac:dyDescent="0.3">
      <c r="A105" s="221"/>
      <c r="B105" s="222"/>
      <c r="C105" s="213">
        <v>94</v>
      </c>
      <c r="D105" s="648" t="s">
        <v>3557</v>
      </c>
      <c r="E105" s="180" t="s">
        <v>46</v>
      </c>
      <c r="F105" s="17"/>
      <c r="G105" s="131">
        <v>44334</v>
      </c>
      <c r="H105" s="135"/>
      <c r="I105" s="141"/>
      <c r="J105" s="25"/>
      <c r="K105" s="145" t="s">
        <v>0</v>
      </c>
      <c r="L105" s="28"/>
      <c r="M105" s="394">
        <v>44349</v>
      </c>
      <c r="N105" s="158">
        <f t="shared" si="63"/>
        <v>12</v>
      </c>
      <c r="O105" s="27"/>
      <c r="P105" s="27"/>
      <c r="Q105" s="27"/>
      <c r="R105" s="27" t="s">
        <v>0</v>
      </c>
      <c r="S105" s="27"/>
      <c r="T105" s="28"/>
      <c r="U105" s="29"/>
      <c r="V105" s="181">
        <v>0.25</v>
      </c>
      <c r="W105" s="318"/>
      <c r="X105" s="319"/>
      <c r="Y105" s="160">
        <f t="shared" si="49"/>
        <v>0.25</v>
      </c>
      <c r="Z105" s="159">
        <f t="shared" si="64"/>
        <v>2.5</v>
      </c>
      <c r="AA105" s="327"/>
      <c r="AB105" s="400">
        <f t="shared" si="73"/>
        <v>-30</v>
      </c>
      <c r="AC105" s="371"/>
      <c r="AD105" s="226" t="str">
        <f t="shared" si="50"/>
        <v/>
      </c>
      <c r="AE105" s="368">
        <f t="shared" si="65"/>
        <v>-27.5</v>
      </c>
      <c r="AF105" s="339"/>
      <c r="AG105" s="338"/>
      <c r="AH105" s="336"/>
      <c r="AI105" s="161">
        <f t="shared" si="66"/>
        <v>0</v>
      </c>
      <c r="AJ105" s="162">
        <f t="shared" si="51"/>
        <v>2.5</v>
      </c>
      <c r="AK105" s="163">
        <f t="shared" si="67"/>
        <v>2.5</v>
      </c>
      <c r="AL105" s="164">
        <f t="shared" si="68"/>
        <v>0</v>
      </c>
      <c r="AM105" s="164">
        <f t="shared" si="69"/>
        <v>0</v>
      </c>
      <c r="AN105" s="164">
        <f t="shared" si="70"/>
        <v>2.5</v>
      </c>
      <c r="AO105" s="164">
        <f t="shared" si="71"/>
        <v>2.5</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f t="shared" si="52"/>
        <v>12</v>
      </c>
      <c r="AX105" s="165">
        <f t="shared" si="53"/>
        <v>12</v>
      </c>
      <c r="AY105" s="193" t="str">
        <f t="shared" si="54"/>
        <v/>
      </c>
      <c r="AZ105" s="183" t="str">
        <f t="shared" si="55"/>
        <v/>
      </c>
      <c r="BA105" s="173">
        <f t="shared" si="56"/>
        <v>0.25</v>
      </c>
      <c r="BB105" s="174">
        <f t="shared" si="57"/>
        <v>0.25</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37.5" x14ac:dyDescent="0.3">
      <c r="A106" s="221"/>
      <c r="B106" s="222"/>
      <c r="C106" s="214">
        <v>95</v>
      </c>
      <c r="D106" s="640" t="s">
        <v>3559</v>
      </c>
      <c r="E106" s="180" t="s">
        <v>46</v>
      </c>
      <c r="F106" s="17"/>
      <c r="G106" s="131">
        <v>44334</v>
      </c>
      <c r="H106" s="135"/>
      <c r="I106" s="141"/>
      <c r="J106" s="25"/>
      <c r="K106" s="145" t="s">
        <v>0</v>
      </c>
      <c r="L106" s="28"/>
      <c r="M106" s="394">
        <v>44349</v>
      </c>
      <c r="N106" s="158">
        <f t="shared" si="63"/>
        <v>12</v>
      </c>
      <c r="O106" s="27"/>
      <c r="P106" s="27"/>
      <c r="Q106" s="27"/>
      <c r="R106" s="27" t="s">
        <v>0</v>
      </c>
      <c r="S106" s="27"/>
      <c r="T106" s="28"/>
      <c r="U106" s="29"/>
      <c r="V106" s="181">
        <v>0.25</v>
      </c>
      <c r="W106" s="318"/>
      <c r="X106" s="319"/>
      <c r="Y106" s="160">
        <f t="shared" si="49"/>
        <v>0.25</v>
      </c>
      <c r="Z106" s="159">
        <f t="shared" si="64"/>
        <v>2.5</v>
      </c>
      <c r="AA106" s="327"/>
      <c r="AB106" s="400">
        <f t="shared" si="73"/>
        <v>-30</v>
      </c>
      <c r="AC106" s="371"/>
      <c r="AD106" s="226" t="str">
        <f t="shared" si="50"/>
        <v/>
      </c>
      <c r="AE106" s="368">
        <f t="shared" si="65"/>
        <v>-27.5</v>
      </c>
      <c r="AF106" s="339"/>
      <c r="AG106" s="338"/>
      <c r="AH106" s="336"/>
      <c r="AI106" s="161">
        <f t="shared" si="66"/>
        <v>0</v>
      </c>
      <c r="AJ106" s="162">
        <f t="shared" si="51"/>
        <v>2.5</v>
      </c>
      <c r="AK106" s="163">
        <f t="shared" si="67"/>
        <v>2.5</v>
      </c>
      <c r="AL106" s="164">
        <f t="shared" si="68"/>
        <v>0</v>
      </c>
      <c r="AM106" s="164">
        <f t="shared" si="69"/>
        <v>0</v>
      </c>
      <c r="AN106" s="164">
        <f t="shared" si="70"/>
        <v>2.5</v>
      </c>
      <c r="AO106" s="164">
        <f t="shared" si="71"/>
        <v>2.5</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f t="shared" si="52"/>
        <v>12</v>
      </c>
      <c r="AX106" s="165">
        <f t="shared" si="53"/>
        <v>12</v>
      </c>
      <c r="AY106" s="193" t="str">
        <f t="shared" si="54"/>
        <v/>
      </c>
      <c r="AZ106" s="183" t="str">
        <f t="shared" si="55"/>
        <v/>
      </c>
      <c r="BA106" s="173">
        <f t="shared" si="56"/>
        <v>0.25</v>
      </c>
      <c r="BB106" s="174">
        <f t="shared" si="57"/>
        <v>0.25</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37.5" x14ac:dyDescent="0.3">
      <c r="A107" s="221"/>
      <c r="B107" s="222"/>
      <c r="C107" s="213">
        <v>96</v>
      </c>
      <c r="D107" s="640" t="s">
        <v>3560</v>
      </c>
      <c r="E107" s="180" t="s">
        <v>46</v>
      </c>
      <c r="F107" s="17"/>
      <c r="G107" s="131">
        <v>44334</v>
      </c>
      <c r="H107" s="135"/>
      <c r="I107" s="141"/>
      <c r="J107" s="25"/>
      <c r="K107" s="145" t="s">
        <v>0</v>
      </c>
      <c r="L107" s="28"/>
      <c r="M107" s="394">
        <v>44349</v>
      </c>
      <c r="N107" s="158">
        <f t="shared" si="63"/>
        <v>12</v>
      </c>
      <c r="O107" s="27"/>
      <c r="P107" s="27"/>
      <c r="Q107" s="27"/>
      <c r="R107" s="27" t="s">
        <v>0</v>
      </c>
      <c r="S107" s="27"/>
      <c r="T107" s="28"/>
      <c r="U107" s="29"/>
      <c r="V107" s="181">
        <v>0.25</v>
      </c>
      <c r="W107" s="318"/>
      <c r="X107" s="319"/>
      <c r="Y107" s="160">
        <f t="shared" si="49"/>
        <v>0.25</v>
      </c>
      <c r="Z107" s="159">
        <f t="shared" si="64"/>
        <v>2.5</v>
      </c>
      <c r="AA107" s="327"/>
      <c r="AB107" s="400">
        <f t="shared" si="73"/>
        <v>-30</v>
      </c>
      <c r="AC107" s="371"/>
      <c r="AD107" s="226" t="str">
        <f t="shared" si="50"/>
        <v/>
      </c>
      <c r="AE107" s="368">
        <f t="shared" si="65"/>
        <v>-27.5</v>
      </c>
      <c r="AF107" s="339"/>
      <c r="AG107" s="338"/>
      <c r="AH107" s="336"/>
      <c r="AI107" s="161">
        <f t="shared" si="66"/>
        <v>0</v>
      </c>
      <c r="AJ107" s="162">
        <f t="shared" si="51"/>
        <v>2.5</v>
      </c>
      <c r="AK107" s="163">
        <f t="shared" si="67"/>
        <v>2.5</v>
      </c>
      <c r="AL107" s="164">
        <f t="shared" si="68"/>
        <v>0</v>
      </c>
      <c r="AM107" s="164">
        <f t="shared" si="69"/>
        <v>0</v>
      </c>
      <c r="AN107" s="164">
        <f t="shared" si="70"/>
        <v>2.5</v>
      </c>
      <c r="AO107" s="164">
        <f t="shared" si="71"/>
        <v>2.5</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f t="shared" si="52"/>
        <v>12</v>
      </c>
      <c r="AX107" s="165">
        <f t="shared" si="53"/>
        <v>12</v>
      </c>
      <c r="AY107" s="193" t="str">
        <f t="shared" si="54"/>
        <v/>
      </c>
      <c r="AZ107" s="183" t="str">
        <f t="shared" si="55"/>
        <v/>
      </c>
      <c r="BA107" s="173">
        <f t="shared" si="56"/>
        <v>0.25</v>
      </c>
      <c r="BB107" s="174">
        <f t="shared" si="57"/>
        <v>0.25</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37.5" x14ac:dyDescent="0.3">
      <c r="A108" s="221"/>
      <c r="B108" s="222"/>
      <c r="C108" s="214">
        <v>97</v>
      </c>
      <c r="D108" s="640" t="s">
        <v>3561</v>
      </c>
      <c r="E108" s="180" t="s">
        <v>46</v>
      </c>
      <c r="F108" s="17"/>
      <c r="G108" s="131">
        <v>44334</v>
      </c>
      <c r="H108" s="135"/>
      <c r="I108" s="141"/>
      <c r="J108" s="25"/>
      <c r="K108" s="145" t="s">
        <v>0</v>
      </c>
      <c r="L108" s="28"/>
      <c r="M108" s="394">
        <v>44349</v>
      </c>
      <c r="N108" s="158">
        <f t="shared" si="63"/>
        <v>12</v>
      </c>
      <c r="O108" s="27"/>
      <c r="P108" s="27"/>
      <c r="Q108" s="27"/>
      <c r="R108" s="27" t="s">
        <v>0</v>
      </c>
      <c r="S108" s="27"/>
      <c r="T108" s="28"/>
      <c r="U108" s="29"/>
      <c r="V108" s="181">
        <v>0.25</v>
      </c>
      <c r="W108" s="318"/>
      <c r="X108" s="319"/>
      <c r="Y108" s="160">
        <f t="shared" si="49"/>
        <v>0.25</v>
      </c>
      <c r="Z108" s="159">
        <f t="shared" si="64"/>
        <v>2.5</v>
      </c>
      <c r="AA108" s="327"/>
      <c r="AB108" s="400">
        <f t="shared" si="73"/>
        <v>-30</v>
      </c>
      <c r="AC108" s="371"/>
      <c r="AD108" s="226" t="str">
        <f t="shared" si="50"/>
        <v/>
      </c>
      <c r="AE108" s="368">
        <f t="shared" si="65"/>
        <v>-27.5</v>
      </c>
      <c r="AF108" s="339"/>
      <c r="AG108" s="338"/>
      <c r="AH108" s="336"/>
      <c r="AI108" s="161">
        <f t="shared" si="66"/>
        <v>0</v>
      </c>
      <c r="AJ108" s="162">
        <f t="shared" si="51"/>
        <v>2.5</v>
      </c>
      <c r="AK108" s="163">
        <f t="shared" si="67"/>
        <v>2.5</v>
      </c>
      <c r="AL108" s="164">
        <f t="shared" si="68"/>
        <v>0</v>
      </c>
      <c r="AM108" s="164">
        <f t="shared" si="69"/>
        <v>0</v>
      </c>
      <c r="AN108" s="164">
        <f t="shared" si="70"/>
        <v>2.5</v>
      </c>
      <c r="AO108" s="164">
        <f t="shared" si="71"/>
        <v>2.5</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f t="shared" si="52"/>
        <v>12</v>
      </c>
      <c r="AX108" s="165">
        <f t="shared" si="53"/>
        <v>12</v>
      </c>
      <c r="AY108" s="193" t="str">
        <f t="shared" si="54"/>
        <v/>
      </c>
      <c r="AZ108" s="183" t="str">
        <f t="shared" si="55"/>
        <v/>
      </c>
      <c r="BA108" s="173">
        <f t="shared" si="56"/>
        <v>0.25</v>
      </c>
      <c r="BB108" s="174">
        <f t="shared" si="57"/>
        <v>0.25</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643" t="s">
        <v>3562</v>
      </c>
      <c r="E109" s="180" t="s">
        <v>46</v>
      </c>
      <c r="F109" s="17"/>
      <c r="G109" s="131">
        <v>44334</v>
      </c>
      <c r="H109" s="135"/>
      <c r="I109" s="141"/>
      <c r="J109" s="25"/>
      <c r="K109" s="145" t="s">
        <v>0</v>
      </c>
      <c r="L109" s="28"/>
      <c r="M109" s="394">
        <v>44349</v>
      </c>
      <c r="N109" s="158">
        <f t="shared" si="63"/>
        <v>12</v>
      </c>
      <c r="O109" s="27"/>
      <c r="P109" s="27"/>
      <c r="Q109" s="27"/>
      <c r="R109" s="27" t="s">
        <v>0</v>
      </c>
      <c r="S109" s="27"/>
      <c r="T109" s="28"/>
      <c r="U109" s="29"/>
      <c r="V109" s="181">
        <v>0.25</v>
      </c>
      <c r="W109" s="318"/>
      <c r="X109" s="319"/>
      <c r="Y109" s="160">
        <f t="shared" si="49"/>
        <v>0.25</v>
      </c>
      <c r="Z109" s="159">
        <f t="shared" si="64"/>
        <v>2.5</v>
      </c>
      <c r="AA109" s="327"/>
      <c r="AB109" s="400">
        <f t="shared" si="73"/>
        <v>-30</v>
      </c>
      <c r="AC109" s="371"/>
      <c r="AD109" s="226" t="str">
        <f t="shared" si="50"/>
        <v/>
      </c>
      <c r="AE109" s="368">
        <f t="shared" si="65"/>
        <v>-27.5</v>
      </c>
      <c r="AF109" s="339"/>
      <c r="AG109" s="338"/>
      <c r="AH109" s="336"/>
      <c r="AI109" s="161">
        <f t="shared" si="66"/>
        <v>0</v>
      </c>
      <c r="AJ109" s="162">
        <f t="shared" si="51"/>
        <v>2.5</v>
      </c>
      <c r="AK109" s="163">
        <f t="shared" si="67"/>
        <v>2.5</v>
      </c>
      <c r="AL109" s="164">
        <f t="shared" si="68"/>
        <v>0</v>
      </c>
      <c r="AM109" s="164">
        <f t="shared" si="69"/>
        <v>0</v>
      </c>
      <c r="AN109" s="164">
        <f t="shared" si="70"/>
        <v>2.5</v>
      </c>
      <c r="AO109" s="164">
        <f t="shared" si="71"/>
        <v>2.5</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f t="shared" si="52"/>
        <v>12</v>
      </c>
      <c r="AX109" s="165">
        <f t="shared" si="53"/>
        <v>12</v>
      </c>
      <c r="AY109" s="193" t="str">
        <f t="shared" si="54"/>
        <v/>
      </c>
      <c r="AZ109" s="183" t="str">
        <f t="shared" si="55"/>
        <v/>
      </c>
      <c r="BA109" s="173">
        <f t="shared" si="56"/>
        <v>0.25</v>
      </c>
      <c r="BB109" s="174">
        <f t="shared" si="57"/>
        <v>0.25</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37.5" x14ac:dyDescent="0.3">
      <c r="A110" s="221"/>
      <c r="B110" s="222"/>
      <c r="C110" s="213">
        <v>99</v>
      </c>
      <c r="D110" s="645" t="s">
        <v>3563</v>
      </c>
      <c r="E110" s="180" t="s">
        <v>46</v>
      </c>
      <c r="F110" s="17"/>
      <c r="G110" s="131">
        <v>44334</v>
      </c>
      <c r="H110" s="137"/>
      <c r="I110" s="143"/>
      <c r="J110" s="80"/>
      <c r="K110" s="147" t="s">
        <v>0</v>
      </c>
      <c r="L110" s="30"/>
      <c r="M110" s="394">
        <v>44349</v>
      </c>
      <c r="N110" s="158">
        <f t="shared" si="63"/>
        <v>12</v>
      </c>
      <c r="O110" s="27"/>
      <c r="P110" s="27"/>
      <c r="Q110" s="27"/>
      <c r="R110" s="27" t="s">
        <v>0</v>
      </c>
      <c r="S110" s="27"/>
      <c r="T110" s="30"/>
      <c r="U110" s="31"/>
      <c r="V110" s="181">
        <v>0.25</v>
      </c>
      <c r="W110" s="320"/>
      <c r="X110" s="318"/>
      <c r="Y110" s="160">
        <f t="shared" si="49"/>
        <v>0.25</v>
      </c>
      <c r="Z110" s="159">
        <f t="shared" si="64"/>
        <v>2.5</v>
      </c>
      <c r="AA110" s="328"/>
      <c r="AB110" s="400">
        <f t="shared" si="73"/>
        <v>-30</v>
      </c>
      <c r="AC110" s="371"/>
      <c r="AD110" s="226" t="str">
        <f t="shared" si="50"/>
        <v/>
      </c>
      <c r="AE110" s="368">
        <f t="shared" si="65"/>
        <v>-27.5</v>
      </c>
      <c r="AF110" s="340"/>
      <c r="AG110" s="341"/>
      <c r="AH110" s="339"/>
      <c r="AI110" s="161">
        <f t="shared" si="66"/>
        <v>0</v>
      </c>
      <c r="AJ110" s="162">
        <f t="shared" si="51"/>
        <v>2.5</v>
      </c>
      <c r="AK110" s="163">
        <f t="shared" si="67"/>
        <v>2.5</v>
      </c>
      <c r="AL110" s="164">
        <f t="shared" si="68"/>
        <v>0</v>
      </c>
      <c r="AM110" s="164">
        <f t="shared" si="69"/>
        <v>0</v>
      </c>
      <c r="AN110" s="164">
        <f t="shared" si="70"/>
        <v>2.5</v>
      </c>
      <c r="AO110" s="164">
        <f t="shared" si="71"/>
        <v>2.5</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f t="shared" si="52"/>
        <v>12</v>
      </c>
      <c r="AX110" s="165">
        <f t="shared" si="53"/>
        <v>12</v>
      </c>
      <c r="AY110" s="193" t="str">
        <f t="shared" si="54"/>
        <v/>
      </c>
      <c r="AZ110" s="183" t="str">
        <f t="shared" si="55"/>
        <v/>
      </c>
      <c r="BA110" s="173">
        <f t="shared" si="56"/>
        <v>0.25</v>
      </c>
      <c r="BB110" s="174">
        <f t="shared" si="57"/>
        <v>0.25</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41.25" customHeight="1" x14ac:dyDescent="0.3">
      <c r="A111" s="221"/>
      <c r="B111" s="222"/>
      <c r="C111" s="214">
        <v>100</v>
      </c>
      <c r="D111" s="640" t="s">
        <v>3564</v>
      </c>
      <c r="E111" s="180" t="s">
        <v>46</v>
      </c>
      <c r="F111" s="17"/>
      <c r="G111" s="131">
        <v>44334</v>
      </c>
      <c r="H111" s="139"/>
      <c r="I111" s="141"/>
      <c r="J111" s="25"/>
      <c r="K111" s="145" t="s">
        <v>0</v>
      </c>
      <c r="L111" s="28"/>
      <c r="M111" s="394">
        <v>44349</v>
      </c>
      <c r="N111" s="158">
        <f t="shared" si="63"/>
        <v>12</v>
      </c>
      <c r="O111" s="27"/>
      <c r="P111" s="27"/>
      <c r="Q111" s="27"/>
      <c r="R111" s="27" t="s">
        <v>0</v>
      </c>
      <c r="S111" s="27"/>
      <c r="T111" s="27"/>
      <c r="U111" s="28"/>
      <c r="V111" s="181">
        <v>0.25</v>
      </c>
      <c r="W111" s="318"/>
      <c r="X111" s="318"/>
      <c r="Y111" s="160">
        <f t="shared" si="49"/>
        <v>0.25</v>
      </c>
      <c r="Z111" s="159">
        <f t="shared" si="64"/>
        <v>2.5</v>
      </c>
      <c r="AA111" s="327"/>
      <c r="AB111" s="400">
        <f t="shared" si="73"/>
        <v>-30</v>
      </c>
      <c r="AC111" s="371"/>
      <c r="AD111" s="226" t="str">
        <f t="shared" si="50"/>
        <v/>
      </c>
      <c r="AE111" s="368">
        <f t="shared" si="65"/>
        <v>-27.5</v>
      </c>
      <c r="AF111" s="339"/>
      <c r="AG111" s="342"/>
      <c r="AH111" s="339"/>
      <c r="AI111" s="161">
        <f t="shared" si="66"/>
        <v>0</v>
      </c>
      <c r="AJ111" s="162">
        <f t="shared" si="51"/>
        <v>2.5</v>
      </c>
      <c r="AK111" s="163">
        <f t="shared" si="67"/>
        <v>2.5</v>
      </c>
      <c r="AL111" s="164">
        <f t="shared" si="68"/>
        <v>0</v>
      </c>
      <c r="AM111" s="164">
        <f t="shared" si="69"/>
        <v>0</v>
      </c>
      <c r="AN111" s="164">
        <f t="shared" si="70"/>
        <v>2.5</v>
      </c>
      <c r="AO111" s="164">
        <f t="shared" si="71"/>
        <v>2.5</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f t="shared" si="52"/>
        <v>12</v>
      </c>
      <c r="AX111" s="165">
        <f t="shared" si="53"/>
        <v>12</v>
      </c>
      <c r="AY111" s="193" t="str">
        <f t="shared" si="54"/>
        <v/>
      </c>
      <c r="AZ111" s="183" t="str">
        <f t="shared" si="55"/>
        <v/>
      </c>
      <c r="BA111" s="173">
        <f t="shared" si="56"/>
        <v>0.25</v>
      </c>
      <c r="BB111" s="174">
        <f t="shared" si="57"/>
        <v>0.25</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37.5" x14ac:dyDescent="0.3">
      <c r="A112" s="219"/>
      <c r="B112" s="220"/>
      <c r="C112" s="213">
        <v>101</v>
      </c>
      <c r="D112" s="646" t="s">
        <v>3565</v>
      </c>
      <c r="E112" s="180" t="s">
        <v>46</v>
      </c>
      <c r="F112" s="34"/>
      <c r="G112" s="131">
        <v>44334</v>
      </c>
      <c r="H112" s="136"/>
      <c r="I112" s="140"/>
      <c r="J112" s="78"/>
      <c r="K112" s="144" t="s">
        <v>0</v>
      </c>
      <c r="L112" s="119"/>
      <c r="M112" s="394">
        <v>44349</v>
      </c>
      <c r="N112" s="158">
        <f t="shared" si="63"/>
        <v>12</v>
      </c>
      <c r="O112" s="321"/>
      <c r="P112" s="315"/>
      <c r="Q112" s="315"/>
      <c r="R112" s="315" t="s">
        <v>0</v>
      </c>
      <c r="S112" s="315"/>
      <c r="T112" s="315"/>
      <c r="U112" s="316"/>
      <c r="V112" s="181">
        <v>0.25</v>
      </c>
      <c r="W112" s="313"/>
      <c r="X112" s="313"/>
      <c r="Y112" s="160">
        <f t="shared" si="49"/>
        <v>0.25</v>
      </c>
      <c r="Z112" s="159">
        <f t="shared" si="64"/>
        <v>2.5</v>
      </c>
      <c r="AA112" s="326"/>
      <c r="AB112" s="400">
        <f t="shared" si="73"/>
        <v>-30</v>
      </c>
      <c r="AC112" s="370"/>
      <c r="AD112" s="226" t="str">
        <f t="shared" si="50"/>
        <v/>
      </c>
      <c r="AE112" s="368">
        <f t="shared" si="65"/>
        <v>-27.5</v>
      </c>
      <c r="AF112" s="331"/>
      <c r="AG112" s="332"/>
      <c r="AH112" s="331"/>
      <c r="AI112" s="161">
        <f t="shared" si="66"/>
        <v>0</v>
      </c>
      <c r="AJ112" s="162">
        <f t="shared" si="51"/>
        <v>2.5</v>
      </c>
      <c r="AK112" s="163">
        <f t="shared" si="67"/>
        <v>2.5</v>
      </c>
      <c r="AL112" s="164">
        <f t="shared" si="68"/>
        <v>0</v>
      </c>
      <c r="AM112" s="164">
        <f t="shared" si="69"/>
        <v>0</v>
      </c>
      <c r="AN112" s="164">
        <f t="shared" si="70"/>
        <v>2.5</v>
      </c>
      <c r="AO112" s="164">
        <f t="shared" si="71"/>
        <v>2.5</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f t="shared" si="52"/>
        <v>12</v>
      </c>
      <c r="AX112" s="165">
        <f t="shared" si="53"/>
        <v>12</v>
      </c>
      <c r="AY112" s="193" t="str">
        <f t="shared" si="54"/>
        <v/>
      </c>
      <c r="AZ112" s="183" t="str">
        <f t="shared" si="55"/>
        <v/>
      </c>
      <c r="BA112" s="173">
        <f t="shared" si="56"/>
        <v>0.25</v>
      </c>
      <c r="BB112" s="174">
        <f t="shared" si="57"/>
        <v>0.25</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37.5" x14ac:dyDescent="0.3">
      <c r="A113" s="219"/>
      <c r="B113" s="220"/>
      <c r="C113" s="213">
        <v>102</v>
      </c>
      <c r="D113" s="646" t="s">
        <v>3566</v>
      </c>
      <c r="E113" s="180" t="s">
        <v>46</v>
      </c>
      <c r="F113" s="34"/>
      <c r="G113" s="131">
        <v>44334</v>
      </c>
      <c r="H113" s="133"/>
      <c r="I113" s="140"/>
      <c r="J113" s="78"/>
      <c r="K113" s="144" t="s">
        <v>0</v>
      </c>
      <c r="L113" s="119"/>
      <c r="M113" s="394">
        <v>44349</v>
      </c>
      <c r="N113" s="158">
        <f t="shared" si="63"/>
        <v>12</v>
      </c>
      <c r="O113" s="315"/>
      <c r="P113" s="315"/>
      <c r="Q113" s="315"/>
      <c r="R113" s="315" t="s">
        <v>0</v>
      </c>
      <c r="S113" s="315"/>
      <c r="T113" s="316"/>
      <c r="U113" s="317"/>
      <c r="V113" s="181">
        <v>0.25</v>
      </c>
      <c r="W113" s="313"/>
      <c r="X113" s="313"/>
      <c r="Y113" s="160">
        <f t="shared" si="49"/>
        <v>0.25</v>
      </c>
      <c r="Z113" s="159">
        <f t="shared" si="64"/>
        <v>2.5</v>
      </c>
      <c r="AA113" s="326"/>
      <c r="AB113" s="400">
        <f t="shared" si="73"/>
        <v>-30</v>
      </c>
      <c r="AC113" s="370"/>
      <c r="AD113" s="226" t="str">
        <f t="shared" si="50"/>
        <v/>
      </c>
      <c r="AE113" s="368">
        <f t="shared" si="65"/>
        <v>-27.5</v>
      </c>
      <c r="AF113" s="331"/>
      <c r="AG113" s="333"/>
      <c r="AH113" s="334"/>
      <c r="AI113" s="161">
        <f t="shared" si="66"/>
        <v>0</v>
      </c>
      <c r="AJ113" s="162">
        <f t="shared" si="51"/>
        <v>2.5</v>
      </c>
      <c r="AK113" s="163">
        <f t="shared" si="67"/>
        <v>2.5</v>
      </c>
      <c r="AL113" s="164">
        <f t="shared" si="68"/>
        <v>0</v>
      </c>
      <c r="AM113" s="164">
        <f t="shared" si="69"/>
        <v>0</v>
      </c>
      <c r="AN113" s="164">
        <f t="shared" si="70"/>
        <v>2.5</v>
      </c>
      <c r="AO113" s="164">
        <f t="shared" si="71"/>
        <v>2.5</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f t="shared" si="52"/>
        <v>12</v>
      </c>
      <c r="AX113" s="165">
        <f t="shared" si="53"/>
        <v>12</v>
      </c>
      <c r="AY113" s="193" t="str">
        <f t="shared" si="54"/>
        <v/>
      </c>
      <c r="AZ113" s="183" t="str">
        <f t="shared" si="55"/>
        <v/>
      </c>
      <c r="BA113" s="173">
        <f t="shared" si="56"/>
        <v>0.25</v>
      </c>
      <c r="BB113" s="174">
        <f t="shared" si="57"/>
        <v>0.25</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37.5" x14ac:dyDescent="0.3">
      <c r="A114" s="219"/>
      <c r="B114" s="220"/>
      <c r="C114" s="213">
        <v>103</v>
      </c>
      <c r="D114" s="646" t="s">
        <v>3567</v>
      </c>
      <c r="E114" s="180" t="s">
        <v>46</v>
      </c>
      <c r="F114" s="34"/>
      <c r="G114" s="131">
        <v>44334</v>
      </c>
      <c r="H114" s="135"/>
      <c r="I114" s="141"/>
      <c r="J114" s="25"/>
      <c r="K114" s="145" t="s">
        <v>0</v>
      </c>
      <c r="L114" s="28"/>
      <c r="M114" s="394">
        <v>44349</v>
      </c>
      <c r="N114" s="158">
        <f t="shared" si="63"/>
        <v>12</v>
      </c>
      <c r="O114" s="315"/>
      <c r="P114" s="315"/>
      <c r="Q114" s="315"/>
      <c r="R114" s="315" t="s">
        <v>0</v>
      </c>
      <c r="S114" s="315"/>
      <c r="T114" s="316"/>
      <c r="U114" s="317"/>
      <c r="V114" s="181">
        <v>0.25</v>
      </c>
      <c r="W114" s="313"/>
      <c r="X114" s="313"/>
      <c r="Y114" s="160">
        <f t="shared" si="49"/>
        <v>0.25</v>
      </c>
      <c r="Z114" s="159">
        <f t="shared" si="64"/>
        <v>2.5</v>
      </c>
      <c r="AA114" s="326"/>
      <c r="AB114" s="400">
        <f t="shared" si="73"/>
        <v>-30</v>
      </c>
      <c r="AC114" s="370"/>
      <c r="AD114" s="226" t="str">
        <f t="shared" si="50"/>
        <v/>
      </c>
      <c r="AE114" s="368">
        <f t="shared" si="65"/>
        <v>-27.5</v>
      </c>
      <c r="AF114" s="331"/>
      <c r="AG114" s="333"/>
      <c r="AH114" s="334"/>
      <c r="AI114" s="161">
        <f t="shared" si="66"/>
        <v>0</v>
      </c>
      <c r="AJ114" s="162">
        <f t="shared" si="51"/>
        <v>2.5</v>
      </c>
      <c r="AK114" s="163">
        <f t="shared" si="67"/>
        <v>2.5</v>
      </c>
      <c r="AL114" s="164">
        <f t="shared" si="68"/>
        <v>0</v>
      </c>
      <c r="AM114" s="164">
        <f t="shared" si="69"/>
        <v>0</v>
      </c>
      <c r="AN114" s="164">
        <f t="shared" si="70"/>
        <v>2.5</v>
      </c>
      <c r="AO114" s="164">
        <f t="shared" si="71"/>
        <v>2.5</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f t="shared" si="52"/>
        <v>12</v>
      </c>
      <c r="AX114" s="165">
        <f t="shared" si="53"/>
        <v>12</v>
      </c>
      <c r="AY114" s="193" t="str">
        <f t="shared" si="54"/>
        <v/>
      </c>
      <c r="AZ114" s="183" t="str">
        <f t="shared" si="55"/>
        <v/>
      </c>
      <c r="BA114" s="173">
        <f t="shared" si="56"/>
        <v>0.25</v>
      </c>
      <c r="BB114" s="174">
        <f t="shared" si="57"/>
        <v>0.25</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37.5" x14ac:dyDescent="0.3">
      <c r="A115" s="219"/>
      <c r="B115" s="220"/>
      <c r="C115" s="213">
        <v>104</v>
      </c>
      <c r="D115" s="646" t="s">
        <v>3568</v>
      </c>
      <c r="E115" s="180" t="s">
        <v>46</v>
      </c>
      <c r="F115" s="34"/>
      <c r="G115" s="131">
        <v>44334</v>
      </c>
      <c r="H115" s="135"/>
      <c r="I115" s="141"/>
      <c r="J115" s="25"/>
      <c r="K115" s="145" t="s">
        <v>0</v>
      </c>
      <c r="L115" s="28"/>
      <c r="M115" s="394">
        <v>44349</v>
      </c>
      <c r="N115" s="158">
        <f t="shared" si="63"/>
        <v>12</v>
      </c>
      <c r="O115" s="315"/>
      <c r="P115" s="315"/>
      <c r="Q115" s="315"/>
      <c r="R115" s="315" t="s">
        <v>0</v>
      </c>
      <c r="S115" s="315"/>
      <c r="T115" s="316"/>
      <c r="U115" s="317"/>
      <c r="V115" s="181">
        <v>0.25</v>
      </c>
      <c r="W115" s="313"/>
      <c r="X115" s="313"/>
      <c r="Y115" s="160">
        <f t="shared" si="49"/>
        <v>0.25</v>
      </c>
      <c r="Z115" s="159">
        <f t="shared" si="64"/>
        <v>2.5</v>
      </c>
      <c r="AA115" s="326"/>
      <c r="AB115" s="400">
        <f t="shared" si="73"/>
        <v>-30</v>
      </c>
      <c r="AC115" s="370"/>
      <c r="AD115" s="226" t="str">
        <f t="shared" si="50"/>
        <v/>
      </c>
      <c r="AE115" s="368">
        <f t="shared" si="65"/>
        <v>-27.5</v>
      </c>
      <c r="AF115" s="331"/>
      <c r="AG115" s="333"/>
      <c r="AH115" s="334"/>
      <c r="AI115" s="161">
        <f t="shared" si="66"/>
        <v>0</v>
      </c>
      <c r="AJ115" s="162">
        <f t="shared" si="51"/>
        <v>2.5</v>
      </c>
      <c r="AK115" s="163">
        <f t="shared" si="67"/>
        <v>2.5</v>
      </c>
      <c r="AL115" s="164">
        <f t="shared" si="68"/>
        <v>0</v>
      </c>
      <c r="AM115" s="164">
        <f t="shared" si="69"/>
        <v>0</v>
      </c>
      <c r="AN115" s="164">
        <f t="shared" si="70"/>
        <v>2.5</v>
      </c>
      <c r="AO115" s="164">
        <f t="shared" si="71"/>
        <v>2.5</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f t="shared" si="52"/>
        <v>12</v>
      </c>
      <c r="AX115" s="165">
        <f t="shared" si="53"/>
        <v>12</v>
      </c>
      <c r="AY115" s="193" t="str">
        <f t="shared" si="54"/>
        <v/>
      </c>
      <c r="AZ115" s="183" t="str">
        <f t="shared" si="55"/>
        <v/>
      </c>
      <c r="BA115" s="173">
        <f t="shared" si="56"/>
        <v>0.25</v>
      </c>
      <c r="BB115" s="174">
        <f t="shared" si="57"/>
        <v>0.25</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42" customHeight="1" x14ac:dyDescent="0.3">
      <c r="A116" s="221"/>
      <c r="B116" s="222"/>
      <c r="C116" s="214">
        <v>105</v>
      </c>
      <c r="D116" s="640" t="s">
        <v>3569</v>
      </c>
      <c r="E116" s="180" t="s">
        <v>46</v>
      </c>
      <c r="F116" s="17"/>
      <c r="G116" s="131">
        <v>44334</v>
      </c>
      <c r="H116" s="135"/>
      <c r="I116" s="141"/>
      <c r="J116" s="25"/>
      <c r="K116" s="145" t="s">
        <v>0</v>
      </c>
      <c r="L116" s="28"/>
      <c r="M116" s="394">
        <v>44349</v>
      </c>
      <c r="N116" s="158">
        <f t="shared" si="63"/>
        <v>12</v>
      </c>
      <c r="O116" s="27"/>
      <c r="P116" s="27"/>
      <c r="Q116" s="27"/>
      <c r="R116" s="27" t="s">
        <v>0</v>
      </c>
      <c r="S116" s="27"/>
      <c r="T116" s="28"/>
      <c r="U116" s="29"/>
      <c r="V116" s="181">
        <v>0.25</v>
      </c>
      <c r="W116" s="313"/>
      <c r="X116" s="313"/>
      <c r="Y116" s="160">
        <f t="shared" si="49"/>
        <v>0.25</v>
      </c>
      <c r="Z116" s="159">
        <f t="shared" si="64"/>
        <v>2.5</v>
      </c>
      <c r="AA116" s="327"/>
      <c r="AB116" s="400">
        <f t="shared" si="73"/>
        <v>-30</v>
      </c>
      <c r="AC116" s="371"/>
      <c r="AD116" s="226" t="str">
        <f t="shared" si="50"/>
        <v/>
      </c>
      <c r="AE116" s="368">
        <f t="shared" si="65"/>
        <v>-27.5</v>
      </c>
      <c r="AF116" s="339"/>
      <c r="AG116" s="338"/>
      <c r="AH116" s="336"/>
      <c r="AI116" s="161">
        <f t="shared" si="66"/>
        <v>0</v>
      </c>
      <c r="AJ116" s="162">
        <f t="shared" si="51"/>
        <v>2.5</v>
      </c>
      <c r="AK116" s="163">
        <f t="shared" si="67"/>
        <v>2.5</v>
      </c>
      <c r="AL116" s="164">
        <f t="shared" si="68"/>
        <v>0</v>
      </c>
      <c r="AM116" s="164">
        <f t="shared" si="69"/>
        <v>0</v>
      </c>
      <c r="AN116" s="164">
        <f t="shared" si="70"/>
        <v>2.5</v>
      </c>
      <c r="AO116" s="164">
        <f t="shared" si="71"/>
        <v>2.5</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f t="shared" si="52"/>
        <v>12</v>
      </c>
      <c r="AX116" s="165">
        <f t="shared" si="53"/>
        <v>12</v>
      </c>
      <c r="AY116" s="193" t="str">
        <f t="shared" si="54"/>
        <v/>
      </c>
      <c r="AZ116" s="183" t="str">
        <f t="shared" si="55"/>
        <v/>
      </c>
      <c r="BA116" s="173">
        <f t="shared" si="56"/>
        <v>0.25</v>
      </c>
      <c r="BB116" s="174">
        <f t="shared" si="57"/>
        <v>0.25</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37.5" x14ac:dyDescent="0.3">
      <c r="A117" s="221"/>
      <c r="B117" s="222"/>
      <c r="C117" s="213">
        <v>106</v>
      </c>
      <c r="D117" s="640" t="s">
        <v>3570</v>
      </c>
      <c r="E117" s="180" t="s">
        <v>46</v>
      </c>
      <c r="F117" s="17"/>
      <c r="G117" s="131">
        <v>44334</v>
      </c>
      <c r="H117" s="135"/>
      <c r="I117" s="141"/>
      <c r="J117" s="25"/>
      <c r="K117" s="145" t="s">
        <v>0</v>
      </c>
      <c r="L117" s="28"/>
      <c r="M117" s="394">
        <v>44349</v>
      </c>
      <c r="N117" s="158">
        <f t="shared" si="63"/>
        <v>12</v>
      </c>
      <c r="O117" s="27"/>
      <c r="P117" s="27"/>
      <c r="Q117" s="27"/>
      <c r="R117" s="27" t="s">
        <v>0</v>
      </c>
      <c r="S117" s="27"/>
      <c r="T117" s="28"/>
      <c r="U117" s="29"/>
      <c r="V117" s="181">
        <v>0.25</v>
      </c>
      <c r="W117" s="318"/>
      <c r="X117" s="319"/>
      <c r="Y117" s="160">
        <f t="shared" si="49"/>
        <v>0.25</v>
      </c>
      <c r="Z117" s="159">
        <f t="shared" si="64"/>
        <v>2.5</v>
      </c>
      <c r="AA117" s="327"/>
      <c r="AB117" s="400">
        <f t="shared" si="73"/>
        <v>-30</v>
      </c>
      <c r="AC117" s="371"/>
      <c r="AD117" s="226" t="str">
        <f t="shared" si="50"/>
        <v/>
      </c>
      <c r="AE117" s="368">
        <f t="shared" si="65"/>
        <v>-27.5</v>
      </c>
      <c r="AF117" s="339"/>
      <c r="AG117" s="338"/>
      <c r="AH117" s="336"/>
      <c r="AI117" s="161">
        <f t="shared" si="66"/>
        <v>0</v>
      </c>
      <c r="AJ117" s="162">
        <f t="shared" si="51"/>
        <v>2.5</v>
      </c>
      <c r="AK117" s="163">
        <f t="shared" si="67"/>
        <v>2.5</v>
      </c>
      <c r="AL117" s="164">
        <f t="shared" si="68"/>
        <v>0</v>
      </c>
      <c r="AM117" s="164">
        <f t="shared" si="69"/>
        <v>0</v>
      </c>
      <c r="AN117" s="164">
        <f t="shared" si="70"/>
        <v>2.5</v>
      </c>
      <c r="AO117" s="164">
        <f t="shared" si="71"/>
        <v>2.5</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f t="shared" si="52"/>
        <v>12</v>
      </c>
      <c r="AX117" s="165">
        <f t="shared" si="53"/>
        <v>12</v>
      </c>
      <c r="AY117" s="193" t="str">
        <f t="shared" si="54"/>
        <v/>
      </c>
      <c r="AZ117" s="183" t="str">
        <f t="shared" si="55"/>
        <v/>
      </c>
      <c r="BA117" s="173">
        <f t="shared" si="56"/>
        <v>0.25</v>
      </c>
      <c r="BB117" s="174">
        <f t="shared" si="57"/>
        <v>0.25</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37.5" x14ac:dyDescent="0.3">
      <c r="A118" s="221"/>
      <c r="B118" s="222"/>
      <c r="C118" s="214">
        <v>107</v>
      </c>
      <c r="D118" s="640" t="s">
        <v>3571</v>
      </c>
      <c r="E118" s="180" t="s">
        <v>46</v>
      </c>
      <c r="F118" s="17"/>
      <c r="G118" s="131">
        <v>44334</v>
      </c>
      <c r="H118" s="135"/>
      <c r="I118" s="141"/>
      <c r="J118" s="25"/>
      <c r="K118" s="145" t="s">
        <v>0</v>
      </c>
      <c r="L118" s="28"/>
      <c r="M118" s="394">
        <v>44349</v>
      </c>
      <c r="N118" s="158">
        <f t="shared" si="63"/>
        <v>12</v>
      </c>
      <c r="O118" s="27"/>
      <c r="P118" s="27"/>
      <c r="Q118" s="27"/>
      <c r="R118" s="27" t="s">
        <v>0</v>
      </c>
      <c r="S118" s="27"/>
      <c r="T118" s="28"/>
      <c r="U118" s="29"/>
      <c r="V118" s="181">
        <v>0.25</v>
      </c>
      <c r="W118" s="318"/>
      <c r="X118" s="319"/>
      <c r="Y118" s="160">
        <f t="shared" si="49"/>
        <v>0.25</v>
      </c>
      <c r="Z118" s="159">
        <f t="shared" si="64"/>
        <v>2.5</v>
      </c>
      <c r="AA118" s="327"/>
      <c r="AB118" s="400">
        <f t="shared" si="73"/>
        <v>-30</v>
      </c>
      <c r="AC118" s="371"/>
      <c r="AD118" s="226" t="str">
        <f t="shared" si="50"/>
        <v/>
      </c>
      <c r="AE118" s="368">
        <f t="shared" si="65"/>
        <v>-27.5</v>
      </c>
      <c r="AF118" s="339"/>
      <c r="AG118" s="338"/>
      <c r="AH118" s="336"/>
      <c r="AI118" s="161">
        <f t="shared" si="66"/>
        <v>0</v>
      </c>
      <c r="AJ118" s="162">
        <f t="shared" si="51"/>
        <v>2.5</v>
      </c>
      <c r="AK118" s="163">
        <f t="shared" si="67"/>
        <v>2.5</v>
      </c>
      <c r="AL118" s="164">
        <f t="shared" si="68"/>
        <v>0</v>
      </c>
      <c r="AM118" s="164">
        <f t="shared" si="69"/>
        <v>0</v>
      </c>
      <c r="AN118" s="164">
        <f t="shared" si="70"/>
        <v>2.5</v>
      </c>
      <c r="AO118" s="164">
        <f t="shared" si="71"/>
        <v>2.5</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f t="shared" si="52"/>
        <v>12</v>
      </c>
      <c r="AX118" s="165">
        <f t="shared" si="53"/>
        <v>12</v>
      </c>
      <c r="AY118" s="193" t="str">
        <f t="shared" si="54"/>
        <v/>
      </c>
      <c r="AZ118" s="183" t="str">
        <f t="shared" si="55"/>
        <v/>
      </c>
      <c r="BA118" s="173">
        <f t="shared" si="56"/>
        <v>0.25</v>
      </c>
      <c r="BB118" s="174">
        <f t="shared" si="57"/>
        <v>0.25</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37.5" x14ac:dyDescent="0.3">
      <c r="A119" s="221"/>
      <c r="B119" s="222"/>
      <c r="C119" s="214">
        <v>108</v>
      </c>
      <c r="D119" s="641" t="s">
        <v>3572</v>
      </c>
      <c r="E119" s="180" t="s">
        <v>46</v>
      </c>
      <c r="F119" s="17"/>
      <c r="G119" s="131">
        <v>44334</v>
      </c>
      <c r="H119" s="135"/>
      <c r="I119" s="141"/>
      <c r="J119" s="25"/>
      <c r="K119" s="145" t="s">
        <v>0</v>
      </c>
      <c r="L119" s="28"/>
      <c r="M119" s="394">
        <v>44349</v>
      </c>
      <c r="N119" s="158">
        <f t="shared" si="63"/>
        <v>12</v>
      </c>
      <c r="O119" s="27"/>
      <c r="P119" s="27"/>
      <c r="Q119" s="27"/>
      <c r="R119" s="27" t="s">
        <v>0</v>
      </c>
      <c r="S119" s="27"/>
      <c r="T119" s="28"/>
      <c r="U119" s="29"/>
      <c r="V119" s="181">
        <v>0.25</v>
      </c>
      <c r="W119" s="318"/>
      <c r="X119" s="319"/>
      <c r="Y119" s="160">
        <f t="shared" si="49"/>
        <v>0.25</v>
      </c>
      <c r="Z119" s="159">
        <f t="shared" si="64"/>
        <v>2.5</v>
      </c>
      <c r="AA119" s="327"/>
      <c r="AB119" s="400">
        <f t="shared" si="73"/>
        <v>-30</v>
      </c>
      <c r="AC119" s="371"/>
      <c r="AD119" s="226" t="str">
        <f t="shared" si="50"/>
        <v/>
      </c>
      <c r="AE119" s="368">
        <f t="shared" si="65"/>
        <v>-27.5</v>
      </c>
      <c r="AF119" s="339"/>
      <c r="AG119" s="338"/>
      <c r="AH119" s="336"/>
      <c r="AI119" s="161">
        <f t="shared" si="66"/>
        <v>0</v>
      </c>
      <c r="AJ119" s="162">
        <f t="shared" si="51"/>
        <v>2.5</v>
      </c>
      <c r="AK119" s="163">
        <f t="shared" si="67"/>
        <v>2.5</v>
      </c>
      <c r="AL119" s="164">
        <f t="shared" si="68"/>
        <v>0</v>
      </c>
      <c r="AM119" s="164">
        <f t="shared" si="69"/>
        <v>0</v>
      </c>
      <c r="AN119" s="164">
        <f t="shared" si="70"/>
        <v>2.5</v>
      </c>
      <c r="AO119" s="164">
        <f t="shared" si="71"/>
        <v>2.5</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f t="shared" si="52"/>
        <v>12</v>
      </c>
      <c r="AX119" s="165">
        <f t="shared" si="53"/>
        <v>12</v>
      </c>
      <c r="AY119" s="193" t="str">
        <f t="shared" si="54"/>
        <v/>
      </c>
      <c r="AZ119" s="183" t="str">
        <f t="shared" si="55"/>
        <v/>
      </c>
      <c r="BA119" s="173">
        <f t="shared" si="56"/>
        <v>0.25</v>
      </c>
      <c r="BB119" s="174">
        <f t="shared" si="57"/>
        <v>0.25</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37.5" x14ac:dyDescent="0.3">
      <c r="A120" s="221"/>
      <c r="B120" s="222"/>
      <c r="C120" s="213">
        <v>109</v>
      </c>
      <c r="D120" s="640" t="s">
        <v>3573</v>
      </c>
      <c r="E120" s="180" t="s">
        <v>46</v>
      </c>
      <c r="F120" s="17"/>
      <c r="G120" s="131">
        <v>44334</v>
      </c>
      <c r="H120" s="135"/>
      <c r="I120" s="141"/>
      <c r="J120" s="25"/>
      <c r="K120" s="145" t="s">
        <v>0</v>
      </c>
      <c r="L120" s="28"/>
      <c r="M120" s="394">
        <v>44349</v>
      </c>
      <c r="N120" s="158">
        <f t="shared" si="63"/>
        <v>12</v>
      </c>
      <c r="O120" s="27"/>
      <c r="P120" s="27"/>
      <c r="Q120" s="27"/>
      <c r="R120" s="27" t="s">
        <v>0</v>
      </c>
      <c r="S120" s="27"/>
      <c r="T120" s="28"/>
      <c r="U120" s="29"/>
      <c r="V120" s="181">
        <v>0.25</v>
      </c>
      <c r="W120" s="318"/>
      <c r="X120" s="319"/>
      <c r="Y120" s="160">
        <f t="shared" si="49"/>
        <v>0.25</v>
      </c>
      <c r="Z120" s="159">
        <f t="shared" si="64"/>
        <v>2.5</v>
      </c>
      <c r="AA120" s="327"/>
      <c r="AB120" s="400">
        <f t="shared" si="73"/>
        <v>-30</v>
      </c>
      <c r="AC120" s="371"/>
      <c r="AD120" s="226" t="str">
        <f t="shared" si="50"/>
        <v/>
      </c>
      <c r="AE120" s="368">
        <f t="shared" si="65"/>
        <v>-27.5</v>
      </c>
      <c r="AF120" s="339"/>
      <c r="AG120" s="338"/>
      <c r="AH120" s="336"/>
      <c r="AI120" s="161">
        <f t="shared" si="66"/>
        <v>0</v>
      </c>
      <c r="AJ120" s="162">
        <f t="shared" si="51"/>
        <v>2.5</v>
      </c>
      <c r="AK120" s="163">
        <f t="shared" si="67"/>
        <v>2.5</v>
      </c>
      <c r="AL120" s="164">
        <f t="shared" si="68"/>
        <v>0</v>
      </c>
      <c r="AM120" s="164">
        <f t="shared" si="69"/>
        <v>0</v>
      </c>
      <c r="AN120" s="164">
        <f t="shared" si="70"/>
        <v>2.5</v>
      </c>
      <c r="AO120" s="164">
        <f t="shared" si="71"/>
        <v>2.5</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f t="shared" si="52"/>
        <v>12</v>
      </c>
      <c r="AX120" s="165">
        <f t="shared" si="53"/>
        <v>12</v>
      </c>
      <c r="AY120" s="193" t="str">
        <f t="shared" si="54"/>
        <v/>
      </c>
      <c r="AZ120" s="183" t="str">
        <f t="shared" si="55"/>
        <v/>
      </c>
      <c r="BA120" s="173">
        <f t="shared" si="56"/>
        <v>0.25</v>
      </c>
      <c r="BB120" s="174">
        <f t="shared" si="57"/>
        <v>0.25</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37.5" x14ac:dyDescent="0.3">
      <c r="A121" s="221"/>
      <c r="B121" s="222"/>
      <c r="C121" s="214">
        <v>110</v>
      </c>
      <c r="D121" s="640" t="s">
        <v>3574</v>
      </c>
      <c r="E121" s="180" t="s">
        <v>46</v>
      </c>
      <c r="F121" s="17"/>
      <c r="G121" s="131">
        <v>44334</v>
      </c>
      <c r="H121" s="137"/>
      <c r="I121" s="143"/>
      <c r="J121" s="80"/>
      <c r="K121" s="147" t="s">
        <v>0</v>
      </c>
      <c r="L121" s="30"/>
      <c r="M121" s="394">
        <v>44349</v>
      </c>
      <c r="N121" s="158">
        <f t="shared" si="63"/>
        <v>12</v>
      </c>
      <c r="O121" s="27"/>
      <c r="P121" s="27"/>
      <c r="Q121" s="27"/>
      <c r="R121" s="27" t="s">
        <v>0</v>
      </c>
      <c r="S121" s="27"/>
      <c r="T121" s="28"/>
      <c r="U121" s="29"/>
      <c r="V121" s="181">
        <v>0.25</v>
      </c>
      <c r="W121" s="318"/>
      <c r="X121" s="319"/>
      <c r="Y121" s="160">
        <f t="shared" si="49"/>
        <v>0.25</v>
      </c>
      <c r="Z121" s="159">
        <f t="shared" si="64"/>
        <v>2.5</v>
      </c>
      <c r="AA121" s="327"/>
      <c r="AB121" s="400">
        <f t="shared" si="73"/>
        <v>-30</v>
      </c>
      <c r="AC121" s="371"/>
      <c r="AD121" s="226" t="str">
        <f t="shared" si="50"/>
        <v/>
      </c>
      <c r="AE121" s="368">
        <f t="shared" si="65"/>
        <v>-27.5</v>
      </c>
      <c r="AF121" s="339"/>
      <c r="AG121" s="338"/>
      <c r="AH121" s="336"/>
      <c r="AI121" s="161">
        <f t="shared" si="66"/>
        <v>0</v>
      </c>
      <c r="AJ121" s="162">
        <f t="shared" si="51"/>
        <v>2.5</v>
      </c>
      <c r="AK121" s="163">
        <f t="shared" si="67"/>
        <v>2.5</v>
      </c>
      <c r="AL121" s="164">
        <f t="shared" si="68"/>
        <v>0</v>
      </c>
      <c r="AM121" s="164">
        <f t="shared" si="69"/>
        <v>0</v>
      </c>
      <c r="AN121" s="164">
        <f t="shared" si="70"/>
        <v>2.5</v>
      </c>
      <c r="AO121" s="164">
        <f t="shared" si="71"/>
        <v>2.5</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f t="shared" si="52"/>
        <v>12</v>
      </c>
      <c r="AX121" s="165">
        <f t="shared" si="53"/>
        <v>12</v>
      </c>
      <c r="AY121" s="193" t="str">
        <f t="shared" si="54"/>
        <v/>
      </c>
      <c r="AZ121" s="183" t="str">
        <f t="shared" si="55"/>
        <v/>
      </c>
      <c r="BA121" s="173">
        <f t="shared" si="56"/>
        <v>0.25</v>
      </c>
      <c r="BB121" s="174">
        <f t="shared" si="57"/>
        <v>0.25</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37.5" x14ac:dyDescent="0.3">
      <c r="A122" s="221"/>
      <c r="B122" s="222"/>
      <c r="C122" s="213">
        <v>111</v>
      </c>
      <c r="D122" s="640" t="s">
        <v>3575</v>
      </c>
      <c r="E122" s="180" t="s">
        <v>46</v>
      </c>
      <c r="F122" s="17"/>
      <c r="G122" s="131">
        <v>44334</v>
      </c>
      <c r="H122" s="135"/>
      <c r="I122" s="141"/>
      <c r="J122" s="25"/>
      <c r="K122" s="145" t="s">
        <v>0</v>
      </c>
      <c r="L122" s="28"/>
      <c r="M122" s="394">
        <v>44349</v>
      </c>
      <c r="N122" s="158">
        <f t="shared" si="63"/>
        <v>12</v>
      </c>
      <c r="O122" s="27"/>
      <c r="P122" s="27"/>
      <c r="Q122" s="27"/>
      <c r="R122" s="27" t="s">
        <v>0</v>
      </c>
      <c r="S122" s="27"/>
      <c r="T122" s="28"/>
      <c r="U122" s="29"/>
      <c r="V122" s="181">
        <v>0.25</v>
      </c>
      <c r="W122" s="318"/>
      <c r="X122" s="319"/>
      <c r="Y122" s="160">
        <f t="shared" si="49"/>
        <v>0.25</v>
      </c>
      <c r="Z122" s="159">
        <f t="shared" si="64"/>
        <v>2.5</v>
      </c>
      <c r="AA122" s="327"/>
      <c r="AB122" s="400">
        <f t="shared" si="73"/>
        <v>-30</v>
      </c>
      <c r="AC122" s="371"/>
      <c r="AD122" s="226" t="str">
        <f t="shared" si="50"/>
        <v/>
      </c>
      <c r="AE122" s="368">
        <f t="shared" si="65"/>
        <v>-27.5</v>
      </c>
      <c r="AF122" s="339"/>
      <c r="AG122" s="338"/>
      <c r="AH122" s="336"/>
      <c r="AI122" s="161">
        <f t="shared" si="66"/>
        <v>0</v>
      </c>
      <c r="AJ122" s="162">
        <f t="shared" si="51"/>
        <v>2.5</v>
      </c>
      <c r="AK122" s="163">
        <f t="shared" si="67"/>
        <v>2.5</v>
      </c>
      <c r="AL122" s="164">
        <f t="shared" si="68"/>
        <v>0</v>
      </c>
      <c r="AM122" s="164">
        <f t="shared" si="69"/>
        <v>0</v>
      </c>
      <c r="AN122" s="164">
        <f t="shared" si="70"/>
        <v>2.5</v>
      </c>
      <c r="AO122" s="164">
        <f t="shared" si="71"/>
        <v>2.5</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f t="shared" si="52"/>
        <v>12</v>
      </c>
      <c r="AX122" s="165">
        <f t="shared" si="53"/>
        <v>12</v>
      </c>
      <c r="AY122" s="193" t="str">
        <f t="shared" si="54"/>
        <v/>
      </c>
      <c r="AZ122" s="183" t="str">
        <f t="shared" si="55"/>
        <v/>
      </c>
      <c r="BA122" s="173">
        <f t="shared" si="56"/>
        <v>0.25</v>
      </c>
      <c r="BB122" s="174">
        <f t="shared" si="57"/>
        <v>0.25</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37.5" x14ac:dyDescent="0.3">
      <c r="A123" s="221"/>
      <c r="B123" s="222"/>
      <c r="C123" s="214">
        <v>112</v>
      </c>
      <c r="D123" s="641" t="s">
        <v>3576</v>
      </c>
      <c r="E123" s="180" t="s">
        <v>46</v>
      </c>
      <c r="F123" s="17"/>
      <c r="G123" s="131">
        <v>44334</v>
      </c>
      <c r="H123" s="135"/>
      <c r="I123" s="141"/>
      <c r="J123" s="25"/>
      <c r="K123" s="145" t="s">
        <v>0</v>
      </c>
      <c r="L123" s="28"/>
      <c r="M123" s="394">
        <v>44349</v>
      </c>
      <c r="N123" s="158">
        <f t="shared" si="63"/>
        <v>12</v>
      </c>
      <c r="O123" s="27"/>
      <c r="P123" s="27"/>
      <c r="Q123" s="27"/>
      <c r="R123" s="27" t="s">
        <v>0</v>
      </c>
      <c r="S123" s="27"/>
      <c r="T123" s="28"/>
      <c r="U123" s="29"/>
      <c r="V123" s="181">
        <v>0.25</v>
      </c>
      <c r="W123" s="318"/>
      <c r="X123" s="319"/>
      <c r="Y123" s="160">
        <f t="shared" si="49"/>
        <v>0.25</v>
      </c>
      <c r="Z123" s="159">
        <f t="shared" si="64"/>
        <v>2.5</v>
      </c>
      <c r="AA123" s="327"/>
      <c r="AB123" s="400">
        <f t="shared" si="73"/>
        <v>-30</v>
      </c>
      <c r="AC123" s="371"/>
      <c r="AD123" s="226" t="str">
        <f t="shared" si="50"/>
        <v/>
      </c>
      <c r="AE123" s="368">
        <f t="shared" si="65"/>
        <v>-27.5</v>
      </c>
      <c r="AF123" s="339"/>
      <c r="AG123" s="338"/>
      <c r="AH123" s="336"/>
      <c r="AI123" s="161">
        <f t="shared" si="66"/>
        <v>0</v>
      </c>
      <c r="AJ123" s="162">
        <f t="shared" si="51"/>
        <v>2.5</v>
      </c>
      <c r="AK123" s="163">
        <f t="shared" si="67"/>
        <v>2.5</v>
      </c>
      <c r="AL123" s="164">
        <f t="shared" si="68"/>
        <v>0</v>
      </c>
      <c r="AM123" s="164">
        <f t="shared" si="69"/>
        <v>0</v>
      </c>
      <c r="AN123" s="164">
        <f t="shared" si="70"/>
        <v>2.5</v>
      </c>
      <c r="AO123" s="164">
        <f t="shared" si="71"/>
        <v>2.5</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f t="shared" si="52"/>
        <v>12</v>
      </c>
      <c r="AX123" s="165">
        <f t="shared" si="53"/>
        <v>12</v>
      </c>
      <c r="AY123" s="193" t="str">
        <f t="shared" si="54"/>
        <v/>
      </c>
      <c r="AZ123" s="183" t="str">
        <f t="shared" si="55"/>
        <v/>
      </c>
      <c r="BA123" s="173">
        <f t="shared" si="56"/>
        <v>0.25</v>
      </c>
      <c r="BB123" s="174">
        <f t="shared" si="57"/>
        <v>0.25</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37.5" x14ac:dyDescent="0.3">
      <c r="A124" s="221"/>
      <c r="B124" s="222"/>
      <c r="C124" s="214">
        <v>113</v>
      </c>
      <c r="D124" s="640" t="s">
        <v>3577</v>
      </c>
      <c r="E124" s="180" t="s">
        <v>46</v>
      </c>
      <c r="F124" s="17"/>
      <c r="G124" s="131">
        <v>44334</v>
      </c>
      <c r="H124" s="135"/>
      <c r="I124" s="141"/>
      <c r="J124" s="25"/>
      <c r="K124" s="145" t="s">
        <v>0</v>
      </c>
      <c r="L124" s="28"/>
      <c r="M124" s="394">
        <v>44349</v>
      </c>
      <c r="N124" s="158">
        <f t="shared" si="63"/>
        <v>12</v>
      </c>
      <c r="O124" s="27"/>
      <c r="P124" s="27"/>
      <c r="Q124" s="27"/>
      <c r="R124" s="27" t="s">
        <v>0</v>
      </c>
      <c r="S124" s="27"/>
      <c r="T124" s="28"/>
      <c r="U124" s="29"/>
      <c r="V124" s="181">
        <v>0.25</v>
      </c>
      <c r="W124" s="318"/>
      <c r="X124" s="319"/>
      <c r="Y124" s="160">
        <f t="shared" si="49"/>
        <v>0.25</v>
      </c>
      <c r="Z124" s="159">
        <f t="shared" si="64"/>
        <v>2.5</v>
      </c>
      <c r="AA124" s="327"/>
      <c r="AB124" s="400">
        <f t="shared" si="73"/>
        <v>-30</v>
      </c>
      <c r="AC124" s="371"/>
      <c r="AD124" s="226" t="str">
        <f t="shared" si="50"/>
        <v/>
      </c>
      <c r="AE124" s="368">
        <f t="shared" si="65"/>
        <v>-27.5</v>
      </c>
      <c r="AF124" s="339"/>
      <c r="AG124" s="338"/>
      <c r="AH124" s="336"/>
      <c r="AI124" s="161">
        <f t="shared" si="66"/>
        <v>0</v>
      </c>
      <c r="AJ124" s="162">
        <f t="shared" si="51"/>
        <v>2.5</v>
      </c>
      <c r="AK124" s="163">
        <f t="shared" si="67"/>
        <v>2.5</v>
      </c>
      <c r="AL124" s="164">
        <f t="shared" si="68"/>
        <v>0</v>
      </c>
      <c r="AM124" s="164">
        <f t="shared" si="69"/>
        <v>0</v>
      </c>
      <c r="AN124" s="164">
        <f t="shared" si="70"/>
        <v>2.5</v>
      </c>
      <c r="AO124" s="164">
        <f t="shared" si="71"/>
        <v>2.5</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f t="shared" si="52"/>
        <v>12</v>
      </c>
      <c r="AX124" s="165">
        <f t="shared" si="53"/>
        <v>12</v>
      </c>
      <c r="AY124" s="193" t="str">
        <f t="shared" si="54"/>
        <v/>
      </c>
      <c r="AZ124" s="183" t="str">
        <f t="shared" si="55"/>
        <v/>
      </c>
      <c r="BA124" s="173">
        <f t="shared" si="56"/>
        <v>0.25</v>
      </c>
      <c r="BB124" s="174">
        <f t="shared" si="57"/>
        <v>0.25</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37.5" x14ac:dyDescent="0.3">
      <c r="A125" s="221"/>
      <c r="B125" s="222"/>
      <c r="C125" s="213">
        <v>114</v>
      </c>
      <c r="D125" s="640" t="s">
        <v>3578</v>
      </c>
      <c r="E125" s="180" t="s">
        <v>46</v>
      </c>
      <c r="F125" s="17"/>
      <c r="G125" s="131">
        <v>44334</v>
      </c>
      <c r="H125" s="135"/>
      <c r="I125" s="141"/>
      <c r="J125" s="25"/>
      <c r="K125" s="145" t="s">
        <v>0</v>
      </c>
      <c r="L125" s="28"/>
      <c r="M125" s="394">
        <v>44349</v>
      </c>
      <c r="N125" s="158">
        <f t="shared" si="63"/>
        <v>12</v>
      </c>
      <c r="O125" s="27"/>
      <c r="P125" s="27"/>
      <c r="Q125" s="27"/>
      <c r="R125" s="27" t="s">
        <v>0</v>
      </c>
      <c r="S125" s="27"/>
      <c r="T125" s="28"/>
      <c r="U125" s="29"/>
      <c r="V125" s="181">
        <v>0.25</v>
      </c>
      <c r="W125" s="318"/>
      <c r="X125" s="319"/>
      <c r="Y125" s="160">
        <f t="shared" si="49"/>
        <v>0.25</v>
      </c>
      <c r="Z125" s="159">
        <f t="shared" si="64"/>
        <v>2.5</v>
      </c>
      <c r="AA125" s="327"/>
      <c r="AB125" s="400">
        <f t="shared" si="73"/>
        <v>-30</v>
      </c>
      <c r="AC125" s="371"/>
      <c r="AD125" s="226" t="str">
        <f t="shared" si="50"/>
        <v/>
      </c>
      <c r="AE125" s="368">
        <f t="shared" si="65"/>
        <v>-27.5</v>
      </c>
      <c r="AF125" s="339"/>
      <c r="AG125" s="338"/>
      <c r="AH125" s="336"/>
      <c r="AI125" s="161">
        <f t="shared" si="66"/>
        <v>0</v>
      </c>
      <c r="AJ125" s="162">
        <f t="shared" si="51"/>
        <v>2.5</v>
      </c>
      <c r="AK125" s="163">
        <f t="shared" si="67"/>
        <v>2.5</v>
      </c>
      <c r="AL125" s="164">
        <f t="shared" si="68"/>
        <v>0</v>
      </c>
      <c r="AM125" s="164">
        <f t="shared" si="69"/>
        <v>0</v>
      </c>
      <c r="AN125" s="164">
        <f t="shared" si="70"/>
        <v>2.5</v>
      </c>
      <c r="AO125" s="164">
        <f t="shared" si="71"/>
        <v>2.5</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f t="shared" si="52"/>
        <v>12</v>
      </c>
      <c r="AX125" s="165">
        <f t="shared" si="53"/>
        <v>12</v>
      </c>
      <c r="AY125" s="193" t="str">
        <f t="shared" si="54"/>
        <v/>
      </c>
      <c r="AZ125" s="183" t="str">
        <f t="shared" si="55"/>
        <v/>
      </c>
      <c r="BA125" s="173">
        <f t="shared" si="56"/>
        <v>0.25</v>
      </c>
      <c r="BB125" s="174">
        <f t="shared" si="57"/>
        <v>0.25</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37.5" x14ac:dyDescent="0.3">
      <c r="A126" s="221"/>
      <c r="B126" s="222"/>
      <c r="C126" s="214">
        <v>115</v>
      </c>
      <c r="D126" s="640" t="s">
        <v>3579</v>
      </c>
      <c r="E126" s="180" t="s">
        <v>46</v>
      </c>
      <c r="F126" s="17"/>
      <c r="G126" s="131">
        <v>44334</v>
      </c>
      <c r="H126" s="135"/>
      <c r="I126" s="141"/>
      <c r="J126" s="25"/>
      <c r="K126" s="145" t="s">
        <v>0</v>
      </c>
      <c r="L126" s="28"/>
      <c r="M126" s="394">
        <v>44349</v>
      </c>
      <c r="N126" s="158">
        <f t="shared" si="63"/>
        <v>12</v>
      </c>
      <c r="O126" s="27"/>
      <c r="P126" s="27"/>
      <c r="Q126" s="27"/>
      <c r="R126" s="27" t="s">
        <v>0</v>
      </c>
      <c r="S126" s="27"/>
      <c r="T126" s="28"/>
      <c r="U126" s="29"/>
      <c r="V126" s="181">
        <v>0.25</v>
      </c>
      <c r="W126" s="318"/>
      <c r="X126" s="319"/>
      <c r="Y126" s="160">
        <f t="shared" si="49"/>
        <v>0.25</v>
      </c>
      <c r="Z126" s="159">
        <f t="shared" si="64"/>
        <v>2.5</v>
      </c>
      <c r="AA126" s="327"/>
      <c r="AB126" s="400">
        <f t="shared" si="73"/>
        <v>-30</v>
      </c>
      <c r="AC126" s="371"/>
      <c r="AD126" s="226" t="str">
        <f t="shared" si="50"/>
        <v/>
      </c>
      <c r="AE126" s="368">
        <f t="shared" si="65"/>
        <v>-27.5</v>
      </c>
      <c r="AF126" s="339"/>
      <c r="AG126" s="338"/>
      <c r="AH126" s="336"/>
      <c r="AI126" s="161">
        <f t="shared" si="66"/>
        <v>0</v>
      </c>
      <c r="AJ126" s="162">
        <f t="shared" si="51"/>
        <v>2.5</v>
      </c>
      <c r="AK126" s="163">
        <f t="shared" si="67"/>
        <v>2.5</v>
      </c>
      <c r="AL126" s="164">
        <f t="shared" si="68"/>
        <v>0</v>
      </c>
      <c r="AM126" s="164">
        <f t="shared" si="69"/>
        <v>0</v>
      </c>
      <c r="AN126" s="164">
        <f t="shared" si="70"/>
        <v>2.5</v>
      </c>
      <c r="AO126" s="164">
        <f t="shared" si="71"/>
        <v>2.5</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f t="shared" si="52"/>
        <v>12</v>
      </c>
      <c r="AX126" s="165">
        <f t="shared" si="53"/>
        <v>12</v>
      </c>
      <c r="AY126" s="193" t="str">
        <f t="shared" si="54"/>
        <v/>
      </c>
      <c r="AZ126" s="183" t="str">
        <f t="shared" si="55"/>
        <v/>
      </c>
      <c r="BA126" s="173">
        <f t="shared" si="56"/>
        <v>0.25</v>
      </c>
      <c r="BB126" s="174">
        <f t="shared" si="57"/>
        <v>0.25</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37.5" x14ac:dyDescent="0.3">
      <c r="A127" s="221"/>
      <c r="B127" s="222"/>
      <c r="C127" s="213">
        <v>116</v>
      </c>
      <c r="D127" s="641" t="s">
        <v>3580</v>
      </c>
      <c r="E127" s="180" t="s">
        <v>46</v>
      </c>
      <c r="F127" s="17"/>
      <c r="G127" s="131">
        <v>44334</v>
      </c>
      <c r="H127" s="135"/>
      <c r="I127" s="141"/>
      <c r="J127" s="25"/>
      <c r="K127" s="145" t="s">
        <v>0</v>
      </c>
      <c r="L127" s="28"/>
      <c r="M127" s="394">
        <v>44349</v>
      </c>
      <c r="N127" s="158">
        <f t="shared" si="63"/>
        <v>12</v>
      </c>
      <c r="O127" s="27"/>
      <c r="P127" s="27"/>
      <c r="Q127" s="27"/>
      <c r="R127" s="27" t="s">
        <v>0</v>
      </c>
      <c r="S127" s="27"/>
      <c r="T127" s="28"/>
      <c r="U127" s="29"/>
      <c r="V127" s="181">
        <v>0.25</v>
      </c>
      <c r="W127" s="318"/>
      <c r="X127" s="319"/>
      <c r="Y127" s="160">
        <f t="shared" si="49"/>
        <v>0.25</v>
      </c>
      <c r="Z127" s="159">
        <f t="shared" si="64"/>
        <v>2.5</v>
      </c>
      <c r="AA127" s="327"/>
      <c r="AB127" s="400">
        <f t="shared" si="73"/>
        <v>-30</v>
      </c>
      <c r="AC127" s="371"/>
      <c r="AD127" s="226" t="str">
        <f t="shared" si="50"/>
        <v/>
      </c>
      <c r="AE127" s="368">
        <f t="shared" si="65"/>
        <v>-27.5</v>
      </c>
      <c r="AF127" s="339"/>
      <c r="AG127" s="338"/>
      <c r="AH127" s="336"/>
      <c r="AI127" s="161">
        <f t="shared" si="66"/>
        <v>0</v>
      </c>
      <c r="AJ127" s="162">
        <f t="shared" si="51"/>
        <v>2.5</v>
      </c>
      <c r="AK127" s="163">
        <f t="shared" si="67"/>
        <v>2.5</v>
      </c>
      <c r="AL127" s="164">
        <f t="shared" si="68"/>
        <v>0</v>
      </c>
      <c r="AM127" s="164">
        <f t="shared" si="69"/>
        <v>0</v>
      </c>
      <c r="AN127" s="164">
        <f t="shared" si="70"/>
        <v>2.5</v>
      </c>
      <c r="AO127" s="164">
        <f t="shared" si="71"/>
        <v>2.5</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f t="shared" si="52"/>
        <v>12</v>
      </c>
      <c r="AX127" s="165">
        <f t="shared" si="53"/>
        <v>12</v>
      </c>
      <c r="AY127" s="193" t="str">
        <f t="shared" si="54"/>
        <v/>
      </c>
      <c r="AZ127" s="183" t="str">
        <f t="shared" si="55"/>
        <v/>
      </c>
      <c r="BA127" s="173">
        <f t="shared" si="56"/>
        <v>0.25</v>
      </c>
      <c r="BB127" s="174">
        <f t="shared" si="57"/>
        <v>0.25</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37.5" x14ac:dyDescent="0.3">
      <c r="A128" s="221"/>
      <c r="B128" s="222"/>
      <c r="C128" s="214">
        <v>117</v>
      </c>
      <c r="D128" s="640" t="s">
        <v>3581</v>
      </c>
      <c r="E128" s="180" t="s">
        <v>46</v>
      </c>
      <c r="F128" s="17"/>
      <c r="G128" s="131">
        <v>44334</v>
      </c>
      <c r="H128" s="135"/>
      <c r="I128" s="141"/>
      <c r="J128" s="25"/>
      <c r="K128" s="145" t="s">
        <v>0</v>
      </c>
      <c r="L128" s="28"/>
      <c r="M128" s="394">
        <v>44349</v>
      </c>
      <c r="N128" s="158">
        <f t="shared" si="63"/>
        <v>12</v>
      </c>
      <c r="O128" s="27"/>
      <c r="P128" s="27"/>
      <c r="Q128" s="27"/>
      <c r="R128" s="27" t="s">
        <v>0</v>
      </c>
      <c r="S128" s="27"/>
      <c r="T128" s="28"/>
      <c r="U128" s="29"/>
      <c r="V128" s="181">
        <v>0.25</v>
      </c>
      <c r="W128" s="318"/>
      <c r="X128" s="319"/>
      <c r="Y128" s="160">
        <f t="shared" si="49"/>
        <v>0.25</v>
      </c>
      <c r="Z128" s="159">
        <f t="shared" si="64"/>
        <v>2.5</v>
      </c>
      <c r="AA128" s="327"/>
      <c r="AB128" s="400">
        <f t="shared" si="73"/>
        <v>-30</v>
      </c>
      <c r="AC128" s="371"/>
      <c r="AD128" s="226" t="str">
        <f t="shared" si="50"/>
        <v/>
      </c>
      <c r="AE128" s="368">
        <f t="shared" si="65"/>
        <v>-27.5</v>
      </c>
      <c r="AF128" s="339"/>
      <c r="AG128" s="338"/>
      <c r="AH128" s="336"/>
      <c r="AI128" s="161">
        <f t="shared" si="66"/>
        <v>0</v>
      </c>
      <c r="AJ128" s="162">
        <f t="shared" si="51"/>
        <v>2.5</v>
      </c>
      <c r="AK128" s="163">
        <f t="shared" si="67"/>
        <v>2.5</v>
      </c>
      <c r="AL128" s="164">
        <f t="shared" si="68"/>
        <v>0</v>
      </c>
      <c r="AM128" s="164">
        <f t="shared" si="69"/>
        <v>0</v>
      </c>
      <c r="AN128" s="164">
        <f t="shared" si="70"/>
        <v>2.5</v>
      </c>
      <c r="AO128" s="164">
        <f t="shared" si="71"/>
        <v>2.5</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f t="shared" si="52"/>
        <v>12</v>
      </c>
      <c r="AX128" s="165">
        <f t="shared" si="53"/>
        <v>12</v>
      </c>
      <c r="AY128" s="193" t="str">
        <f t="shared" si="54"/>
        <v/>
      </c>
      <c r="AZ128" s="183" t="str">
        <f t="shared" si="55"/>
        <v/>
      </c>
      <c r="BA128" s="173">
        <f t="shared" si="56"/>
        <v>0.25</v>
      </c>
      <c r="BB128" s="174">
        <f t="shared" si="57"/>
        <v>0.25</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37.5" x14ac:dyDescent="0.3">
      <c r="A129" s="221"/>
      <c r="B129" s="222"/>
      <c r="C129" s="214">
        <v>118</v>
      </c>
      <c r="D129" s="640" t="s">
        <v>3582</v>
      </c>
      <c r="E129" s="180" t="s">
        <v>46</v>
      </c>
      <c r="F129" s="17"/>
      <c r="G129" s="131">
        <v>44334</v>
      </c>
      <c r="H129" s="135"/>
      <c r="I129" s="141"/>
      <c r="J129" s="25"/>
      <c r="K129" s="145" t="s">
        <v>0</v>
      </c>
      <c r="L129" s="28"/>
      <c r="M129" s="394">
        <v>44349</v>
      </c>
      <c r="N129" s="158">
        <f t="shared" si="63"/>
        <v>12</v>
      </c>
      <c r="O129" s="27" t="s">
        <v>0</v>
      </c>
      <c r="P129" s="27"/>
      <c r="Q129" s="27"/>
      <c r="R129" s="27"/>
      <c r="S129" s="27"/>
      <c r="T129" s="28"/>
      <c r="U129" s="29"/>
      <c r="V129" s="181">
        <v>0.25</v>
      </c>
      <c r="W129" s="318">
        <v>0.25</v>
      </c>
      <c r="X129" s="319"/>
      <c r="Y129" s="160">
        <f t="shared" si="49"/>
        <v>0.5</v>
      </c>
      <c r="Z129" s="159">
        <f t="shared" si="64"/>
        <v>7.5</v>
      </c>
      <c r="AA129" s="327"/>
      <c r="AB129" s="400">
        <f t="shared" si="73"/>
        <v>-30</v>
      </c>
      <c r="AC129" s="371"/>
      <c r="AD129" s="226" t="str">
        <f t="shared" si="50"/>
        <v/>
      </c>
      <c r="AE129" s="368">
        <f t="shared" si="65"/>
        <v>-22.5</v>
      </c>
      <c r="AF129" s="339"/>
      <c r="AG129" s="338"/>
      <c r="AH129" s="336"/>
      <c r="AI129" s="161">
        <f t="shared" si="66"/>
        <v>0</v>
      </c>
      <c r="AJ129" s="162">
        <f t="shared" si="51"/>
        <v>7.5</v>
      </c>
      <c r="AK129" s="163">
        <f t="shared" si="67"/>
        <v>7.5</v>
      </c>
      <c r="AL129" s="164">
        <f t="shared" si="68"/>
        <v>0</v>
      </c>
      <c r="AM129" s="164">
        <f t="shared" si="69"/>
        <v>0</v>
      </c>
      <c r="AN129" s="164">
        <f t="shared" si="70"/>
        <v>7.5</v>
      </c>
      <c r="AO129" s="164">
        <f t="shared" si="71"/>
        <v>7.5</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f t="shared" si="52"/>
        <v>12</v>
      </c>
      <c r="AX129" s="165">
        <f t="shared" si="53"/>
        <v>12</v>
      </c>
      <c r="AY129" s="193" t="str">
        <f t="shared" si="54"/>
        <v/>
      </c>
      <c r="AZ129" s="183" t="str">
        <f t="shared" si="55"/>
        <v/>
      </c>
      <c r="BA129" s="173">
        <f t="shared" si="56"/>
        <v>0.25</v>
      </c>
      <c r="BB129" s="174">
        <f t="shared" si="57"/>
        <v>0.25</v>
      </c>
      <c r="BC129" s="186" t="str">
        <f t="shared" si="80"/>
        <v/>
      </c>
      <c r="BD129" s="174" t="str">
        <f t="shared" si="58"/>
        <v/>
      </c>
      <c r="BE129" s="201">
        <f t="shared" si="59"/>
        <v>0.25</v>
      </c>
      <c r="BF129" s="174">
        <f t="shared" si="60"/>
        <v>0.25</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37.5" x14ac:dyDescent="0.3">
      <c r="A130" s="221"/>
      <c r="B130" s="222"/>
      <c r="C130" s="213">
        <v>119</v>
      </c>
      <c r="D130" s="640" t="s">
        <v>3583</v>
      </c>
      <c r="E130" s="180" t="s">
        <v>46</v>
      </c>
      <c r="F130" s="17"/>
      <c r="G130" s="131">
        <v>44334</v>
      </c>
      <c r="H130" s="135"/>
      <c r="I130" s="141"/>
      <c r="J130" s="25"/>
      <c r="K130" s="145" t="s">
        <v>0</v>
      </c>
      <c r="L130" s="28"/>
      <c r="M130" s="394">
        <v>44349</v>
      </c>
      <c r="N130" s="158">
        <f t="shared" si="63"/>
        <v>12</v>
      </c>
      <c r="O130" s="27" t="s">
        <v>0</v>
      </c>
      <c r="P130" s="27"/>
      <c r="Q130" s="27"/>
      <c r="R130" s="27"/>
      <c r="S130" s="27"/>
      <c r="T130" s="28"/>
      <c r="U130" s="29"/>
      <c r="V130" s="181">
        <v>0.25</v>
      </c>
      <c r="W130" s="318">
        <v>0.25</v>
      </c>
      <c r="X130" s="319"/>
      <c r="Y130" s="160">
        <f t="shared" si="49"/>
        <v>0.5</v>
      </c>
      <c r="Z130" s="159">
        <f t="shared" si="64"/>
        <v>7.5</v>
      </c>
      <c r="AA130" s="327"/>
      <c r="AB130" s="400">
        <f t="shared" si="73"/>
        <v>-30</v>
      </c>
      <c r="AC130" s="371"/>
      <c r="AD130" s="226" t="str">
        <f t="shared" si="50"/>
        <v/>
      </c>
      <c r="AE130" s="368">
        <f t="shared" si="65"/>
        <v>-22.5</v>
      </c>
      <c r="AF130" s="339"/>
      <c r="AG130" s="338"/>
      <c r="AH130" s="336"/>
      <c r="AI130" s="161">
        <f t="shared" si="66"/>
        <v>0</v>
      </c>
      <c r="AJ130" s="162">
        <f t="shared" si="51"/>
        <v>7.5</v>
      </c>
      <c r="AK130" s="163">
        <f t="shared" si="67"/>
        <v>7.5</v>
      </c>
      <c r="AL130" s="164">
        <f t="shared" si="68"/>
        <v>0</v>
      </c>
      <c r="AM130" s="164">
        <f t="shared" si="69"/>
        <v>0</v>
      </c>
      <c r="AN130" s="164">
        <f t="shared" si="70"/>
        <v>7.5</v>
      </c>
      <c r="AO130" s="164">
        <f t="shared" si="71"/>
        <v>7.5</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f t="shared" si="52"/>
        <v>12</v>
      </c>
      <c r="AX130" s="165">
        <f t="shared" si="53"/>
        <v>12</v>
      </c>
      <c r="AY130" s="193" t="str">
        <f t="shared" si="54"/>
        <v/>
      </c>
      <c r="AZ130" s="183" t="str">
        <f t="shared" si="55"/>
        <v/>
      </c>
      <c r="BA130" s="173">
        <f t="shared" si="56"/>
        <v>0.25</v>
      </c>
      <c r="BB130" s="174">
        <f t="shared" si="57"/>
        <v>0.25</v>
      </c>
      <c r="BC130" s="186" t="str">
        <f t="shared" si="80"/>
        <v/>
      </c>
      <c r="BD130" s="174" t="str">
        <f t="shared" si="58"/>
        <v/>
      </c>
      <c r="BE130" s="201">
        <f t="shared" si="59"/>
        <v>0.25</v>
      </c>
      <c r="BF130" s="174">
        <f t="shared" si="60"/>
        <v>0.25</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37.5" x14ac:dyDescent="0.3">
      <c r="A131" s="221"/>
      <c r="B131" s="222"/>
      <c r="C131" s="214">
        <v>120</v>
      </c>
      <c r="D131" s="641" t="s">
        <v>3584</v>
      </c>
      <c r="E131" s="180" t="s">
        <v>46</v>
      </c>
      <c r="F131" s="17"/>
      <c r="G131" s="131">
        <v>44334</v>
      </c>
      <c r="H131" s="135"/>
      <c r="I131" s="141"/>
      <c r="J131" s="25"/>
      <c r="K131" s="145" t="s">
        <v>0</v>
      </c>
      <c r="L131" s="28"/>
      <c r="M131" s="394">
        <v>44349</v>
      </c>
      <c r="N131" s="158">
        <f t="shared" si="63"/>
        <v>12</v>
      </c>
      <c r="O131" s="27"/>
      <c r="P131" s="27"/>
      <c r="Q131" s="27"/>
      <c r="R131" s="27" t="s">
        <v>0</v>
      </c>
      <c r="S131" s="27"/>
      <c r="T131" s="28"/>
      <c r="U131" s="29"/>
      <c r="V131" s="181">
        <v>0.25</v>
      </c>
      <c r="W131" s="318"/>
      <c r="X131" s="319"/>
      <c r="Y131" s="160">
        <f t="shared" si="49"/>
        <v>0.25</v>
      </c>
      <c r="Z131" s="159">
        <f t="shared" si="64"/>
        <v>2.5</v>
      </c>
      <c r="AA131" s="327"/>
      <c r="AB131" s="400">
        <f t="shared" si="73"/>
        <v>-30</v>
      </c>
      <c r="AC131" s="371"/>
      <c r="AD131" s="226" t="str">
        <f t="shared" si="50"/>
        <v/>
      </c>
      <c r="AE131" s="368">
        <f t="shared" si="65"/>
        <v>-27.5</v>
      </c>
      <c r="AF131" s="339"/>
      <c r="AG131" s="338"/>
      <c r="AH131" s="336"/>
      <c r="AI131" s="161">
        <f t="shared" si="66"/>
        <v>0</v>
      </c>
      <c r="AJ131" s="162">
        <f t="shared" si="51"/>
        <v>2.5</v>
      </c>
      <c r="AK131" s="163">
        <f t="shared" si="67"/>
        <v>2.5</v>
      </c>
      <c r="AL131" s="164">
        <f t="shared" si="68"/>
        <v>0</v>
      </c>
      <c r="AM131" s="164">
        <f t="shared" si="69"/>
        <v>0</v>
      </c>
      <c r="AN131" s="164">
        <f t="shared" si="70"/>
        <v>2.5</v>
      </c>
      <c r="AO131" s="164">
        <f t="shared" si="71"/>
        <v>2.5</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f t="shared" si="52"/>
        <v>12</v>
      </c>
      <c r="AX131" s="165">
        <f t="shared" si="53"/>
        <v>12</v>
      </c>
      <c r="AY131" s="193" t="str">
        <f t="shared" si="54"/>
        <v/>
      </c>
      <c r="AZ131" s="183" t="str">
        <f t="shared" si="55"/>
        <v/>
      </c>
      <c r="BA131" s="173">
        <f t="shared" si="56"/>
        <v>0.25</v>
      </c>
      <c r="BB131" s="174">
        <f t="shared" si="57"/>
        <v>0.25</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37.5" x14ac:dyDescent="0.3">
      <c r="A132" s="221"/>
      <c r="B132" s="222"/>
      <c r="C132" s="213">
        <v>121</v>
      </c>
      <c r="D132" s="640" t="s">
        <v>3585</v>
      </c>
      <c r="E132" s="180" t="s">
        <v>46</v>
      </c>
      <c r="F132" s="17"/>
      <c r="G132" s="131">
        <v>44334</v>
      </c>
      <c r="H132" s="135"/>
      <c r="I132" s="141"/>
      <c r="J132" s="25"/>
      <c r="K132" s="145" t="s">
        <v>0</v>
      </c>
      <c r="L132" s="28"/>
      <c r="M132" s="394">
        <v>44349</v>
      </c>
      <c r="N132" s="158">
        <f t="shared" si="63"/>
        <v>12</v>
      </c>
      <c r="O132" s="27"/>
      <c r="P132" s="27"/>
      <c r="Q132" s="27"/>
      <c r="R132" s="27" t="s">
        <v>0</v>
      </c>
      <c r="S132" s="27"/>
      <c r="T132" s="28"/>
      <c r="U132" s="29"/>
      <c r="V132" s="181">
        <v>0.25</v>
      </c>
      <c r="W132" s="318"/>
      <c r="X132" s="319"/>
      <c r="Y132" s="160">
        <f t="shared" si="49"/>
        <v>0.25</v>
      </c>
      <c r="Z132" s="159">
        <f t="shared" si="64"/>
        <v>2.5</v>
      </c>
      <c r="AA132" s="327"/>
      <c r="AB132" s="400">
        <f t="shared" si="73"/>
        <v>-30</v>
      </c>
      <c r="AC132" s="371"/>
      <c r="AD132" s="226" t="str">
        <f t="shared" si="50"/>
        <v/>
      </c>
      <c r="AE132" s="368">
        <f t="shared" si="65"/>
        <v>-27.5</v>
      </c>
      <c r="AF132" s="339"/>
      <c r="AG132" s="338"/>
      <c r="AH132" s="336"/>
      <c r="AI132" s="161">
        <f t="shared" si="66"/>
        <v>0</v>
      </c>
      <c r="AJ132" s="162">
        <f t="shared" si="51"/>
        <v>2.5</v>
      </c>
      <c r="AK132" s="163">
        <f t="shared" si="67"/>
        <v>2.5</v>
      </c>
      <c r="AL132" s="164">
        <f t="shared" si="68"/>
        <v>0</v>
      </c>
      <c r="AM132" s="164">
        <f t="shared" si="69"/>
        <v>0</v>
      </c>
      <c r="AN132" s="164">
        <f t="shared" si="70"/>
        <v>2.5</v>
      </c>
      <c r="AO132" s="164">
        <f t="shared" si="71"/>
        <v>2.5</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f t="shared" si="52"/>
        <v>12</v>
      </c>
      <c r="AX132" s="165">
        <f t="shared" si="53"/>
        <v>12</v>
      </c>
      <c r="AY132" s="193" t="str">
        <f t="shared" si="54"/>
        <v/>
      </c>
      <c r="AZ132" s="183" t="str">
        <f t="shared" si="55"/>
        <v/>
      </c>
      <c r="BA132" s="173">
        <f t="shared" si="56"/>
        <v>0.25</v>
      </c>
      <c r="BB132" s="174">
        <f t="shared" si="57"/>
        <v>0.25</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37.5" x14ac:dyDescent="0.3">
      <c r="A133" s="221"/>
      <c r="B133" s="222"/>
      <c r="C133" s="214">
        <v>122</v>
      </c>
      <c r="D133" s="640" t="s">
        <v>3586</v>
      </c>
      <c r="E133" s="180" t="s">
        <v>46</v>
      </c>
      <c r="F133" s="17"/>
      <c r="G133" s="131">
        <v>44334</v>
      </c>
      <c r="H133" s="135"/>
      <c r="I133" s="141"/>
      <c r="J133" s="25"/>
      <c r="K133" s="145" t="s">
        <v>0</v>
      </c>
      <c r="L133" s="28"/>
      <c r="M133" s="394">
        <v>44349</v>
      </c>
      <c r="N133" s="158">
        <f t="shared" si="63"/>
        <v>12</v>
      </c>
      <c r="O133" s="27"/>
      <c r="P133" s="27"/>
      <c r="Q133" s="27"/>
      <c r="R133" s="27" t="s">
        <v>0</v>
      </c>
      <c r="S133" s="27"/>
      <c r="T133" s="28"/>
      <c r="U133" s="29"/>
      <c r="V133" s="181">
        <v>0.25</v>
      </c>
      <c r="W133" s="318"/>
      <c r="X133" s="319"/>
      <c r="Y133" s="160">
        <f t="shared" si="49"/>
        <v>0.25</v>
      </c>
      <c r="Z133" s="159">
        <f t="shared" si="64"/>
        <v>2.5</v>
      </c>
      <c r="AA133" s="327"/>
      <c r="AB133" s="400">
        <f t="shared" si="73"/>
        <v>-30</v>
      </c>
      <c r="AC133" s="371"/>
      <c r="AD133" s="226" t="str">
        <f t="shared" si="50"/>
        <v/>
      </c>
      <c r="AE133" s="368">
        <f t="shared" si="65"/>
        <v>-27.5</v>
      </c>
      <c r="AF133" s="339"/>
      <c r="AG133" s="338"/>
      <c r="AH133" s="336"/>
      <c r="AI133" s="161">
        <f t="shared" si="66"/>
        <v>0</v>
      </c>
      <c r="AJ133" s="162">
        <f t="shared" si="51"/>
        <v>2.5</v>
      </c>
      <c r="AK133" s="163">
        <f t="shared" si="67"/>
        <v>2.5</v>
      </c>
      <c r="AL133" s="164">
        <f t="shared" si="68"/>
        <v>0</v>
      </c>
      <c r="AM133" s="164">
        <f t="shared" si="69"/>
        <v>0</v>
      </c>
      <c r="AN133" s="164">
        <f t="shared" si="70"/>
        <v>2.5</v>
      </c>
      <c r="AO133" s="164">
        <f t="shared" si="71"/>
        <v>2.5</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f t="shared" si="52"/>
        <v>12</v>
      </c>
      <c r="AX133" s="165">
        <f t="shared" si="53"/>
        <v>12</v>
      </c>
      <c r="AY133" s="193" t="str">
        <f t="shared" si="54"/>
        <v/>
      </c>
      <c r="AZ133" s="183" t="str">
        <f t="shared" si="55"/>
        <v/>
      </c>
      <c r="BA133" s="173">
        <f t="shared" si="56"/>
        <v>0.25</v>
      </c>
      <c r="BB133" s="174">
        <f t="shared" si="57"/>
        <v>0.25</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37.5" x14ac:dyDescent="0.3">
      <c r="A134" s="221"/>
      <c r="B134" s="222"/>
      <c r="C134" s="214">
        <v>123</v>
      </c>
      <c r="D134" s="640" t="s">
        <v>3588</v>
      </c>
      <c r="E134" s="180" t="s">
        <v>46</v>
      </c>
      <c r="F134" s="17"/>
      <c r="G134" s="131">
        <v>44334</v>
      </c>
      <c r="H134" s="135"/>
      <c r="I134" s="141"/>
      <c r="J134" s="25"/>
      <c r="K134" s="145" t="s">
        <v>0</v>
      </c>
      <c r="L134" s="28"/>
      <c r="M134" s="394">
        <v>44349</v>
      </c>
      <c r="N134" s="158">
        <f t="shared" si="63"/>
        <v>12</v>
      </c>
      <c r="O134" s="27"/>
      <c r="P134" s="27"/>
      <c r="Q134" s="27"/>
      <c r="R134" s="27" t="s">
        <v>0</v>
      </c>
      <c r="S134" s="27"/>
      <c r="T134" s="28"/>
      <c r="U134" s="29"/>
      <c r="V134" s="181">
        <v>0.25</v>
      </c>
      <c r="W134" s="318"/>
      <c r="X134" s="319"/>
      <c r="Y134" s="160">
        <f t="shared" si="49"/>
        <v>0.25</v>
      </c>
      <c r="Z134" s="159">
        <f t="shared" si="64"/>
        <v>2.5</v>
      </c>
      <c r="AA134" s="327"/>
      <c r="AB134" s="400">
        <f t="shared" si="73"/>
        <v>-30</v>
      </c>
      <c r="AC134" s="371"/>
      <c r="AD134" s="226" t="str">
        <f t="shared" si="50"/>
        <v/>
      </c>
      <c r="AE134" s="368">
        <f t="shared" si="65"/>
        <v>-27.5</v>
      </c>
      <c r="AF134" s="339"/>
      <c r="AG134" s="338"/>
      <c r="AH134" s="336"/>
      <c r="AI134" s="161">
        <f t="shared" si="66"/>
        <v>0</v>
      </c>
      <c r="AJ134" s="162">
        <f t="shared" si="51"/>
        <v>2.5</v>
      </c>
      <c r="AK134" s="163">
        <f t="shared" si="67"/>
        <v>2.5</v>
      </c>
      <c r="AL134" s="164">
        <f t="shared" si="68"/>
        <v>0</v>
      </c>
      <c r="AM134" s="164">
        <f t="shared" si="69"/>
        <v>0</v>
      </c>
      <c r="AN134" s="164">
        <f t="shared" si="70"/>
        <v>2.5</v>
      </c>
      <c r="AO134" s="164">
        <f t="shared" si="71"/>
        <v>2.5</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f t="shared" si="52"/>
        <v>12</v>
      </c>
      <c r="AX134" s="165">
        <f t="shared" si="53"/>
        <v>12</v>
      </c>
      <c r="AY134" s="193" t="str">
        <f t="shared" si="54"/>
        <v/>
      </c>
      <c r="AZ134" s="183" t="str">
        <f t="shared" si="55"/>
        <v/>
      </c>
      <c r="BA134" s="173">
        <f t="shared" si="56"/>
        <v>0.25</v>
      </c>
      <c r="BB134" s="174">
        <f t="shared" si="57"/>
        <v>0.25</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37.5" x14ac:dyDescent="0.3">
      <c r="A135" s="221"/>
      <c r="B135" s="222"/>
      <c r="C135" s="213">
        <v>124</v>
      </c>
      <c r="D135" s="641" t="s">
        <v>3587</v>
      </c>
      <c r="E135" s="180" t="s">
        <v>46</v>
      </c>
      <c r="F135" s="17"/>
      <c r="G135" s="131">
        <v>44334</v>
      </c>
      <c r="H135" s="135"/>
      <c r="I135" s="141"/>
      <c r="J135" s="25"/>
      <c r="K135" s="145" t="s">
        <v>0</v>
      </c>
      <c r="L135" s="28"/>
      <c r="M135" s="394">
        <v>44349</v>
      </c>
      <c r="N135" s="158">
        <f t="shared" si="63"/>
        <v>12</v>
      </c>
      <c r="O135" s="27"/>
      <c r="P135" s="27"/>
      <c r="Q135" s="27"/>
      <c r="R135" s="27" t="s">
        <v>0</v>
      </c>
      <c r="S135" s="27"/>
      <c r="T135" s="28"/>
      <c r="U135" s="29"/>
      <c r="V135" s="181">
        <v>0.25</v>
      </c>
      <c r="W135" s="318"/>
      <c r="X135" s="319"/>
      <c r="Y135" s="160">
        <f t="shared" si="49"/>
        <v>0.25</v>
      </c>
      <c r="Z135" s="159">
        <f t="shared" si="64"/>
        <v>2.5</v>
      </c>
      <c r="AA135" s="327"/>
      <c r="AB135" s="400">
        <f t="shared" si="73"/>
        <v>-30</v>
      </c>
      <c r="AC135" s="371"/>
      <c r="AD135" s="226" t="str">
        <f t="shared" si="50"/>
        <v/>
      </c>
      <c r="AE135" s="368">
        <f t="shared" si="65"/>
        <v>-27.5</v>
      </c>
      <c r="AF135" s="339"/>
      <c r="AG135" s="338"/>
      <c r="AH135" s="336"/>
      <c r="AI135" s="161">
        <f t="shared" si="66"/>
        <v>0</v>
      </c>
      <c r="AJ135" s="162">
        <f t="shared" si="51"/>
        <v>2.5</v>
      </c>
      <c r="AK135" s="163">
        <f t="shared" si="67"/>
        <v>2.5</v>
      </c>
      <c r="AL135" s="164">
        <f t="shared" si="68"/>
        <v>0</v>
      </c>
      <c r="AM135" s="164">
        <f t="shared" si="69"/>
        <v>0</v>
      </c>
      <c r="AN135" s="164">
        <f t="shared" si="70"/>
        <v>2.5</v>
      </c>
      <c r="AO135" s="164">
        <f t="shared" si="71"/>
        <v>2.5</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f t="shared" si="52"/>
        <v>12</v>
      </c>
      <c r="AX135" s="165">
        <f t="shared" si="53"/>
        <v>12</v>
      </c>
      <c r="AY135" s="193" t="str">
        <f t="shared" si="54"/>
        <v/>
      </c>
      <c r="AZ135" s="183" t="str">
        <f t="shared" si="55"/>
        <v/>
      </c>
      <c r="BA135" s="173">
        <f t="shared" si="56"/>
        <v>0.25</v>
      </c>
      <c r="BB135" s="174">
        <f t="shared" si="57"/>
        <v>0.25</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37.5" x14ac:dyDescent="0.3">
      <c r="A136" s="221"/>
      <c r="B136" s="222"/>
      <c r="C136" s="214">
        <v>125</v>
      </c>
      <c r="D136" s="640" t="s">
        <v>3589</v>
      </c>
      <c r="E136" s="180" t="s">
        <v>46</v>
      </c>
      <c r="F136" s="17"/>
      <c r="G136" s="131">
        <v>44334</v>
      </c>
      <c r="H136" s="135"/>
      <c r="I136" s="141"/>
      <c r="J136" s="25"/>
      <c r="K136" s="145" t="s">
        <v>0</v>
      </c>
      <c r="L136" s="28"/>
      <c r="M136" s="394">
        <v>44349</v>
      </c>
      <c r="N136" s="158">
        <f t="shared" si="63"/>
        <v>12</v>
      </c>
      <c r="O136" s="27"/>
      <c r="P136" s="27"/>
      <c r="Q136" s="27"/>
      <c r="R136" s="27" t="s">
        <v>0</v>
      </c>
      <c r="S136" s="27"/>
      <c r="T136" s="28"/>
      <c r="U136" s="29"/>
      <c r="V136" s="181">
        <v>0.25</v>
      </c>
      <c r="W136" s="318"/>
      <c r="X136" s="319"/>
      <c r="Y136" s="160">
        <f t="shared" si="49"/>
        <v>0.25</v>
      </c>
      <c r="Z136" s="159">
        <f t="shared" si="64"/>
        <v>2.5</v>
      </c>
      <c r="AA136" s="327"/>
      <c r="AB136" s="400">
        <f t="shared" si="73"/>
        <v>-30</v>
      </c>
      <c r="AC136" s="371"/>
      <c r="AD136" s="226" t="str">
        <f t="shared" si="50"/>
        <v/>
      </c>
      <c r="AE136" s="368">
        <f t="shared" si="65"/>
        <v>-27.5</v>
      </c>
      <c r="AF136" s="339"/>
      <c r="AG136" s="338"/>
      <c r="AH136" s="336"/>
      <c r="AI136" s="161">
        <f t="shared" si="66"/>
        <v>0</v>
      </c>
      <c r="AJ136" s="162">
        <f t="shared" si="51"/>
        <v>2.5</v>
      </c>
      <c r="AK136" s="163">
        <f t="shared" si="67"/>
        <v>2.5</v>
      </c>
      <c r="AL136" s="164">
        <f t="shared" si="68"/>
        <v>0</v>
      </c>
      <c r="AM136" s="164">
        <f t="shared" si="69"/>
        <v>0</v>
      </c>
      <c r="AN136" s="164">
        <f t="shared" si="70"/>
        <v>2.5</v>
      </c>
      <c r="AO136" s="164">
        <f t="shared" si="71"/>
        <v>2.5</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f t="shared" si="52"/>
        <v>12</v>
      </c>
      <c r="AX136" s="165">
        <f t="shared" si="53"/>
        <v>12</v>
      </c>
      <c r="AY136" s="193" t="str">
        <f t="shared" si="54"/>
        <v/>
      </c>
      <c r="AZ136" s="183" t="str">
        <f t="shared" si="55"/>
        <v/>
      </c>
      <c r="BA136" s="173">
        <f t="shared" si="56"/>
        <v>0.25</v>
      </c>
      <c r="BB136" s="174">
        <f t="shared" si="57"/>
        <v>0.25</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37.5" x14ac:dyDescent="0.3">
      <c r="A137" s="221"/>
      <c r="B137" s="222"/>
      <c r="C137" s="213">
        <v>126</v>
      </c>
      <c r="D137" s="640" t="s">
        <v>3590</v>
      </c>
      <c r="E137" s="180" t="s">
        <v>46</v>
      </c>
      <c r="F137" s="17"/>
      <c r="G137" s="131">
        <v>44334</v>
      </c>
      <c r="H137" s="135"/>
      <c r="I137" s="141"/>
      <c r="J137" s="25"/>
      <c r="K137" s="145" t="s">
        <v>0</v>
      </c>
      <c r="L137" s="28"/>
      <c r="M137" s="394">
        <v>44349</v>
      </c>
      <c r="N137" s="158">
        <f t="shared" si="63"/>
        <v>12</v>
      </c>
      <c r="O137" s="27"/>
      <c r="P137" s="27"/>
      <c r="Q137" s="27"/>
      <c r="R137" s="27" t="s">
        <v>0</v>
      </c>
      <c r="S137" s="27"/>
      <c r="T137" s="28"/>
      <c r="U137" s="29"/>
      <c r="V137" s="181">
        <v>0.25</v>
      </c>
      <c r="W137" s="318"/>
      <c r="X137" s="319"/>
      <c r="Y137" s="160">
        <f t="shared" si="49"/>
        <v>0.25</v>
      </c>
      <c r="Z137" s="159">
        <f t="shared" si="64"/>
        <v>2.5</v>
      </c>
      <c r="AA137" s="327"/>
      <c r="AB137" s="400">
        <f t="shared" si="73"/>
        <v>-30</v>
      </c>
      <c r="AC137" s="371"/>
      <c r="AD137" s="226" t="str">
        <f t="shared" si="50"/>
        <v/>
      </c>
      <c r="AE137" s="368">
        <f t="shared" si="65"/>
        <v>-27.5</v>
      </c>
      <c r="AF137" s="339"/>
      <c r="AG137" s="338"/>
      <c r="AH137" s="336"/>
      <c r="AI137" s="161">
        <f t="shared" si="66"/>
        <v>0</v>
      </c>
      <c r="AJ137" s="162">
        <f t="shared" si="51"/>
        <v>2.5</v>
      </c>
      <c r="AK137" s="163">
        <f t="shared" si="67"/>
        <v>2.5</v>
      </c>
      <c r="AL137" s="164">
        <f t="shared" si="68"/>
        <v>0</v>
      </c>
      <c r="AM137" s="164">
        <f t="shared" si="69"/>
        <v>0</v>
      </c>
      <c r="AN137" s="164">
        <f t="shared" si="70"/>
        <v>2.5</v>
      </c>
      <c r="AO137" s="164">
        <f t="shared" si="71"/>
        <v>2.5</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f t="shared" si="52"/>
        <v>12</v>
      </c>
      <c r="AX137" s="165">
        <f t="shared" si="53"/>
        <v>12</v>
      </c>
      <c r="AY137" s="193" t="str">
        <f t="shared" si="54"/>
        <v/>
      </c>
      <c r="AZ137" s="183" t="str">
        <f t="shared" si="55"/>
        <v/>
      </c>
      <c r="BA137" s="173">
        <f t="shared" si="56"/>
        <v>0.25</v>
      </c>
      <c r="BB137" s="174">
        <f t="shared" si="57"/>
        <v>0.25</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37.5" x14ac:dyDescent="0.3">
      <c r="A138" s="221"/>
      <c r="B138" s="222"/>
      <c r="C138" s="214">
        <v>127</v>
      </c>
      <c r="D138" s="640" t="s">
        <v>3591</v>
      </c>
      <c r="E138" s="180" t="s">
        <v>46</v>
      </c>
      <c r="F138" s="17"/>
      <c r="G138" s="131">
        <v>44334</v>
      </c>
      <c r="H138" s="135"/>
      <c r="I138" s="141"/>
      <c r="J138" s="25"/>
      <c r="K138" s="145" t="s">
        <v>0</v>
      </c>
      <c r="L138" s="28"/>
      <c r="M138" s="394">
        <v>44349</v>
      </c>
      <c r="N138" s="158">
        <f t="shared" si="63"/>
        <v>12</v>
      </c>
      <c r="O138" s="27"/>
      <c r="P138" s="27"/>
      <c r="Q138" s="27"/>
      <c r="R138" s="27" t="s">
        <v>0</v>
      </c>
      <c r="S138" s="27"/>
      <c r="T138" s="28"/>
      <c r="U138" s="29"/>
      <c r="V138" s="181">
        <v>0.25</v>
      </c>
      <c r="W138" s="318"/>
      <c r="X138" s="319"/>
      <c r="Y138" s="160">
        <f t="shared" si="49"/>
        <v>0.25</v>
      </c>
      <c r="Z138" s="159">
        <f t="shared" si="64"/>
        <v>2.5</v>
      </c>
      <c r="AA138" s="327"/>
      <c r="AB138" s="400">
        <f t="shared" si="73"/>
        <v>-30</v>
      </c>
      <c r="AC138" s="371"/>
      <c r="AD138" s="226" t="str">
        <f t="shared" si="50"/>
        <v/>
      </c>
      <c r="AE138" s="368">
        <f t="shared" si="65"/>
        <v>-27.5</v>
      </c>
      <c r="AF138" s="339"/>
      <c r="AG138" s="338"/>
      <c r="AH138" s="336"/>
      <c r="AI138" s="161">
        <f t="shared" si="66"/>
        <v>0</v>
      </c>
      <c r="AJ138" s="162">
        <f t="shared" si="51"/>
        <v>2.5</v>
      </c>
      <c r="AK138" s="163">
        <f t="shared" si="67"/>
        <v>2.5</v>
      </c>
      <c r="AL138" s="164">
        <f t="shared" si="68"/>
        <v>0</v>
      </c>
      <c r="AM138" s="164">
        <f t="shared" si="69"/>
        <v>0</v>
      </c>
      <c r="AN138" s="164">
        <f t="shared" si="70"/>
        <v>2.5</v>
      </c>
      <c r="AO138" s="164">
        <f t="shared" si="71"/>
        <v>2.5</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f t="shared" si="52"/>
        <v>12</v>
      </c>
      <c r="AX138" s="165">
        <f t="shared" si="53"/>
        <v>12</v>
      </c>
      <c r="AY138" s="193" t="str">
        <f t="shared" si="54"/>
        <v/>
      </c>
      <c r="AZ138" s="183" t="str">
        <f t="shared" si="55"/>
        <v/>
      </c>
      <c r="BA138" s="173">
        <f t="shared" si="56"/>
        <v>0.25</v>
      </c>
      <c r="BB138" s="174">
        <f t="shared" si="57"/>
        <v>0.25</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37.5" x14ac:dyDescent="0.3">
      <c r="A139" s="221"/>
      <c r="B139" s="222"/>
      <c r="C139" s="214">
        <v>128</v>
      </c>
      <c r="D139" s="641" t="s">
        <v>3592</v>
      </c>
      <c r="E139" s="180" t="s">
        <v>46</v>
      </c>
      <c r="F139" s="17"/>
      <c r="G139" s="131">
        <v>44334</v>
      </c>
      <c r="H139" s="135"/>
      <c r="I139" s="141"/>
      <c r="J139" s="25"/>
      <c r="K139" s="145" t="s">
        <v>0</v>
      </c>
      <c r="L139" s="28"/>
      <c r="M139" s="394">
        <v>44349</v>
      </c>
      <c r="N139" s="158">
        <f t="shared" si="63"/>
        <v>12</v>
      </c>
      <c r="O139" s="27"/>
      <c r="P139" s="27"/>
      <c r="Q139" s="27"/>
      <c r="R139" s="27" t="s">
        <v>0</v>
      </c>
      <c r="S139" s="27"/>
      <c r="T139" s="28"/>
      <c r="U139" s="29"/>
      <c r="V139" s="181">
        <v>0.25</v>
      </c>
      <c r="W139" s="318"/>
      <c r="X139" s="319"/>
      <c r="Y139" s="160">
        <f t="shared" si="49"/>
        <v>0.25</v>
      </c>
      <c r="Z139" s="159">
        <f t="shared" si="64"/>
        <v>2.5</v>
      </c>
      <c r="AA139" s="327"/>
      <c r="AB139" s="400">
        <f t="shared" si="73"/>
        <v>-30</v>
      </c>
      <c r="AC139" s="371"/>
      <c r="AD139" s="226" t="str">
        <f t="shared" si="50"/>
        <v/>
      </c>
      <c r="AE139" s="368">
        <f t="shared" si="65"/>
        <v>-27.5</v>
      </c>
      <c r="AF139" s="339"/>
      <c r="AG139" s="338"/>
      <c r="AH139" s="336"/>
      <c r="AI139" s="161">
        <f t="shared" si="66"/>
        <v>0</v>
      </c>
      <c r="AJ139" s="162">
        <f t="shared" si="51"/>
        <v>2.5</v>
      </c>
      <c r="AK139" s="163">
        <f t="shared" si="67"/>
        <v>2.5</v>
      </c>
      <c r="AL139" s="164">
        <f t="shared" si="68"/>
        <v>0</v>
      </c>
      <c r="AM139" s="164">
        <f t="shared" si="69"/>
        <v>0</v>
      </c>
      <c r="AN139" s="164">
        <f t="shared" si="70"/>
        <v>2.5</v>
      </c>
      <c r="AO139" s="164">
        <f t="shared" si="71"/>
        <v>2.5</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f t="shared" si="52"/>
        <v>12</v>
      </c>
      <c r="AX139" s="165">
        <f t="shared" si="53"/>
        <v>12</v>
      </c>
      <c r="AY139" s="193" t="str">
        <f t="shared" si="54"/>
        <v/>
      </c>
      <c r="AZ139" s="183" t="str">
        <f t="shared" si="55"/>
        <v/>
      </c>
      <c r="BA139" s="173">
        <f t="shared" si="56"/>
        <v>0.25</v>
      </c>
      <c r="BB139" s="174">
        <f t="shared" si="57"/>
        <v>0.25</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37.5" x14ac:dyDescent="0.3">
      <c r="A140" s="221"/>
      <c r="B140" s="222"/>
      <c r="C140" s="213">
        <v>129</v>
      </c>
      <c r="D140" s="640" t="s">
        <v>3593</v>
      </c>
      <c r="E140" s="180" t="s">
        <v>46</v>
      </c>
      <c r="F140" s="17"/>
      <c r="G140" s="131">
        <v>44334</v>
      </c>
      <c r="H140" s="135"/>
      <c r="I140" s="141"/>
      <c r="J140" s="25"/>
      <c r="K140" s="145" t="s">
        <v>0</v>
      </c>
      <c r="L140" s="28"/>
      <c r="M140" s="394">
        <v>44349</v>
      </c>
      <c r="N140" s="158">
        <f t="shared" si="63"/>
        <v>12</v>
      </c>
      <c r="O140" s="27"/>
      <c r="P140" s="27"/>
      <c r="Q140" s="27"/>
      <c r="R140" s="27" t="s">
        <v>0</v>
      </c>
      <c r="S140" s="27"/>
      <c r="T140" s="28"/>
      <c r="U140" s="29"/>
      <c r="V140" s="181">
        <v>0.25</v>
      </c>
      <c r="W140" s="318"/>
      <c r="X140" s="319"/>
      <c r="Y140" s="160">
        <f t="shared" ref="Y140:Y203" si="81">V140+W140+X140</f>
        <v>0.25</v>
      </c>
      <c r="Z140" s="159">
        <f t="shared" si="64"/>
        <v>2.5</v>
      </c>
      <c r="AA140" s="327"/>
      <c r="AB140" s="400">
        <f t="shared" si="73"/>
        <v>-30</v>
      </c>
      <c r="AC140" s="371"/>
      <c r="AD140" s="226" t="str">
        <f t="shared" ref="AD140:AD203" si="82">IF(F140="x",(0-((V140*10)+(W140*20))),"")</f>
        <v/>
      </c>
      <c r="AE140" s="368">
        <f t="shared" si="65"/>
        <v>-27.5</v>
      </c>
      <c r="AF140" s="339"/>
      <c r="AG140" s="338"/>
      <c r="AH140" s="336"/>
      <c r="AI140" s="161">
        <f t="shared" si="66"/>
        <v>0</v>
      </c>
      <c r="AJ140" s="162">
        <f t="shared" ref="AJ140:AJ203" si="83">(X140*20)+Z140+AA140+AF140</f>
        <v>2.5</v>
      </c>
      <c r="AK140" s="163">
        <f t="shared" si="67"/>
        <v>2.5</v>
      </c>
      <c r="AL140" s="164">
        <f t="shared" si="68"/>
        <v>0</v>
      </c>
      <c r="AM140" s="164">
        <f t="shared" si="69"/>
        <v>0</v>
      </c>
      <c r="AN140" s="164">
        <f t="shared" si="70"/>
        <v>2.5</v>
      </c>
      <c r="AO140" s="164">
        <f t="shared" si="71"/>
        <v>2.5</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f t="shared" ref="AW140:AW203" si="84">IF(N140&gt;0,N140,"")</f>
        <v>12</v>
      </c>
      <c r="AX140" s="165">
        <f t="shared" ref="AX140:AX203" si="85">IF(AND(K140="x",AW140&gt;0),AW140,"")</f>
        <v>12</v>
      </c>
      <c r="AY140" s="193" t="str">
        <f t="shared" ref="AY140:AY203" si="86">IF(OR(K140="x",F140="x",AW140&lt;=0),"",AW140)</f>
        <v/>
      </c>
      <c r="AZ140" s="183" t="str">
        <f t="shared" ref="AZ140:AZ203" si="87">IF(AND(F140="x",AW140&gt;0),AW140,"")</f>
        <v/>
      </c>
      <c r="BA140" s="173">
        <f t="shared" ref="BA140:BA203" si="88">IF(V140&gt;0,V140,"")</f>
        <v>0.25</v>
      </c>
      <c r="BB140" s="174">
        <f t="shared" ref="BB140:BB203" si="89">IF(AND(K140="x",BA140&gt;0),BA140,"")</f>
        <v>0.25</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37.5" x14ac:dyDescent="0.3">
      <c r="A141" s="221"/>
      <c r="B141" s="222"/>
      <c r="C141" s="214">
        <v>130</v>
      </c>
      <c r="D141" s="640" t="s">
        <v>3594</v>
      </c>
      <c r="E141" s="180" t="s">
        <v>46</v>
      </c>
      <c r="F141" s="17"/>
      <c r="G141" s="131">
        <v>44334</v>
      </c>
      <c r="H141" s="135"/>
      <c r="I141" s="141"/>
      <c r="J141" s="25"/>
      <c r="K141" s="145" t="s">
        <v>0</v>
      </c>
      <c r="L141" s="28"/>
      <c r="M141" s="394">
        <v>44349</v>
      </c>
      <c r="N141" s="158">
        <f t="shared" ref="N141:N204" si="95">IF((NETWORKDAYS(G141,M141)&gt;0),(NETWORKDAYS(G141,M141)),"")</f>
        <v>12</v>
      </c>
      <c r="O141" s="27"/>
      <c r="P141" s="27"/>
      <c r="Q141" s="27"/>
      <c r="R141" s="27" t="s">
        <v>0</v>
      </c>
      <c r="S141" s="27"/>
      <c r="T141" s="28"/>
      <c r="U141" s="29"/>
      <c r="V141" s="181">
        <v>0.25</v>
      </c>
      <c r="W141" s="318"/>
      <c r="X141" s="319"/>
      <c r="Y141" s="160">
        <f t="shared" si="81"/>
        <v>0.25</v>
      </c>
      <c r="Z141" s="159">
        <f t="shared" ref="Z141:Z204" si="96">IF((F141="x"),0,((V141*10)+(W141*20)))</f>
        <v>2.5</v>
      </c>
      <c r="AA141" s="327"/>
      <c r="AB141" s="400">
        <f t="shared" si="73"/>
        <v>-30</v>
      </c>
      <c r="AC141" s="371"/>
      <c r="AD141" s="226" t="str">
        <f t="shared" si="82"/>
        <v/>
      </c>
      <c r="AE141" s="368">
        <f t="shared" ref="AE141:AE204" si="97">IF(AND(Z141&gt;0,F141="x"),0,IF(AND(Z141&gt;0,AC141="x"),Z141-60,IF(AND(Z141&gt;0,AB141=-30),Z141+AB141,0)))</f>
        <v>-27.5</v>
      </c>
      <c r="AF141" s="339"/>
      <c r="AG141" s="338"/>
      <c r="AH141" s="336"/>
      <c r="AI141" s="161">
        <f t="shared" ref="AI141:AI204" si="98">IF(AE141&lt;=0,AG141,AE141+AG141)</f>
        <v>0</v>
      </c>
      <c r="AJ141" s="162">
        <f t="shared" si="83"/>
        <v>2.5</v>
      </c>
      <c r="AK141" s="163">
        <f t="shared" ref="AK141:AK204" si="99">AJ141-AH141</f>
        <v>2.5</v>
      </c>
      <c r="AL141" s="164">
        <f t="shared" ref="AL141:AL204" si="100">IF(K141="x",AH141,0)</f>
        <v>0</v>
      </c>
      <c r="AM141" s="164">
        <f t="shared" ref="AM141:AM204" si="101">IF(K141="x",AI141,0)</f>
        <v>0</v>
      </c>
      <c r="AN141" s="164">
        <f t="shared" ref="AN141:AN204" si="102">IF(K141="x",AJ141,0)</f>
        <v>2.5</v>
      </c>
      <c r="AO141" s="164">
        <f t="shared" ref="AO141:AO204" si="103">IF(K141="x",AK141,0)</f>
        <v>2.5</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f t="shared" si="84"/>
        <v>12</v>
      </c>
      <c r="AX141" s="165">
        <f t="shared" si="85"/>
        <v>12</v>
      </c>
      <c r="AY141" s="193" t="str">
        <f t="shared" si="86"/>
        <v/>
      </c>
      <c r="AZ141" s="183" t="str">
        <f t="shared" si="87"/>
        <v/>
      </c>
      <c r="BA141" s="173">
        <f t="shared" si="88"/>
        <v>0.25</v>
      </c>
      <c r="BB141" s="174">
        <f t="shared" si="89"/>
        <v>0.25</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56.25" x14ac:dyDescent="0.3">
      <c r="A142" s="221"/>
      <c r="B142" s="222"/>
      <c r="C142" s="213">
        <v>131</v>
      </c>
      <c r="D142" s="640" t="s">
        <v>3595</v>
      </c>
      <c r="E142" s="180" t="s">
        <v>46</v>
      </c>
      <c r="F142" s="17"/>
      <c r="G142" s="131">
        <v>44334</v>
      </c>
      <c r="H142" s="135"/>
      <c r="I142" s="141"/>
      <c r="J142" s="25"/>
      <c r="K142" s="145" t="s">
        <v>0</v>
      </c>
      <c r="L142" s="28"/>
      <c r="M142" s="394">
        <v>44349</v>
      </c>
      <c r="N142" s="158">
        <f t="shared" si="95"/>
        <v>12</v>
      </c>
      <c r="O142" s="27"/>
      <c r="P142" s="27"/>
      <c r="Q142" s="27"/>
      <c r="R142" s="27" t="s">
        <v>0</v>
      </c>
      <c r="S142" s="27"/>
      <c r="T142" s="28"/>
      <c r="U142" s="29"/>
      <c r="V142" s="181">
        <v>0.25</v>
      </c>
      <c r="W142" s="318"/>
      <c r="X142" s="319"/>
      <c r="Y142" s="160">
        <f t="shared" si="81"/>
        <v>0.25</v>
      </c>
      <c r="Z142" s="159">
        <f t="shared" si="96"/>
        <v>2.5</v>
      </c>
      <c r="AA142" s="327"/>
      <c r="AB142" s="400">
        <f t="shared" ref="AB142:AB205" si="105">IF(AND(Z142&gt;=0,F142="x"),0,IF(AND(Z142&gt;0,AC142="x"),0,IF(Z142&gt;0,0-30,0)))</f>
        <v>-30</v>
      </c>
      <c r="AC142" s="371"/>
      <c r="AD142" s="226" t="str">
        <f t="shared" si="82"/>
        <v/>
      </c>
      <c r="AE142" s="368">
        <f t="shared" si="97"/>
        <v>-27.5</v>
      </c>
      <c r="AF142" s="339"/>
      <c r="AG142" s="338"/>
      <c r="AH142" s="336"/>
      <c r="AI142" s="161">
        <f t="shared" si="98"/>
        <v>0</v>
      </c>
      <c r="AJ142" s="162">
        <f t="shared" si="83"/>
        <v>2.5</v>
      </c>
      <c r="AK142" s="163">
        <f t="shared" si="99"/>
        <v>2.5</v>
      </c>
      <c r="AL142" s="164">
        <f t="shared" si="100"/>
        <v>0</v>
      </c>
      <c r="AM142" s="164">
        <f t="shared" si="101"/>
        <v>0</v>
      </c>
      <c r="AN142" s="164">
        <f t="shared" si="102"/>
        <v>2.5</v>
      </c>
      <c r="AO142" s="164">
        <f t="shared" si="103"/>
        <v>2.5</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f t="shared" si="84"/>
        <v>12</v>
      </c>
      <c r="AX142" s="165">
        <f t="shared" si="85"/>
        <v>12</v>
      </c>
      <c r="AY142" s="193" t="str">
        <f t="shared" si="86"/>
        <v/>
      </c>
      <c r="AZ142" s="183" t="str">
        <f t="shared" si="87"/>
        <v/>
      </c>
      <c r="BA142" s="173">
        <f t="shared" si="88"/>
        <v>0.25</v>
      </c>
      <c r="BB142" s="174">
        <f t="shared" si="89"/>
        <v>0.25</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56.25" x14ac:dyDescent="0.3">
      <c r="A143" s="221"/>
      <c r="B143" s="222"/>
      <c r="C143" s="214">
        <v>132</v>
      </c>
      <c r="D143" s="641" t="s">
        <v>3596</v>
      </c>
      <c r="E143" s="180" t="s">
        <v>46</v>
      </c>
      <c r="F143" s="17"/>
      <c r="G143" s="131">
        <v>44334</v>
      </c>
      <c r="H143" s="135"/>
      <c r="I143" s="141"/>
      <c r="J143" s="25"/>
      <c r="K143" s="145" t="s">
        <v>0</v>
      </c>
      <c r="L143" s="28"/>
      <c r="M143" s="394">
        <v>44349</v>
      </c>
      <c r="N143" s="158">
        <f t="shared" si="95"/>
        <v>12</v>
      </c>
      <c r="O143" s="27"/>
      <c r="P143" s="27"/>
      <c r="Q143" s="27"/>
      <c r="R143" s="27" t="s">
        <v>0</v>
      </c>
      <c r="S143" s="27"/>
      <c r="T143" s="28"/>
      <c r="U143" s="29"/>
      <c r="V143" s="181">
        <v>0.25</v>
      </c>
      <c r="W143" s="318"/>
      <c r="X143" s="319"/>
      <c r="Y143" s="160">
        <f t="shared" si="81"/>
        <v>0.25</v>
      </c>
      <c r="Z143" s="159">
        <f t="shared" si="96"/>
        <v>2.5</v>
      </c>
      <c r="AA143" s="327"/>
      <c r="AB143" s="400">
        <f t="shared" si="105"/>
        <v>-30</v>
      </c>
      <c r="AC143" s="371"/>
      <c r="AD143" s="226" t="str">
        <f t="shared" si="82"/>
        <v/>
      </c>
      <c r="AE143" s="368">
        <f t="shared" si="97"/>
        <v>-27.5</v>
      </c>
      <c r="AF143" s="339"/>
      <c r="AG143" s="338"/>
      <c r="AH143" s="336"/>
      <c r="AI143" s="161">
        <f t="shared" si="98"/>
        <v>0</v>
      </c>
      <c r="AJ143" s="162">
        <f t="shared" si="83"/>
        <v>2.5</v>
      </c>
      <c r="AK143" s="163">
        <f t="shared" si="99"/>
        <v>2.5</v>
      </c>
      <c r="AL143" s="164">
        <f t="shared" si="100"/>
        <v>0</v>
      </c>
      <c r="AM143" s="164">
        <f t="shared" si="101"/>
        <v>0</v>
      </c>
      <c r="AN143" s="164">
        <f t="shared" si="102"/>
        <v>2.5</v>
      </c>
      <c r="AO143" s="164">
        <f t="shared" si="103"/>
        <v>2.5</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f t="shared" si="84"/>
        <v>12</v>
      </c>
      <c r="AX143" s="165">
        <f t="shared" si="85"/>
        <v>12</v>
      </c>
      <c r="AY143" s="193" t="str">
        <f t="shared" si="86"/>
        <v/>
      </c>
      <c r="AZ143" s="183" t="str">
        <f t="shared" si="87"/>
        <v/>
      </c>
      <c r="BA143" s="173">
        <f t="shared" si="88"/>
        <v>0.25</v>
      </c>
      <c r="BB143" s="174">
        <f t="shared" si="89"/>
        <v>0.25</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39" customHeight="1" x14ac:dyDescent="0.3">
      <c r="A144" s="221"/>
      <c r="B144" s="222"/>
      <c r="C144" s="214">
        <v>133</v>
      </c>
      <c r="D144" s="640" t="s">
        <v>3597</v>
      </c>
      <c r="E144" s="180" t="s">
        <v>46</v>
      </c>
      <c r="F144" s="17"/>
      <c r="G144" s="131">
        <v>44334</v>
      </c>
      <c r="H144" s="135"/>
      <c r="I144" s="141"/>
      <c r="J144" s="25"/>
      <c r="K144" s="145" t="s">
        <v>0</v>
      </c>
      <c r="L144" s="28"/>
      <c r="M144" s="394">
        <v>44349</v>
      </c>
      <c r="N144" s="158">
        <f t="shared" si="95"/>
        <v>12</v>
      </c>
      <c r="O144" s="27"/>
      <c r="P144" s="27"/>
      <c r="Q144" s="27"/>
      <c r="R144" s="27" t="s">
        <v>0</v>
      </c>
      <c r="S144" s="27"/>
      <c r="T144" s="28"/>
      <c r="U144" s="29"/>
      <c r="V144" s="181">
        <v>0.25</v>
      </c>
      <c r="W144" s="318"/>
      <c r="X144" s="319"/>
      <c r="Y144" s="160">
        <f t="shared" si="81"/>
        <v>0.25</v>
      </c>
      <c r="Z144" s="159">
        <f t="shared" si="96"/>
        <v>2.5</v>
      </c>
      <c r="AA144" s="327"/>
      <c r="AB144" s="400">
        <f t="shared" si="105"/>
        <v>-30</v>
      </c>
      <c r="AC144" s="371"/>
      <c r="AD144" s="226" t="str">
        <f t="shared" si="82"/>
        <v/>
      </c>
      <c r="AE144" s="368">
        <f t="shared" si="97"/>
        <v>-27.5</v>
      </c>
      <c r="AF144" s="339"/>
      <c r="AG144" s="338"/>
      <c r="AH144" s="336"/>
      <c r="AI144" s="161">
        <f t="shared" si="98"/>
        <v>0</v>
      </c>
      <c r="AJ144" s="162">
        <f t="shared" si="83"/>
        <v>2.5</v>
      </c>
      <c r="AK144" s="163">
        <f t="shared" si="99"/>
        <v>2.5</v>
      </c>
      <c r="AL144" s="164">
        <f t="shared" si="100"/>
        <v>0</v>
      </c>
      <c r="AM144" s="164">
        <f t="shared" si="101"/>
        <v>0</v>
      </c>
      <c r="AN144" s="164">
        <f t="shared" si="102"/>
        <v>2.5</v>
      </c>
      <c r="AO144" s="164">
        <f t="shared" si="103"/>
        <v>2.5</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f t="shared" si="84"/>
        <v>12</v>
      </c>
      <c r="AX144" s="165">
        <f t="shared" si="85"/>
        <v>12</v>
      </c>
      <c r="AY144" s="193" t="str">
        <f t="shared" si="86"/>
        <v/>
      </c>
      <c r="AZ144" s="183" t="str">
        <f t="shared" si="87"/>
        <v/>
      </c>
      <c r="BA144" s="173">
        <f t="shared" si="88"/>
        <v>0.25</v>
      </c>
      <c r="BB144" s="174">
        <f t="shared" si="89"/>
        <v>0.25</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37.5" x14ac:dyDescent="0.3">
      <c r="A145" s="221"/>
      <c r="B145" s="222"/>
      <c r="C145" s="213">
        <v>134</v>
      </c>
      <c r="D145" s="640" t="s">
        <v>3598</v>
      </c>
      <c r="E145" s="180" t="s">
        <v>46</v>
      </c>
      <c r="F145" s="17"/>
      <c r="G145" s="131">
        <v>44334</v>
      </c>
      <c r="H145" s="135"/>
      <c r="I145" s="141"/>
      <c r="J145" s="25"/>
      <c r="K145" s="145" t="s">
        <v>0</v>
      </c>
      <c r="L145" s="28"/>
      <c r="M145" s="394">
        <v>44349</v>
      </c>
      <c r="N145" s="158">
        <f t="shared" si="95"/>
        <v>12</v>
      </c>
      <c r="O145" s="27"/>
      <c r="P145" s="27"/>
      <c r="Q145" s="27"/>
      <c r="R145" s="27" t="s">
        <v>0</v>
      </c>
      <c r="S145" s="27"/>
      <c r="T145" s="28"/>
      <c r="U145" s="29"/>
      <c r="V145" s="181">
        <v>0.25</v>
      </c>
      <c r="W145" s="318"/>
      <c r="X145" s="319"/>
      <c r="Y145" s="160">
        <f t="shared" si="81"/>
        <v>0.25</v>
      </c>
      <c r="Z145" s="159">
        <f t="shared" si="96"/>
        <v>2.5</v>
      </c>
      <c r="AA145" s="327"/>
      <c r="AB145" s="400">
        <f t="shared" si="105"/>
        <v>-30</v>
      </c>
      <c r="AC145" s="371"/>
      <c r="AD145" s="226" t="str">
        <f t="shared" si="82"/>
        <v/>
      </c>
      <c r="AE145" s="368">
        <f t="shared" si="97"/>
        <v>-27.5</v>
      </c>
      <c r="AF145" s="339"/>
      <c r="AG145" s="338"/>
      <c r="AH145" s="336"/>
      <c r="AI145" s="161">
        <f t="shared" si="98"/>
        <v>0</v>
      </c>
      <c r="AJ145" s="162">
        <f t="shared" si="83"/>
        <v>2.5</v>
      </c>
      <c r="AK145" s="163">
        <f t="shared" si="99"/>
        <v>2.5</v>
      </c>
      <c r="AL145" s="164">
        <f t="shared" si="100"/>
        <v>0</v>
      </c>
      <c r="AM145" s="164">
        <f t="shared" si="101"/>
        <v>0</v>
      </c>
      <c r="AN145" s="164">
        <f t="shared" si="102"/>
        <v>2.5</v>
      </c>
      <c r="AO145" s="164">
        <f t="shared" si="103"/>
        <v>2.5</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f t="shared" si="84"/>
        <v>12</v>
      </c>
      <c r="AX145" s="165">
        <f t="shared" si="85"/>
        <v>12</v>
      </c>
      <c r="AY145" s="193" t="str">
        <f t="shared" si="86"/>
        <v/>
      </c>
      <c r="AZ145" s="183" t="str">
        <f t="shared" si="87"/>
        <v/>
      </c>
      <c r="BA145" s="173">
        <f t="shared" si="88"/>
        <v>0.25</v>
      </c>
      <c r="BB145" s="174">
        <f t="shared" si="89"/>
        <v>0.25</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40.5" customHeight="1" x14ac:dyDescent="0.3">
      <c r="A146" s="221"/>
      <c r="B146" s="222"/>
      <c r="C146" s="214">
        <v>135</v>
      </c>
      <c r="D146" s="640" t="s">
        <v>3599</v>
      </c>
      <c r="E146" s="180" t="s">
        <v>46</v>
      </c>
      <c r="F146" s="17"/>
      <c r="G146" s="131">
        <v>44334</v>
      </c>
      <c r="H146" s="135"/>
      <c r="I146" s="141"/>
      <c r="J146" s="25"/>
      <c r="K146" s="145" t="s">
        <v>0</v>
      </c>
      <c r="L146" s="28"/>
      <c r="M146" s="394">
        <v>44349</v>
      </c>
      <c r="N146" s="158">
        <f t="shared" si="95"/>
        <v>12</v>
      </c>
      <c r="O146" s="27"/>
      <c r="P146" s="27"/>
      <c r="Q146" s="27"/>
      <c r="R146" s="27" t="s">
        <v>0</v>
      </c>
      <c r="S146" s="27"/>
      <c r="T146" s="28"/>
      <c r="U146" s="29"/>
      <c r="V146" s="181">
        <v>0.25</v>
      </c>
      <c r="W146" s="318"/>
      <c r="X146" s="319"/>
      <c r="Y146" s="160">
        <f t="shared" si="81"/>
        <v>0.25</v>
      </c>
      <c r="Z146" s="159">
        <f t="shared" si="96"/>
        <v>2.5</v>
      </c>
      <c r="AA146" s="327"/>
      <c r="AB146" s="400">
        <f t="shared" si="105"/>
        <v>-30</v>
      </c>
      <c r="AC146" s="371"/>
      <c r="AD146" s="226" t="str">
        <f t="shared" si="82"/>
        <v/>
      </c>
      <c r="AE146" s="368">
        <f t="shared" si="97"/>
        <v>-27.5</v>
      </c>
      <c r="AF146" s="339"/>
      <c r="AG146" s="338"/>
      <c r="AH146" s="336"/>
      <c r="AI146" s="161">
        <f t="shared" si="98"/>
        <v>0</v>
      </c>
      <c r="AJ146" s="162">
        <f t="shared" si="83"/>
        <v>2.5</v>
      </c>
      <c r="AK146" s="163">
        <f t="shared" si="99"/>
        <v>2.5</v>
      </c>
      <c r="AL146" s="164">
        <f t="shared" si="100"/>
        <v>0</v>
      </c>
      <c r="AM146" s="164">
        <f t="shared" si="101"/>
        <v>0</v>
      </c>
      <c r="AN146" s="164">
        <f t="shared" si="102"/>
        <v>2.5</v>
      </c>
      <c r="AO146" s="164">
        <f t="shared" si="103"/>
        <v>2.5</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f t="shared" si="84"/>
        <v>12</v>
      </c>
      <c r="AX146" s="165">
        <f t="shared" si="85"/>
        <v>12</v>
      </c>
      <c r="AY146" s="193" t="str">
        <f t="shared" si="86"/>
        <v/>
      </c>
      <c r="AZ146" s="183" t="str">
        <f t="shared" si="87"/>
        <v/>
      </c>
      <c r="BA146" s="173">
        <f t="shared" si="88"/>
        <v>0.25</v>
      </c>
      <c r="BB146" s="174">
        <f t="shared" si="89"/>
        <v>0.25</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37.5" x14ac:dyDescent="0.3">
      <c r="A147" s="221"/>
      <c r="B147" s="222"/>
      <c r="C147" s="213">
        <v>136</v>
      </c>
      <c r="D147" s="641" t="s">
        <v>3600</v>
      </c>
      <c r="E147" s="180" t="s">
        <v>46</v>
      </c>
      <c r="F147" s="17"/>
      <c r="G147" s="131">
        <v>44334</v>
      </c>
      <c r="H147" s="135"/>
      <c r="I147" s="141"/>
      <c r="J147" s="25"/>
      <c r="K147" s="145" t="s">
        <v>0</v>
      </c>
      <c r="L147" s="28"/>
      <c r="M147" s="394">
        <v>44349</v>
      </c>
      <c r="N147" s="158">
        <f t="shared" si="95"/>
        <v>12</v>
      </c>
      <c r="O147" s="27"/>
      <c r="P147" s="27"/>
      <c r="Q147" s="27"/>
      <c r="R147" s="27" t="s">
        <v>0</v>
      </c>
      <c r="S147" s="27"/>
      <c r="T147" s="28"/>
      <c r="U147" s="29"/>
      <c r="V147" s="181">
        <v>0.25</v>
      </c>
      <c r="W147" s="318"/>
      <c r="X147" s="319"/>
      <c r="Y147" s="160">
        <f t="shared" si="81"/>
        <v>0.25</v>
      </c>
      <c r="Z147" s="159">
        <f t="shared" si="96"/>
        <v>2.5</v>
      </c>
      <c r="AA147" s="327"/>
      <c r="AB147" s="400">
        <f t="shared" si="105"/>
        <v>-30</v>
      </c>
      <c r="AC147" s="371"/>
      <c r="AD147" s="226" t="str">
        <f t="shared" si="82"/>
        <v/>
      </c>
      <c r="AE147" s="368">
        <f t="shared" si="97"/>
        <v>-27.5</v>
      </c>
      <c r="AF147" s="339"/>
      <c r="AG147" s="338"/>
      <c r="AH147" s="336"/>
      <c r="AI147" s="161">
        <f t="shared" si="98"/>
        <v>0</v>
      </c>
      <c r="AJ147" s="162">
        <f t="shared" si="83"/>
        <v>2.5</v>
      </c>
      <c r="AK147" s="163">
        <f t="shared" si="99"/>
        <v>2.5</v>
      </c>
      <c r="AL147" s="164">
        <f t="shared" si="100"/>
        <v>0</v>
      </c>
      <c r="AM147" s="164">
        <f t="shared" si="101"/>
        <v>0</v>
      </c>
      <c r="AN147" s="164">
        <f t="shared" si="102"/>
        <v>2.5</v>
      </c>
      <c r="AO147" s="164">
        <f t="shared" si="103"/>
        <v>2.5</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f t="shared" si="84"/>
        <v>12</v>
      </c>
      <c r="AX147" s="165">
        <f t="shared" si="85"/>
        <v>12</v>
      </c>
      <c r="AY147" s="193" t="str">
        <f t="shared" si="86"/>
        <v/>
      </c>
      <c r="AZ147" s="183" t="str">
        <f t="shared" si="87"/>
        <v/>
      </c>
      <c r="BA147" s="173">
        <f t="shared" si="88"/>
        <v>0.25</v>
      </c>
      <c r="BB147" s="174">
        <f t="shared" si="89"/>
        <v>0.25</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37.5" x14ac:dyDescent="0.3">
      <c r="A148" s="221"/>
      <c r="B148" s="222"/>
      <c r="C148" s="214">
        <v>137</v>
      </c>
      <c r="D148" s="640" t="s">
        <v>3601</v>
      </c>
      <c r="E148" s="180" t="s">
        <v>46</v>
      </c>
      <c r="F148" s="17"/>
      <c r="G148" s="131">
        <v>44334</v>
      </c>
      <c r="H148" s="137"/>
      <c r="I148" s="143"/>
      <c r="J148" s="80"/>
      <c r="K148" s="147" t="s">
        <v>0</v>
      </c>
      <c r="L148" s="30"/>
      <c r="M148" s="394">
        <v>44349</v>
      </c>
      <c r="N148" s="158">
        <f t="shared" si="95"/>
        <v>12</v>
      </c>
      <c r="O148" s="27"/>
      <c r="P148" s="27"/>
      <c r="Q148" s="27"/>
      <c r="R148" s="27" t="s">
        <v>0</v>
      </c>
      <c r="S148" s="27"/>
      <c r="T148" s="28"/>
      <c r="U148" s="29"/>
      <c r="V148" s="181">
        <v>0.25</v>
      </c>
      <c r="W148" s="318"/>
      <c r="X148" s="319"/>
      <c r="Y148" s="160">
        <f t="shared" si="81"/>
        <v>0.25</v>
      </c>
      <c r="Z148" s="159">
        <f t="shared" si="96"/>
        <v>2.5</v>
      </c>
      <c r="AA148" s="327"/>
      <c r="AB148" s="400">
        <f t="shared" si="105"/>
        <v>-30</v>
      </c>
      <c r="AC148" s="371"/>
      <c r="AD148" s="226" t="str">
        <f t="shared" si="82"/>
        <v/>
      </c>
      <c r="AE148" s="368">
        <f t="shared" si="97"/>
        <v>-27.5</v>
      </c>
      <c r="AF148" s="339"/>
      <c r="AG148" s="338"/>
      <c r="AH148" s="336"/>
      <c r="AI148" s="161">
        <f t="shared" si="98"/>
        <v>0</v>
      </c>
      <c r="AJ148" s="162">
        <f t="shared" si="83"/>
        <v>2.5</v>
      </c>
      <c r="AK148" s="163">
        <f t="shared" si="99"/>
        <v>2.5</v>
      </c>
      <c r="AL148" s="164">
        <f t="shared" si="100"/>
        <v>0</v>
      </c>
      <c r="AM148" s="164">
        <f t="shared" si="101"/>
        <v>0</v>
      </c>
      <c r="AN148" s="164">
        <f t="shared" si="102"/>
        <v>2.5</v>
      </c>
      <c r="AO148" s="164">
        <f t="shared" si="103"/>
        <v>2.5</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f t="shared" si="84"/>
        <v>12</v>
      </c>
      <c r="AX148" s="165">
        <f t="shared" si="85"/>
        <v>12</v>
      </c>
      <c r="AY148" s="193" t="str">
        <f t="shared" si="86"/>
        <v/>
      </c>
      <c r="AZ148" s="183" t="str">
        <f t="shared" si="87"/>
        <v/>
      </c>
      <c r="BA148" s="173">
        <f t="shared" si="88"/>
        <v>0.25</v>
      </c>
      <c r="BB148" s="174">
        <f t="shared" si="89"/>
        <v>0.25</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37.5" x14ac:dyDescent="0.3">
      <c r="A149" s="221"/>
      <c r="B149" s="222"/>
      <c r="C149" s="214">
        <v>138</v>
      </c>
      <c r="D149" s="640" t="s">
        <v>3602</v>
      </c>
      <c r="E149" s="180" t="s">
        <v>46</v>
      </c>
      <c r="F149" s="17"/>
      <c r="G149" s="131">
        <v>44334</v>
      </c>
      <c r="H149" s="135"/>
      <c r="I149" s="141"/>
      <c r="J149" s="25"/>
      <c r="K149" s="145" t="s">
        <v>0</v>
      </c>
      <c r="L149" s="28"/>
      <c r="M149" s="394">
        <v>44349</v>
      </c>
      <c r="N149" s="158">
        <f t="shared" si="95"/>
        <v>12</v>
      </c>
      <c r="O149" s="27"/>
      <c r="P149" s="27"/>
      <c r="Q149" s="27"/>
      <c r="R149" s="27" t="s">
        <v>0</v>
      </c>
      <c r="S149" s="27"/>
      <c r="T149" s="28"/>
      <c r="U149" s="29"/>
      <c r="V149" s="181">
        <v>0.25</v>
      </c>
      <c r="W149" s="318"/>
      <c r="X149" s="319"/>
      <c r="Y149" s="160">
        <f t="shared" si="81"/>
        <v>0.25</v>
      </c>
      <c r="Z149" s="159">
        <f t="shared" si="96"/>
        <v>2.5</v>
      </c>
      <c r="AA149" s="327"/>
      <c r="AB149" s="400">
        <f t="shared" si="105"/>
        <v>-30</v>
      </c>
      <c r="AC149" s="371"/>
      <c r="AD149" s="226" t="str">
        <f t="shared" si="82"/>
        <v/>
      </c>
      <c r="AE149" s="368">
        <f t="shared" si="97"/>
        <v>-27.5</v>
      </c>
      <c r="AF149" s="339"/>
      <c r="AG149" s="338"/>
      <c r="AH149" s="336"/>
      <c r="AI149" s="161">
        <f t="shared" si="98"/>
        <v>0</v>
      </c>
      <c r="AJ149" s="162">
        <f t="shared" si="83"/>
        <v>2.5</v>
      </c>
      <c r="AK149" s="163">
        <f t="shared" si="99"/>
        <v>2.5</v>
      </c>
      <c r="AL149" s="164">
        <f t="shared" si="100"/>
        <v>0</v>
      </c>
      <c r="AM149" s="164">
        <f t="shared" si="101"/>
        <v>0</v>
      </c>
      <c r="AN149" s="164">
        <f t="shared" si="102"/>
        <v>2.5</v>
      </c>
      <c r="AO149" s="164">
        <f t="shared" si="103"/>
        <v>2.5</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f t="shared" si="84"/>
        <v>12</v>
      </c>
      <c r="AX149" s="165">
        <f t="shared" si="85"/>
        <v>12</v>
      </c>
      <c r="AY149" s="193" t="str">
        <f t="shared" si="86"/>
        <v/>
      </c>
      <c r="AZ149" s="183" t="str">
        <f t="shared" si="87"/>
        <v/>
      </c>
      <c r="BA149" s="173">
        <f t="shared" si="88"/>
        <v>0.25</v>
      </c>
      <c r="BB149" s="174">
        <f t="shared" si="89"/>
        <v>0.25</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643" t="s">
        <v>3603</v>
      </c>
      <c r="E150" s="180" t="s">
        <v>46</v>
      </c>
      <c r="F150" s="17"/>
      <c r="G150" s="131">
        <v>44334</v>
      </c>
      <c r="H150" s="135"/>
      <c r="I150" s="141"/>
      <c r="J150" s="25"/>
      <c r="K150" s="145" t="s">
        <v>0</v>
      </c>
      <c r="L150" s="28"/>
      <c r="M150" s="394">
        <v>44349</v>
      </c>
      <c r="N150" s="158">
        <f t="shared" si="95"/>
        <v>12</v>
      </c>
      <c r="O150" s="27"/>
      <c r="P150" s="27"/>
      <c r="Q150" s="27"/>
      <c r="R150" s="27" t="s">
        <v>0</v>
      </c>
      <c r="S150" s="27"/>
      <c r="T150" s="28"/>
      <c r="U150" s="29"/>
      <c r="V150" s="181">
        <v>0.25</v>
      </c>
      <c r="W150" s="318"/>
      <c r="X150" s="319"/>
      <c r="Y150" s="160">
        <f t="shared" si="81"/>
        <v>0.25</v>
      </c>
      <c r="Z150" s="159">
        <f t="shared" si="96"/>
        <v>2.5</v>
      </c>
      <c r="AA150" s="327"/>
      <c r="AB150" s="400">
        <f t="shared" si="105"/>
        <v>-30</v>
      </c>
      <c r="AC150" s="371"/>
      <c r="AD150" s="226" t="str">
        <f t="shared" si="82"/>
        <v/>
      </c>
      <c r="AE150" s="368">
        <f t="shared" si="97"/>
        <v>-27.5</v>
      </c>
      <c r="AF150" s="339"/>
      <c r="AG150" s="338"/>
      <c r="AH150" s="336"/>
      <c r="AI150" s="161">
        <f t="shared" si="98"/>
        <v>0</v>
      </c>
      <c r="AJ150" s="162">
        <f t="shared" si="83"/>
        <v>2.5</v>
      </c>
      <c r="AK150" s="163">
        <f t="shared" si="99"/>
        <v>2.5</v>
      </c>
      <c r="AL150" s="164">
        <f t="shared" si="100"/>
        <v>0</v>
      </c>
      <c r="AM150" s="164">
        <f t="shared" si="101"/>
        <v>0</v>
      </c>
      <c r="AN150" s="164">
        <f t="shared" si="102"/>
        <v>2.5</v>
      </c>
      <c r="AO150" s="164">
        <f t="shared" si="103"/>
        <v>2.5</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f t="shared" si="84"/>
        <v>12</v>
      </c>
      <c r="AX150" s="165">
        <f t="shared" si="85"/>
        <v>12</v>
      </c>
      <c r="AY150" s="193" t="str">
        <f t="shared" si="86"/>
        <v/>
      </c>
      <c r="AZ150" s="183" t="str">
        <f t="shared" si="87"/>
        <v/>
      </c>
      <c r="BA150" s="173">
        <f t="shared" si="88"/>
        <v>0.25</v>
      </c>
      <c r="BB150" s="174">
        <f t="shared" si="89"/>
        <v>0.25</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644" t="s">
        <v>3604</v>
      </c>
      <c r="E151" s="180" t="s">
        <v>46</v>
      </c>
      <c r="F151" s="17"/>
      <c r="G151" s="131">
        <v>44334</v>
      </c>
      <c r="H151" s="135"/>
      <c r="I151" s="141"/>
      <c r="J151" s="25"/>
      <c r="K151" s="145" t="s">
        <v>0</v>
      </c>
      <c r="L151" s="28"/>
      <c r="M151" s="394">
        <v>44349</v>
      </c>
      <c r="N151" s="158">
        <f t="shared" si="95"/>
        <v>12</v>
      </c>
      <c r="O151" s="27"/>
      <c r="P151" s="27"/>
      <c r="Q151" s="27"/>
      <c r="R151" s="27" t="s">
        <v>0</v>
      </c>
      <c r="S151" s="27"/>
      <c r="T151" s="28"/>
      <c r="U151" s="29"/>
      <c r="V151" s="181">
        <v>0.25</v>
      </c>
      <c r="W151" s="318"/>
      <c r="X151" s="319"/>
      <c r="Y151" s="160">
        <f t="shared" si="81"/>
        <v>0.25</v>
      </c>
      <c r="Z151" s="159">
        <f t="shared" si="96"/>
        <v>2.5</v>
      </c>
      <c r="AA151" s="327"/>
      <c r="AB151" s="400">
        <f t="shared" si="105"/>
        <v>-30</v>
      </c>
      <c r="AC151" s="371"/>
      <c r="AD151" s="226" t="str">
        <f t="shared" si="82"/>
        <v/>
      </c>
      <c r="AE151" s="368">
        <f t="shared" si="97"/>
        <v>-27.5</v>
      </c>
      <c r="AF151" s="339"/>
      <c r="AG151" s="338"/>
      <c r="AH151" s="336"/>
      <c r="AI151" s="161">
        <f t="shared" si="98"/>
        <v>0</v>
      </c>
      <c r="AJ151" s="162">
        <f t="shared" si="83"/>
        <v>2.5</v>
      </c>
      <c r="AK151" s="163">
        <f t="shared" si="99"/>
        <v>2.5</v>
      </c>
      <c r="AL151" s="164">
        <f t="shared" si="100"/>
        <v>0</v>
      </c>
      <c r="AM151" s="164">
        <f t="shared" si="101"/>
        <v>0</v>
      </c>
      <c r="AN151" s="164">
        <f t="shared" si="102"/>
        <v>2.5</v>
      </c>
      <c r="AO151" s="164">
        <f t="shared" si="103"/>
        <v>2.5</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f t="shared" si="84"/>
        <v>12</v>
      </c>
      <c r="AX151" s="165">
        <f t="shared" si="85"/>
        <v>12</v>
      </c>
      <c r="AY151" s="193" t="str">
        <f t="shared" si="86"/>
        <v/>
      </c>
      <c r="AZ151" s="183" t="str">
        <f t="shared" si="87"/>
        <v/>
      </c>
      <c r="BA151" s="173">
        <f t="shared" si="88"/>
        <v>0.25</v>
      </c>
      <c r="BB151" s="174">
        <f t="shared" si="89"/>
        <v>0.25</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37.5" x14ac:dyDescent="0.3">
      <c r="A152" s="221"/>
      <c r="B152" s="222"/>
      <c r="C152" s="213">
        <v>141</v>
      </c>
      <c r="D152" s="640" t="s">
        <v>3605</v>
      </c>
      <c r="E152" s="180" t="s">
        <v>46</v>
      </c>
      <c r="F152" s="17"/>
      <c r="G152" s="131">
        <v>44334</v>
      </c>
      <c r="H152" s="135"/>
      <c r="I152" s="141"/>
      <c r="J152" s="25"/>
      <c r="K152" s="145" t="s">
        <v>0</v>
      </c>
      <c r="L152" s="28"/>
      <c r="M152" s="394">
        <v>44349</v>
      </c>
      <c r="N152" s="158">
        <f t="shared" si="95"/>
        <v>12</v>
      </c>
      <c r="O152" s="27"/>
      <c r="P152" s="27"/>
      <c r="Q152" s="27"/>
      <c r="R152" s="27" t="s">
        <v>0</v>
      </c>
      <c r="S152" s="27"/>
      <c r="T152" s="28"/>
      <c r="U152" s="29"/>
      <c r="V152" s="181">
        <v>0.25</v>
      </c>
      <c r="W152" s="318"/>
      <c r="X152" s="319"/>
      <c r="Y152" s="160">
        <f t="shared" si="81"/>
        <v>0.25</v>
      </c>
      <c r="Z152" s="159">
        <f t="shared" si="96"/>
        <v>2.5</v>
      </c>
      <c r="AA152" s="327"/>
      <c r="AB152" s="400">
        <f t="shared" si="105"/>
        <v>-30</v>
      </c>
      <c r="AC152" s="371"/>
      <c r="AD152" s="226" t="str">
        <f t="shared" si="82"/>
        <v/>
      </c>
      <c r="AE152" s="368">
        <f t="shared" si="97"/>
        <v>-27.5</v>
      </c>
      <c r="AF152" s="339"/>
      <c r="AG152" s="338"/>
      <c r="AH152" s="336"/>
      <c r="AI152" s="161">
        <f t="shared" si="98"/>
        <v>0</v>
      </c>
      <c r="AJ152" s="162">
        <f t="shared" si="83"/>
        <v>2.5</v>
      </c>
      <c r="AK152" s="163">
        <f t="shared" si="99"/>
        <v>2.5</v>
      </c>
      <c r="AL152" s="164">
        <f t="shared" si="100"/>
        <v>0</v>
      </c>
      <c r="AM152" s="164">
        <f t="shared" si="101"/>
        <v>0</v>
      </c>
      <c r="AN152" s="164">
        <f t="shared" si="102"/>
        <v>2.5</v>
      </c>
      <c r="AO152" s="164">
        <f t="shared" si="103"/>
        <v>2.5</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f t="shared" si="84"/>
        <v>12</v>
      </c>
      <c r="AX152" s="165">
        <f t="shared" si="85"/>
        <v>12</v>
      </c>
      <c r="AY152" s="193" t="str">
        <f t="shared" si="86"/>
        <v/>
      </c>
      <c r="AZ152" s="183" t="str">
        <f t="shared" si="87"/>
        <v/>
      </c>
      <c r="BA152" s="173">
        <f t="shared" si="88"/>
        <v>0.25</v>
      </c>
      <c r="BB152" s="174">
        <f t="shared" si="89"/>
        <v>0.25</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37.5" x14ac:dyDescent="0.3">
      <c r="A153" s="221"/>
      <c r="B153" s="222"/>
      <c r="C153" s="214">
        <v>142</v>
      </c>
      <c r="D153" s="647" t="s">
        <v>3487</v>
      </c>
      <c r="E153" s="180" t="s">
        <v>46</v>
      </c>
      <c r="F153" s="17"/>
      <c r="G153" s="131">
        <v>44334</v>
      </c>
      <c r="H153" s="135"/>
      <c r="I153" s="141"/>
      <c r="J153" s="25"/>
      <c r="K153" s="145" t="s">
        <v>0</v>
      </c>
      <c r="L153" s="28"/>
      <c r="M153" s="394">
        <v>44349</v>
      </c>
      <c r="N153" s="158">
        <f t="shared" si="95"/>
        <v>12</v>
      </c>
      <c r="O153" s="27"/>
      <c r="P153" s="27"/>
      <c r="Q153" s="27"/>
      <c r="R153" s="27" t="s">
        <v>0</v>
      </c>
      <c r="S153" s="27"/>
      <c r="T153" s="28"/>
      <c r="U153" s="29"/>
      <c r="V153" s="181">
        <v>0.25</v>
      </c>
      <c r="W153" s="318"/>
      <c r="X153" s="319"/>
      <c r="Y153" s="160">
        <f t="shared" si="81"/>
        <v>0.25</v>
      </c>
      <c r="Z153" s="159">
        <f t="shared" si="96"/>
        <v>2.5</v>
      </c>
      <c r="AA153" s="327"/>
      <c r="AB153" s="400">
        <f t="shared" si="105"/>
        <v>-30</v>
      </c>
      <c r="AC153" s="371"/>
      <c r="AD153" s="226" t="str">
        <f t="shared" si="82"/>
        <v/>
      </c>
      <c r="AE153" s="368">
        <f t="shared" si="97"/>
        <v>-27.5</v>
      </c>
      <c r="AF153" s="339"/>
      <c r="AG153" s="338"/>
      <c r="AH153" s="336"/>
      <c r="AI153" s="161">
        <f t="shared" si="98"/>
        <v>0</v>
      </c>
      <c r="AJ153" s="162">
        <f t="shared" si="83"/>
        <v>2.5</v>
      </c>
      <c r="AK153" s="163">
        <f t="shared" si="99"/>
        <v>2.5</v>
      </c>
      <c r="AL153" s="164">
        <f t="shared" si="100"/>
        <v>0</v>
      </c>
      <c r="AM153" s="164">
        <f t="shared" si="101"/>
        <v>0</v>
      </c>
      <c r="AN153" s="164">
        <f t="shared" si="102"/>
        <v>2.5</v>
      </c>
      <c r="AO153" s="164">
        <f t="shared" si="103"/>
        <v>2.5</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f t="shared" si="84"/>
        <v>12</v>
      </c>
      <c r="AX153" s="165">
        <f t="shared" si="85"/>
        <v>12</v>
      </c>
      <c r="AY153" s="193" t="str">
        <f t="shared" si="86"/>
        <v/>
      </c>
      <c r="AZ153" s="183" t="str">
        <f t="shared" si="87"/>
        <v/>
      </c>
      <c r="BA153" s="173">
        <f t="shared" si="88"/>
        <v>0.25</v>
      </c>
      <c r="BB153" s="174">
        <f t="shared" si="89"/>
        <v>0.25</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40.5" customHeight="1" x14ac:dyDescent="0.3">
      <c r="A154" s="221"/>
      <c r="B154" s="222"/>
      <c r="C154" s="214">
        <v>143</v>
      </c>
      <c r="D154" s="640" t="s">
        <v>3608</v>
      </c>
      <c r="E154" s="180" t="s">
        <v>46</v>
      </c>
      <c r="F154" s="17"/>
      <c r="G154" s="131">
        <v>44334</v>
      </c>
      <c r="H154" s="135"/>
      <c r="I154" s="141"/>
      <c r="J154" s="25"/>
      <c r="K154" s="145" t="s">
        <v>0</v>
      </c>
      <c r="L154" s="28"/>
      <c r="M154" s="394">
        <v>44349</v>
      </c>
      <c r="N154" s="158">
        <f t="shared" si="95"/>
        <v>12</v>
      </c>
      <c r="O154" s="27"/>
      <c r="P154" s="27"/>
      <c r="Q154" s="27"/>
      <c r="R154" s="27" t="s">
        <v>0</v>
      </c>
      <c r="S154" s="27"/>
      <c r="T154" s="28"/>
      <c r="U154" s="29"/>
      <c r="V154" s="181">
        <v>0.25</v>
      </c>
      <c r="W154" s="318"/>
      <c r="X154" s="319"/>
      <c r="Y154" s="160">
        <f t="shared" si="81"/>
        <v>0.25</v>
      </c>
      <c r="Z154" s="159">
        <f t="shared" si="96"/>
        <v>2.5</v>
      </c>
      <c r="AA154" s="327"/>
      <c r="AB154" s="400">
        <f t="shared" si="105"/>
        <v>-30</v>
      </c>
      <c r="AC154" s="371"/>
      <c r="AD154" s="226" t="str">
        <f t="shared" si="82"/>
        <v/>
      </c>
      <c r="AE154" s="368">
        <f t="shared" si="97"/>
        <v>-27.5</v>
      </c>
      <c r="AF154" s="339"/>
      <c r="AG154" s="338"/>
      <c r="AH154" s="336"/>
      <c r="AI154" s="161">
        <f t="shared" si="98"/>
        <v>0</v>
      </c>
      <c r="AJ154" s="162">
        <f t="shared" si="83"/>
        <v>2.5</v>
      </c>
      <c r="AK154" s="163">
        <f t="shared" si="99"/>
        <v>2.5</v>
      </c>
      <c r="AL154" s="164">
        <f t="shared" si="100"/>
        <v>0</v>
      </c>
      <c r="AM154" s="164">
        <f t="shared" si="101"/>
        <v>0</v>
      </c>
      <c r="AN154" s="164">
        <f t="shared" si="102"/>
        <v>2.5</v>
      </c>
      <c r="AO154" s="164">
        <f t="shared" si="103"/>
        <v>2.5</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f t="shared" si="84"/>
        <v>12</v>
      </c>
      <c r="AX154" s="165">
        <f t="shared" si="85"/>
        <v>12</v>
      </c>
      <c r="AY154" s="193" t="str">
        <f t="shared" si="86"/>
        <v/>
      </c>
      <c r="AZ154" s="183" t="str">
        <f t="shared" si="87"/>
        <v/>
      </c>
      <c r="BA154" s="173">
        <f t="shared" si="88"/>
        <v>0.25</v>
      </c>
      <c r="BB154" s="174">
        <f t="shared" si="89"/>
        <v>0.25</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37.5" x14ac:dyDescent="0.3">
      <c r="A155" s="221"/>
      <c r="B155" s="222"/>
      <c r="C155" s="213">
        <v>144</v>
      </c>
      <c r="D155" s="641" t="s">
        <v>3609</v>
      </c>
      <c r="E155" s="180" t="s">
        <v>46</v>
      </c>
      <c r="F155" s="17"/>
      <c r="G155" s="131">
        <v>44334</v>
      </c>
      <c r="H155" s="135"/>
      <c r="I155" s="141"/>
      <c r="J155" s="25"/>
      <c r="K155" s="145" t="s">
        <v>0</v>
      </c>
      <c r="L155" s="28"/>
      <c r="M155" s="394">
        <v>44349</v>
      </c>
      <c r="N155" s="158">
        <f t="shared" si="95"/>
        <v>12</v>
      </c>
      <c r="O155" s="27"/>
      <c r="P155" s="27"/>
      <c r="Q155" s="27"/>
      <c r="R155" s="27" t="s">
        <v>0</v>
      </c>
      <c r="S155" s="27"/>
      <c r="T155" s="28"/>
      <c r="U155" s="29"/>
      <c r="V155" s="181">
        <v>0.25</v>
      </c>
      <c r="W155" s="318"/>
      <c r="X155" s="319"/>
      <c r="Y155" s="160">
        <f t="shared" si="81"/>
        <v>0.25</v>
      </c>
      <c r="Z155" s="159">
        <f t="shared" si="96"/>
        <v>2.5</v>
      </c>
      <c r="AA155" s="327"/>
      <c r="AB155" s="400">
        <f t="shared" si="105"/>
        <v>-30</v>
      </c>
      <c r="AC155" s="371"/>
      <c r="AD155" s="226" t="str">
        <f t="shared" si="82"/>
        <v/>
      </c>
      <c r="AE155" s="368">
        <f t="shared" si="97"/>
        <v>-27.5</v>
      </c>
      <c r="AF155" s="339"/>
      <c r="AG155" s="338"/>
      <c r="AH155" s="336"/>
      <c r="AI155" s="161">
        <f t="shared" si="98"/>
        <v>0</v>
      </c>
      <c r="AJ155" s="162">
        <f t="shared" si="83"/>
        <v>2.5</v>
      </c>
      <c r="AK155" s="163">
        <f t="shared" si="99"/>
        <v>2.5</v>
      </c>
      <c r="AL155" s="164">
        <f t="shared" si="100"/>
        <v>0</v>
      </c>
      <c r="AM155" s="164">
        <f t="shared" si="101"/>
        <v>0</v>
      </c>
      <c r="AN155" s="164">
        <f t="shared" si="102"/>
        <v>2.5</v>
      </c>
      <c r="AO155" s="164">
        <f t="shared" si="103"/>
        <v>2.5</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f t="shared" si="84"/>
        <v>12</v>
      </c>
      <c r="AX155" s="165">
        <f t="shared" si="85"/>
        <v>12</v>
      </c>
      <c r="AY155" s="193" t="str">
        <f t="shared" si="86"/>
        <v/>
      </c>
      <c r="AZ155" s="183" t="str">
        <f t="shared" si="87"/>
        <v/>
      </c>
      <c r="BA155" s="173">
        <f t="shared" si="88"/>
        <v>0.25</v>
      </c>
      <c r="BB155" s="174">
        <f t="shared" si="89"/>
        <v>0.25</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37.5" x14ac:dyDescent="0.3">
      <c r="A156" s="221"/>
      <c r="B156" s="222"/>
      <c r="C156" s="214">
        <v>145</v>
      </c>
      <c r="D156" s="640" t="s">
        <v>3610</v>
      </c>
      <c r="E156" s="180" t="s">
        <v>46</v>
      </c>
      <c r="F156" s="17"/>
      <c r="G156" s="131">
        <v>44334</v>
      </c>
      <c r="H156" s="135"/>
      <c r="I156" s="141"/>
      <c r="J156" s="25"/>
      <c r="K156" s="145" t="s">
        <v>0</v>
      </c>
      <c r="L156" s="28"/>
      <c r="M156" s="394">
        <v>44349</v>
      </c>
      <c r="N156" s="158">
        <f t="shared" si="95"/>
        <v>12</v>
      </c>
      <c r="O156" s="27"/>
      <c r="P156" s="27"/>
      <c r="Q156" s="27"/>
      <c r="R156" s="27" t="s">
        <v>0</v>
      </c>
      <c r="S156" s="27"/>
      <c r="T156" s="28"/>
      <c r="U156" s="29"/>
      <c r="V156" s="181">
        <v>0.25</v>
      </c>
      <c r="W156" s="318"/>
      <c r="X156" s="319"/>
      <c r="Y156" s="160">
        <f t="shared" si="81"/>
        <v>0.25</v>
      </c>
      <c r="Z156" s="159">
        <f t="shared" si="96"/>
        <v>2.5</v>
      </c>
      <c r="AA156" s="327"/>
      <c r="AB156" s="400">
        <f t="shared" si="105"/>
        <v>-30</v>
      </c>
      <c r="AC156" s="371"/>
      <c r="AD156" s="226" t="str">
        <f t="shared" si="82"/>
        <v/>
      </c>
      <c r="AE156" s="368">
        <f t="shared" si="97"/>
        <v>-27.5</v>
      </c>
      <c r="AF156" s="339"/>
      <c r="AG156" s="338"/>
      <c r="AH156" s="336"/>
      <c r="AI156" s="161">
        <f t="shared" si="98"/>
        <v>0</v>
      </c>
      <c r="AJ156" s="162">
        <f t="shared" si="83"/>
        <v>2.5</v>
      </c>
      <c r="AK156" s="163">
        <f t="shared" si="99"/>
        <v>2.5</v>
      </c>
      <c r="AL156" s="164">
        <f t="shared" si="100"/>
        <v>0</v>
      </c>
      <c r="AM156" s="164">
        <f t="shared" si="101"/>
        <v>0</v>
      </c>
      <c r="AN156" s="164">
        <f t="shared" si="102"/>
        <v>2.5</v>
      </c>
      <c r="AO156" s="164">
        <f t="shared" si="103"/>
        <v>2.5</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f t="shared" si="84"/>
        <v>12</v>
      </c>
      <c r="AX156" s="165">
        <f t="shared" si="85"/>
        <v>12</v>
      </c>
      <c r="AY156" s="193" t="str">
        <f t="shared" si="86"/>
        <v/>
      </c>
      <c r="AZ156" s="183" t="str">
        <f t="shared" si="87"/>
        <v/>
      </c>
      <c r="BA156" s="173">
        <f t="shared" si="88"/>
        <v>0.25</v>
      </c>
      <c r="BB156" s="174">
        <f t="shared" si="89"/>
        <v>0.25</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37.5" x14ac:dyDescent="0.3">
      <c r="A157" s="221"/>
      <c r="B157" s="222"/>
      <c r="C157" s="213">
        <v>146</v>
      </c>
      <c r="D157" s="640" t="s">
        <v>3611</v>
      </c>
      <c r="E157" s="180" t="s">
        <v>46</v>
      </c>
      <c r="F157" s="17"/>
      <c r="G157" s="131">
        <v>44334</v>
      </c>
      <c r="H157" s="135"/>
      <c r="I157" s="141"/>
      <c r="J157" s="25"/>
      <c r="K157" s="145" t="s">
        <v>0</v>
      </c>
      <c r="L157" s="28"/>
      <c r="M157" s="394">
        <v>44349</v>
      </c>
      <c r="N157" s="158">
        <f t="shared" si="95"/>
        <v>12</v>
      </c>
      <c r="O157" s="27"/>
      <c r="P157" s="27"/>
      <c r="Q157" s="27"/>
      <c r="R157" s="27" t="s">
        <v>0</v>
      </c>
      <c r="S157" s="27"/>
      <c r="T157" s="28"/>
      <c r="U157" s="29"/>
      <c r="V157" s="181">
        <v>0.25</v>
      </c>
      <c r="W157" s="318"/>
      <c r="X157" s="319"/>
      <c r="Y157" s="160">
        <f t="shared" si="81"/>
        <v>0.25</v>
      </c>
      <c r="Z157" s="159">
        <f t="shared" si="96"/>
        <v>2.5</v>
      </c>
      <c r="AA157" s="327"/>
      <c r="AB157" s="400">
        <f t="shared" si="105"/>
        <v>-30</v>
      </c>
      <c r="AC157" s="371"/>
      <c r="AD157" s="226" t="str">
        <f t="shared" si="82"/>
        <v/>
      </c>
      <c r="AE157" s="368">
        <f t="shared" si="97"/>
        <v>-27.5</v>
      </c>
      <c r="AF157" s="339"/>
      <c r="AG157" s="338"/>
      <c r="AH157" s="336"/>
      <c r="AI157" s="161">
        <f t="shared" si="98"/>
        <v>0</v>
      </c>
      <c r="AJ157" s="162">
        <f t="shared" si="83"/>
        <v>2.5</v>
      </c>
      <c r="AK157" s="163">
        <f t="shared" si="99"/>
        <v>2.5</v>
      </c>
      <c r="AL157" s="164">
        <f t="shared" si="100"/>
        <v>0</v>
      </c>
      <c r="AM157" s="164">
        <f t="shared" si="101"/>
        <v>0</v>
      </c>
      <c r="AN157" s="164">
        <f t="shared" si="102"/>
        <v>2.5</v>
      </c>
      <c r="AO157" s="164">
        <f t="shared" si="103"/>
        <v>2.5</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f t="shared" si="84"/>
        <v>12</v>
      </c>
      <c r="AX157" s="165">
        <f t="shared" si="85"/>
        <v>12</v>
      </c>
      <c r="AY157" s="193" t="str">
        <f t="shared" si="86"/>
        <v/>
      </c>
      <c r="AZ157" s="183" t="str">
        <f t="shared" si="87"/>
        <v/>
      </c>
      <c r="BA157" s="173">
        <f t="shared" si="88"/>
        <v>0.25</v>
      </c>
      <c r="BB157" s="174">
        <f t="shared" si="89"/>
        <v>0.25</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37.5" x14ac:dyDescent="0.3">
      <c r="A158" s="221"/>
      <c r="B158" s="222"/>
      <c r="C158" s="214">
        <v>147</v>
      </c>
      <c r="D158" s="640" t="s">
        <v>3612</v>
      </c>
      <c r="E158" s="180" t="s">
        <v>46</v>
      </c>
      <c r="F158" s="17"/>
      <c r="G158" s="131">
        <v>44334</v>
      </c>
      <c r="H158" s="135"/>
      <c r="I158" s="141"/>
      <c r="J158" s="25"/>
      <c r="K158" s="145" t="s">
        <v>0</v>
      </c>
      <c r="L158" s="28"/>
      <c r="M158" s="394">
        <v>44349</v>
      </c>
      <c r="N158" s="158">
        <f t="shared" si="95"/>
        <v>12</v>
      </c>
      <c r="O158" s="27"/>
      <c r="P158" s="27"/>
      <c r="Q158" s="27"/>
      <c r="R158" s="27" t="s">
        <v>0</v>
      </c>
      <c r="S158" s="27"/>
      <c r="T158" s="28"/>
      <c r="U158" s="29"/>
      <c r="V158" s="181">
        <v>0.25</v>
      </c>
      <c r="W158" s="318"/>
      <c r="X158" s="319"/>
      <c r="Y158" s="160">
        <f t="shared" si="81"/>
        <v>0.25</v>
      </c>
      <c r="Z158" s="159">
        <f t="shared" si="96"/>
        <v>2.5</v>
      </c>
      <c r="AA158" s="327"/>
      <c r="AB158" s="400">
        <f t="shared" si="105"/>
        <v>-30</v>
      </c>
      <c r="AC158" s="371"/>
      <c r="AD158" s="226" t="str">
        <f t="shared" si="82"/>
        <v/>
      </c>
      <c r="AE158" s="368">
        <f t="shared" si="97"/>
        <v>-27.5</v>
      </c>
      <c r="AF158" s="339"/>
      <c r="AG158" s="338"/>
      <c r="AH158" s="336"/>
      <c r="AI158" s="161">
        <f t="shared" si="98"/>
        <v>0</v>
      </c>
      <c r="AJ158" s="162">
        <f t="shared" si="83"/>
        <v>2.5</v>
      </c>
      <c r="AK158" s="163">
        <f t="shared" si="99"/>
        <v>2.5</v>
      </c>
      <c r="AL158" s="164">
        <f t="shared" si="100"/>
        <v>0</v>
      </c>
      <c r="AM158" s="164">
        <f t="shared" si="101"/>
        <v>0</v>
      </c>
      <c r="AN158" s="164">
        <f t="shared" si="102"/>
        <v>2.5</v>
      </c>
      <c r="AO158" s="164">
        <f t="shared" si="103"/>
        <v>2.5</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f t="shared" si="84"/>
        <v>12</v>
      </c>
      <c r="AX158" s="165">
        <f t="shared" si="85"/>
        <v>12</v>
      </c>
      <c r="AY158" s="193" t="str">
        <f t="shared" si="86"/>
        <v/>
      </c>
      <c r="AZ158" s="183" t="str">
        <f t="shared" si="87"/>
        <v/>
      </c>
      <c r="BA158" s="173">
        <f t="shared" si="88"/>
        <v>0.25</v>
      </c>
      <c r="BB158" s="174">
        <f t="shared" si="89"/>
        <v>0.25</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37.5" x14ac:dyDescent="0.3">
      <c r="A159" s="221"/>
      <c r="B159" s="222"/>
      <c r="C159" s="214">
        <v>148</v>
      </c>
      <c r="D159" s="640" t="s">
        <v>3613</v>
      </c>
      <c r="E159" s="180" t="s">
        <v>46</v>
      </c>
      <c r="F159" s="17"/>
      <c r="G159" s="131">
        <v>44334</v>
      </c>
      <c r="H159" s="135"/>
      <c r="I159" s="141"/>
      <c r="J159" s="25"/>
      <c r="K159" s="145" t="s">
        <v>0</v>
      </c>
      <c r="L159" s="28"/>
      <c r="M159" s="394">
        <v>44349</v>
      </c>
      <c r="N159" s="158">
        <f t="shared" si="95"/>
        <v>12</v>
      </c>
      <c r="O159" s="27"/>
      <c r="P159" s="27"/>
      <c r="Q159" s="27"/>
      <c r="R159" s="27" t="s">
        <v>0</v>
      </c>
      <c r="S159" s="27"/>
      <c r="T159" s="28"/>
      <c r="U159" s="29"/>
      <c r="V159" s="181">
        <v>0.25</v>
      </c>
      <c r="W159" s="318"/>
      <c r="X159" s="319"/>
      <c r="Y159" s="160">
        <f t="shared" si="81"/>
        <v>0.25</v>
      </c>
      <c r="Z159" s="159">
        <f t="shared" si="96"/>
        <v>2.5</v>
      </c>
      <c r="AA159" s="327"/>
      <c r="AB159" s="400">
        <f t="shared" si="105"/>
        <v>-30</v>
      </c>
      <c r="AC159" s="371"/>
      <c r="AD159" s="226" t="str">
        <f t="shared" si="82"/>
        <v/>
      </c>
      <c r="AE159" s="368">
        <f t="shared" si="97"/>
        <v>-27.5</v>
      </c>
      <c r="AF159" s="339"/>
      <c r="AG159" s="338"/>
      <c r="AH159" s="336"/>
      <c r="AI159" s="161">
        <f t="shared" si="98"/>
        <v>0</v>
      </c>
      <c r="AJ159" s="162">
        <f t="shared" si="83"/>
        <v>2.5</v>
      </c>
      <c r="AK159" s="163">
        <f t="shared" si="99"/>
        <v>2.5</v>
      </c>
      <c r="AL159" s="164">
        <f t="shared" si="100"/>
        <v>0</v>
      </c>
      <c r="AM159" s="164">
        <f t="shared" si="101"/>
        <v>0</v>
      </c>
      <c r="AN159" s="164">
        <f t="shared" si="102"/>
        <v>2.5</v>
      </c>
      <c r="AO159" s="164">
        <f t="shared" si="103"/>
        <v>2.5</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f t="shared" si="84"/>
        <v>12</v>
      </c>
      <c r="AX159" s="165">
        <f t="shared" si="85"/>
        <v>12</v>
      </c>
      <c r="AY159" s="193" t="str">
        <f t="shared" si="86"/>
        <v/>
      </c>
      <c r="AZ159" s="183" t="str">
        <f t="shared" si="87"/>
        <v/>
      </c>
      <c r="BA159" s="173">
        <f t="shared" si="88"/>
        <v>0.25</v>
      </c>
      <c r="BB159" s="174">
        <f t="shared" si="89"/>
        <v>0.25</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37.5" x14ac:dyDescent="0.3">
      <c r="A160" s="221"/>
      <c r="B160" s="222"/>
      <c r="C160" s="213">
        <v>149</v>
      </c>
      <c r="D160" s="645" t="s">
        <v>3558</v>
      </c>
      <c r="E160" s="180" t="s">
        <v>46</v>
      </c>
      <c r="F160" s="17"/>
      <c r="G160" s="131">
        <v>44334</v>
      </c>
      <c r="H160" s="137"/>
      <c r="I160" s="143"/>
      <c r="J160" s="80"/>
      <c r="K160" s="147" t="s">
        <v>0</v>
      </c>
      <c r="L160" s="30"/>
      <c r="M160" s="394">
        <v>44349</v>
      </c>
      <c r="N160" s="158">
        <f t="shared" si="95"/>
        <v>12</v>
      </c>
      <c r="O160" s="27" t="s">
        <v>0</v>
      </c>
      <c r="P160" s="27"/>
      <c r="Q160" s="27"/>
      <c r="R160" s="27"/>
      <c r="S160" s="27"/>
      <c r="T160" s="30"/>
      <c r="U160" s="31"/>
      <c r="V160" s="181">
        <v>0.25</v>
      </c>
      <c r="W160" s="320">
        <v>0.25</v>
      </c>
      <c r="X160" s="318"/>
      <c r="Y160" s="160">
        <f t="shared" si="81"/>
        <v>0.5</v>
      </c>
      <c r="Z160" s="159">
        <f t="shared" si="96"/>
        <v>7.5</v>
      </c>
      <c r="AA160" s="328"/>
      <c r="AB160" s="400">
        <f t="shared" si="105"/>
        <v>-30</v>
      </c>
      <c r="AC160" s="371"/>
      <c r="AD160" s="226" t="str">
        <f t="shared" si="82"/>
        <v/>
      </c>
      <c r="AE160" s="368">
        <f t="shared" si="97"/>
        <v>-22.5</v>
      </c>
      <c r="AF160" s="340"/>
      <c r="AG160" s="341"/>
      <c r="AH160" s="339"/>
      <c r="AI160" s="161">
        <f t="shared" si="98"/>
        <v>0</v>
      </c>
      <c r="AJ160" s="162">
        <f t="shared" si="83"/>
        <v>7.5</v>
      </c>
      <c r="AK160" s="163">
        <f t="shared" si="99"/>
        <v>7.5</v>
      </c>
      <c r="AL160" s="164">
        <f t="shared" si="100"/>
        <v>0</v>
      </c>
      <c r="AM160" s="164">
        <f t="shared" si="101"/>
        <v>0</v>
      </c>
      <c r="AN160" s="164">
        <f t="shared" si="102"/>
        <v>7.5</v>
      </c>
      <c r="AO160" s="164">
        <f t="shared" si="103"/>
        <v>7.5</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f t="shared" si="84"/>
        <v>12</v>
      </c>
      <c r="AX160" s="165">
        <f t="shared" si="85"/>
        <v>12</v>
      </c>
      <c r="AY160" s="193" t="str">
        <f t="shared" si="86"/>
        <v/>
      </c>
      <c r="AZ160" s="183" t="str">
        <f t="shared" si="87"/>
        <v/>
      </c>
      <c r="BA160" s="173">
        <f t="shared" si="88"/>
        <v>0.25</v>
      </c>
      <c r="BB160" s="174">
        <f t="shared" si="89"/>
        <v>0.25</v>
      </c>
      <c r="BC160" s="186" t="str">
        <f t="shared" si="112"/>
        <v/>
      </c>
      <c r="BD160" s="174" t="str">
        <f t="shared" si="90"/>
        <v/>
      </c>
      <c r="BE160" s="201">
        <f t="shared" si="91"/>
        <v>0.25</v>
      </c>
      <c r="BF160" s="174">
        <f t="shared" si="92"/>
        <v>0.25</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37.5" x14ac:dyDescent="0.3">
      <c r="A161" s="221"/>
      <c r="B161" s="222"/>
      <c r="C161" s="213">
        <v>150</v>
      </c>
      <c r="D161" s="672" t="s">
        <v>3497</v>
      </c>
      <c r="E161" s="180" t="s">
        <v>46</v>
      </c>
      <c r="F161" s="17"/>
      <c r="G161" s="131">
        <v>44334</v>
      </c>
      <c r="H161" s="139"/>
      <c r="I161" s="141"/>
      <c r="J161" s="25"/>
      <c r="K161" s="145" t="s">
        <v>0</v>
      </c>
      <c r="L161" s="28"/>
      <c r="M161" s="394">
        <v>44349</v>
      </c>
      <c r="N161" s="158">
        <f t="shared" si="95"/>
        <v>12</v>
      </c>
      <c r="O161" s="27"/>
      <c r="P161" s="27"/>
      <c r="Q161" s="27"/>
      <c r="R161" s="27" t="s">
        <v>0</v>
      </c>
      <c r="S161" s="27"/>
      <c r="T161" s="27"/>
      <c r="U161" s="28"/>
      <c r="V161" s="181">
        <v>0.25</v>
      </c>
      <c r="W161" s="318"/>
      <c r="X161" s="318"/>
      <c r="Y161" s="160">
        <f t="shared" si="81"/>
        <v>0.25</v>
      </c>
      <c r="Z161" s="159">
        <f t="shared" si="96"/>
        <v>2.5</v>
      </c>
      <c r="AA161" s="327"/>
      <c r="AB161" s="400">
        <f t="shared" si="105"/>
        <v>-30</v>
      </c>
      <c r="AC161" s="371"/>
      <c r="AD161" s="226" t="str">
        <f t="shared" si="82"/>
        <v/>
      </c>
      <c r="AE161" s="368">
        <f t="shared" si="97"/>
        <v>-27.5</v>
      </c>
      <c r="AF161" s="339"/>
      <c r="AG161" s="342"/>
      <c r="AH161" s="339"/>
      <c r="AI161" s="161">
        <f t="shared" si="98"/>
        <v>0</v>
      </c>
      <c r="AJ161" s="162">
        <f t="shared" si="83"/>
        <v>2.5</v>
      </c>
      <c r="AK161" s="163">
        <f t="shared" si="99"/>
        <v>2.5</v>
      </c>
      <c r="AL161" s="164">
        <f t="shared" si="100"/>
        <v>0</v>
      </c>
      <c r="AM161" s="164">
        <f t="shared" si="101"/>
        <v>0</v>
      </c>
      <c r="AN161" s="164">
        <f t="shared" si="102"/>
        <v>2.5</v>
      </c>
      <c r="AO161" s="164">
        <f t="shared" si="103"/>
        <v>2.5</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f t="shared" si="84"/>
        <v>12</v>
      </c>
      <c r="AX161" s="165">
        <f t="shared" si="85"/>
        <v>12</v>
      </c>
      <c r="AY161" s="193" t="str">
        <f t="shared" si="86"/>
        <v/>
      </c>
      <c r="AZ161" s="183" t="str">
        <f t="shared" si="87"/>
        <v/>
      </c>
      <c r="BA161" s="173">
        <f t="shared" si="88"/>
        <v>0.25</v>
      </c>
      <c r="BB161" s="174">
        <f t="shared" si="89"/>
        <v>0.25</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37.5" x14ac:dyDescent="0.3">
      <c r="A162" s="219"/>
      <c r="B162" s="220"/>
      <c r="C162" s="213">
        <v>151</v>
      </c>
      <c r="D162" s="649" t="s">
        <v>3466</v>
      </c>
      <c r="E162" s="35" t="s">
        <v>3615</v>
      </c>
      <c r="F162" s="34"/>
      <c r="G162" s="131">
        <v>44334</v>
      </c>
      <c r="H162" s="136"/>
      <c r="I162" s="140"/>
      <c r="J162" s="78"/>
      <c r="K162" s="144" t="s">
        <v>0</v>
      </c>
      <c r="L162" s="119"/>
      <c r="M162" s="394">
        <v>44356</v>
      </c>
      <c r="N162" s="158">
        <f t="shared" si="95"/>
        <v>17</v>
      </c>
      <c r="O162" s="311"/>
      <c r="P162" s="315"/>
      <c r="Q162" s="315"/>
      <c r="R162" s="315" t="s">
        <v>0</v>
      </c>
      <c r="S162" s="315"/>
      <c r="T162" s="315"/>
      <c r="U162" s="316"/>
      <c r="V162" s="167">
        <v>0.25</v>
      </c>
      <c r="W162" s="313"/>
      <c r="X162" s="313"/>
      <c r="Y162" s="160">
        <f t="shared" si="81"/>
        <v>0.25</v>
      </c>
      <c r="Z162" s="159">
        <f t="shared" si="96"/>
        <v>2.5</v>
      </c>
      <c r="AA162" s="326"/>
      <c r="AB162" s="400">
        <f t="shared" si="105"/>
        <v>-30</v>
      </c>
      <c r="AC162" s="370"/>
      <c r="AD162" s="226" t="str">
        <f t="shared" si="82"/>
        <v/>
      </c>
      <c r="AE162" s="368">
        <f t="shared" si="97"/>
        <v>-27.5</v>
      </c>
      <c r="AF162" s="331"/>
      <c r="AG162" s="332"/>
      <c r="AH162" s="331"/>
      <c r="AI162" s="161">
        <f t="shared" si="98"/>
        <v>0</v>
      </c>
      <c r="AJ162" s="162">
        <f t="shared" si="83"/>
        <v>2.5</v>
      </c>
      <c r="AK162" s="163">
        <f t="shared" si="99"/>
        <v>2.5</v>
      </c>
      <c r="AL162" s="164">
        <f t="shared" si="100"/>
        <v>0</v>
      </c>
      <c r="AM162" s="164">
        <f t="shared" si="101"/>
        <v>0</v>
      </c>
      <c r="AN162" s="164">
        <f t="shared" si="102"/>
        <v>2.5</v>
      </c>
      <c r="AO162" s="164">
        <f t="shared" si="103"/>
        <v>2.5</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f t="shared" si="84"/>
        <v>17</v>
      </c>
      <c r="AX162" s="165">
        <f t="shared" si="85"/>
        <v>17</v>
      </c>
      <c r="AY162" s="193" t="str">
        <f t="shared" si="86"/>
        <v/>
      </c>
      <c r="AZ162" s="183" t="str">
        <f t="shared" si="87"/>
        <v/>
      </c>
      <c r="BA162" s="173">
        <f t="shared" si="88"/>
        <v>0.25</v>
      </c>
      <c r="BB162" s="174">
        <f t="shared" si="89"/>
        <v>0.25</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37.5" x14ac:dyDescent="0.3">
      <c r="A163" s="219"/>
      <c r="B163" s="220"/>
      <c r="C163" s="213">
        <v>152</v>
      </c>
      <c r="D163" s="649" t="s">
        <v>3467</v>
      </c>
      <c r="E163" s="35" t="s">
        <v>3615</v>
      </c>
      <c r="F163" s="34"/>
      <c r="G163" s="131">
        <v>44334</v>
      </c>
      <c r="H163" s="133"/>
      <c r="I163" s="140"/>
      <c r="J163" s="78"/>
      <c r="K163" s="144" t="s">
        <v>0</v>
      </c>
      <c r="L163" s="119"/>
      <c r="M163" s="394">
        <v>44356</v>
      </c>
      <c r="N163" s="158">
        <f t="shared" si="95"/>
        <v>17</v>
      </c>
      <c r="O163" s="315"/>
      <c r="P163" s="315"/>
      <c r="Q163" s="315"/>
      <c r="R163" s="315" t="s">
        <v>0</v>
      </c>
      <c r="S163" s="315"/>
      <c r="T163" s="316"/>
      <c r="U163" s="317"/>
      <c r="V163" s="167">
        <v>0.25</v>
      </c>
      <c r="W163" s="313"/>
      <c r="X163" s="313"/>
      <c r="Y163" s="160">
        <f t="shared" si="81"/>
        <v>0.25</v>
      </c>
      <c r="Z163" s="159">
        <f t="shared" si="96"/>
        <v>2.5</v>
      </c>
      <c r="AA163" s="326"/>
      <c r="AB163" s="400">
        <f t="shared" si="105"/>
        <v>-30</v>
      </c>
      <c r="AC163" s="370"/>
      <c r="AD163" s="226" t="str">
        <f t="shared" si="82"/>
        <v/>
      </c>
      <c r="AE163" s="368">
        <f t="shared" si="97"/>
        <v>-27.5</v>
      </c>
      <c r="AF163" s="331"/>
      <c r="AG163" s="333"/>
      <c r="AH163" s="334"/>
      <c r="AI163" s="161">
        <f t="shared" si="98"/>
        <v>0</v>
      </c>
      <c r="AJ163" s="162">
        <f t="shared" si="83"/>
        <v>2.5</v>
      </c>
      <c r="AK163" s="163">
        <f t="shared" si="99"/>
        <v>2.5</v>
      </c>
      <c r="AL163" s="164">
        <f t="shared" si="100"/>
        <v>0</v>
      </c>
      <c r="AM163" s="164">
        <f t="shared" si="101"/>
        <v>0</v>
      </c>
      <c r="AN163" s="164">
        <f t="shared" si="102"/>
        <v>2.5</v>
      </c>
      <c r="AO163" s="164">
        <f t="shared" si="103"/>
        <v>2.5</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f t="shared" si="84"/>
        <v>17</v>
      </c>
      <c r="AX163" s="165">
        <f t="shared" si="85"/>
        <v>17</v>
      </c>
      <c r="AY163" s="193" t="str">
        <f t="shared" si="86"/>
        <v/>
      </c>
      <c r="AZ163" s="183" t="str">
        <f t="shared" si="87"/>
        <v/>
      </c>
      <c r="BA163" s="173">
        <f t="shared" si="88"/>
        <v>0.25</v>
      </c>
      <c r="BB163" s="174">
        <f t="shared" si="89"/>
        <v>0.25</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38.25" customHeight="1" x14ac:dyDescent="0.3">
      <c r="A164" s="219"/>
      <c r="B164" s="220"/>
      <c r="C164" s="213">
        <v>153</v>
      </c>
      <c r="D164" s="649" t="s">
        <v>3468</v>
      </c>
      <c r="E164" s="35" t="s">
        <v>3615</v>
      </c>
      <c r="F164" s="34"/>
      <c r="G164" s="131">
        <v>44334</v>
      </c>
      <c r="H164" s="135"/>
      <c r="I164" s="141"/>
      <c r="J164" s="25"/>
      <c r="K164" s="145" t="s">
        <v>0</v>
      </c>
      <c r="L164" s="28"/>
      <c r="M164" s="394">
        <v>44356</v>
      </c>
      <c r="N164" s="158">
        <f t="shared" si="95"/>
        <v>17</v>
      </c>
      <c r="O164" s="315"/>
      <c r="P164" s="315"/>
      <c r="Q164" s="315"/>
      <c r="R164" s="315" t="s">
        <v>0</v>
      </c>
      <c r="S164" s="315"/>
      <c r="T164" s="316"/>
      <c r="U164" s="317"/>
      <c r="V164" s="167">
        <v>0.25</v>
      </c>
      <c r="W164" s="313"/>
      <c r="X164" s="313"/>
      <c r="Y164" s="160">
        <f t="shared" si="81"/>
        <v>0.25</v>
      </c>
      <c r="Z164" s="159">
        <f t="shared" si="96"/>
        <v>2.5</v>
      </c>
      <c r="AA164" s="326"/>
      <c r="AB164" s="400">
        <f t="shared" si="105"/>
        <v>-30</v>
      </c>
      <c r="AC164" s="370"/>
      <c r="AD164" s="226" t="str">
        <f t="shared" si="82"/>
        <v/>
      </c>
      <c r="AE164" s="368">
        <f t="shared" si="97"/>
        <v>-27.5</v>
      </c>
      <c r="AF164" s="331"/>
      <c r="AG164" s="333"/>
      <c r="AH164" s="334"/>
      <c r="AI164" s="161">
        <f t="shared" si="98"/>
        <v>0</v>
      </c>
      <c r="AJ164" s="162">
        <f t="shared" si="83"/>
        <v>2.5</v>
      </c>
      <c r="AK164" s="163">
        <f t="shared" si="99"/>
        <v>2.5</v>
      </c>
      <c r="AL164" s="164">
        <f t="shared" si="100"/>
        <v>0</v>
      </c>
      <c r="AM164" s="164">
        <f t="shared" si="101"/>
        <v>0</v>
      </c>
      <c r="AN164" s="164">
        <f t="shared" si="102"/>
        <v>2.5</v>
      </c>
      <c r="AO164" s="164">
        <f t="shared" si="103"/>
        <v>2.5</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f t="shared" si="84"/>
        <v>17</v>
      </c>
      <c r="AX164" s="165">
        <f t="shared" si="85"/>
        <v>17</v>
      </c>
      <c r="AY164" s="193" t="str">
        <f t="shared" si="86"/>
        <v/>
      </c>
      <c r="AZ164" s="183" t="str">
        <f t="shared" si="87"/>
        <v/>
      </c>
      <c r="BA164" s="173">
        <f t="shared" si="88"/>
        <v>0.25</v>
      </c>
      <c r="BB164" s="174">
        <f t="shared" si="89"/>
        <v>0.25</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37.5" x14ac:dyDescent="0.3">
      <c r="A165" s="219"/>
      <c r="B165" s="220"/>
      <c r="C165" s="213">
        <v>154</v>
      </c>
      <c r="D165" s="650" t="s">
        <v>3469</v>
      </c>
      <c r="E165" s="35" t="s">
        <v>3615</v>
      </c>
      <c r="F165" s="34"/>
      <c r="G165" s="131">
        <v>44334</v>
      </c>
      <c r="H165" s="135"/>
      <c r="I165" s="141"/>
      <c r="J165" s="25"/>
      <c r="K165" s="145" t="s">
        <v>0</v>
      </c>
      <c r="L165" s="28"/>
      <c r="M165" s="394">
        <v>44356</v>
      </c>
      <c r="N165" s="158">
        <f t="shared" si="95"/>
        <v>17</v>
      </c>
      <c r="O165" s="315"/>
      <c r="P165" s="315"/>
      <c r="Q165" s="315"/>
      <c r="R165" s="315" t="s">
        <v>0</v>
      </c>
      <c r="S165" s="315"/>
      <c r="T165" s="316"/>
      <c r="U165" s="317"/>
      <c r="V165" s="167">
        <v>0.25</v>
      </c>
      <c r="W165" s="313"/>
      <c r="X165" s="313"/>
      <c r="Y165" s="160">
        <f t="shared" si="81"/>
        <v>0.25</v>
      </c>
      <c r="Z165" s="159">
        <f t="shared" si="96"/>
        <v>2.5</v>
      </c>
      <c r="AA165" s="326"/>
      <c r="AB165" s="400">
        <f t="shared" si="105"/>
        <v>-30</v>
      </c>
      <c r="AC165" s="370"/>
      <c r="AD165" s="226" t="str">
        <f t="shared" si="82"/>
        <v/>
      </c>
      <c r="AE165" s="368">
        <f t="shared" si="97"/>
        <v>-27.5</v>
      </c>
      <c r="AF165" s="331"/>
      <c r="AG165" s="333"/>
      <c r="AH165" s="334"/>
      <c r="AI165" s="161">
        <f t="shared" si="98"/>
        <v>0</v>
      </c>
      <c r="AJ165" s="162">
        <f t="shared" si="83"/>
        <v>2.5</v>
      </c>
      <c r="AK165" s="163">
        <f t="shared" si="99"/>
        <v>2.5</v>
      </c>
      <c r="AL165" s="164">
        <f t="shared" si="100"/>
        <v>0</v>
      </c>
      <c r="AM165" s="164">
        <f t="shared" si="101"/>
        <v>0</v>
      </c>
      <c r="AN165" s="164">
        <f t="shared" si="102"/>
        <v>2.5</v>
      </c>
      <c r="AO165" s="164">
        <f t="shared" si="103"/>
        <v>2.5</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f t="shared" si="84"/>
        <v>17</v>
      </c>
      <c r="AX165" s="165">
        <f t="shared" si="85"/>
        <v>17</v>
      </c>
      <c r="AY165" s="193" t="str">
        <f t="shared" si="86"/>
        <v/>
      </c>
      <c r="AZ165" s="183" t="str">
        <f t="shared" si="87"/>
        <v/>
      </c>
      <c r="BA165" s="173">
        <f t="shared" si="88"/>
        <v>0.25</v>
      </c>
      <c r="BB165" s="174">
        <f t="shared" si="89"/>
        <v>0.25</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38.25" customHeight="1" x14ac:dyDescent="0.3">
      <c r="A166" s="221"/>
      <c r="B166" s="222"/>
      <c r="C166" s="214">
        <v>155</v>
      </c>
      <c r="D166" s="651" t="s">
        <v>3470</v>
      </c>
      <c r="E166" s="35" t="s">
        <v>3615</v>
      </c>
      <c r="F166" s="17"/>
      <c r="G166" s="131">
        <v>44334</v>
      </c>
      <c r="H166" s="135"/>
      <c r="I166" s="141"/>
      <c r="J166" s="25"/>
      <c r="K166" s="145" t="s">
        <v>0</v>
      </c>
      <c r="L166" s="28"/>
      <c r="M166" s="394">
        <v>44356</v>
      </c>
      <c r="N166" s="158">
        <f t="shared" si="95"/>
        <v>17</v>
      </c>
      <c r="O166" s="27"/>
      <c r="P166" s="27"/>
      <c r="Q166" s="27"/>
      <c r="R166" s="27" t="s">
        <v>0</v>
      </c>
      <c r="S166" s="27"/>
      <c r="T166" s="28"/>
      <c r="U166" s="29"/>
      <c r="V166" s="167">
        <v>0.25</v>
      </c>
      <c r="W166" s="313"/>
      <c r="X166" s="313"/>
      <c r="Y166" s="160">
        <f t="shared" si="81"/>
        <v>0.25</v>
      </c>
      <c r="Z166" s="159">
        <f t="shared" si="96"/>
        <v>2.5</v>
      </c>
      <c r="AA166" s="327"/>
      <c r="AB166" s="400">
        <f t="shared" si="105"/>
        <v>-30</v>
      </c>
      <c r="AC166" s="371"/>
      <c r="AD166" s="226" t="str">
        <f t="shared" si="82"/>
        <v/>
      </c>
      <c r="AE166" s="368">
        <f t="shared" si="97"/>
        <v>-27.5</v>
      </c>
      <c r="AF166" s="339"/>
      <c r="AG166" s="338"/>
      <c r="AH166" s="336"/>
      <c r="AI166" s="161">
        <f t="shared" si="98"/>
        <v>0</v>
      </c>
      <c r="AJ166" s="162">
        <f t="shared" si="83"/>
        <v>2.5</v>
      </c>
      <c r="AK166" s="163">
        <f t="shared" si="99"/>
        <v>2.5</v>
      </c>
      <c r="AL166" s="164">
        <f t="shared" si="100"/>
        <v>0</v>
      </c>
      <c r="AM166" s="164">
        <f t="shared" si="101"/>
        <v>0</v>
      </c>
      <c r="AN166" s="164">
        <f t="shared" si="102"/>
        <v>2.5</v>
      </c>
      <c r="AO166" s="164">
        <f t="shared" si="103"/>
        <v>2.5</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f t="shared" si="84"/>
        <v>17</v>
      </c>
      <c r="AX166" s="165">
        <f t="shared" si="85"/>
        <v>17</v>
      </c>
      <c r="AY166" s="193" t="str">
        <f t="shared" si="86"/>
        <v/>
      </c>
      <c r="AZ166" s="183" t="str">
        <f t="shared" si="87"/>
        <v/>
      </c>
      <c r="BA166" s="173">
        <f t="shared" si="88"/>
        <v>0.25</v>
      </c>
      <c r="BB166" s="174">
        <f t="shared" si="89"/>
        <v>0.25</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40.5" customHeight="1" x14ac:dyDescent="0.3">
      <c r="A167" s="221"/>
      <c r="B167" s="222"/>
      <c r="C167" s="213">
        <v>156</v>
      </c>
      <c r="D167" s="651" t="s">
        <v>3471</v>
      </c>
      <c r="E167" s="35" t="s">
        <v>3615</v>
      </c>
      <c r="F167" s="17"/>
      <c r="G167" s="131">
        <v>44334</v>
      </c>
      <c r="H167" s="135"/>
      <c r="I167" s="141"/>
      <c r="J167" s="25"/>
      <c r="K167" s="145" t="s">
        <v>0</v>
      </c>
      <c r="L167" s="28"/>
      <c r="M167" s="394">
        <v>44356</v>
      </c>
      <c r="N167" s="158">
        <f t="shared" si="95"/>
        <v>17</v>
      </c>
      <c r="O167" s="27"/>
      <c r="P167" s="27"/>
      <c r="Q167" s="27"/>
      <c r="R167" s="27" t="s">
        <v>0</v>
      </c>
      <c r="S167" s="27"/>
      <c r="T167" s="28"/>
      <c r="U167" s="29"/>
      <c r="V167" s="167">
        <v>0.25</v>
      </c>
      <c r="W167" s="318"/>
      <c r="X167" s="319"/>
      <c r="Y167" s="160">
        <f t="shared" si="81"/>
        <v>0.25</v>
      </c>
      <c r="Z167" s="159">
        <f t="shared" si="96"/>
        <v>2.5</v>
      </c>
      <c r="AA167" s="327"/>
      <c r="AB167" s="400">
        <f t="shared" si="105"/>
        <v>-30</v>
      </c>
      <c r="AC167" s="371"/>
      <c r="AD167" s="226" t="str">
        <f t="shared" si="82"/>
        <v/>
      </c>
      <c r="AE167" s="368">
        <f t="shared" si="97"/>
        <v>-27.5</v>
      </c>
      <c r="AF167" s="339"/>
      <c r="AG167" s="338"/>
      <c r="AH167" s="336"/>
      <c r="AI167" s="161">
        <f t="shared" si="98"/>
        <v>0</v>
      </c>
      <c r="AJ167" s="162">
        <f t="shared" si="83"/>
        <v>2.5</v>
      </c>
      <c r="AK167" s="163">
        <f t="shared" si="99"/>
        <v>2.5</v>
      </c>
      <c r="AL167" s="164">
        <f t="shared" si="100"/>
        <v>0</v>
      </c>
      <c r="AM167" s="164">
        <f t="shared" si="101"/>
        <v>0</v>
      </c>
      <c r="AN167" s="164">
        <f t="shared" si="102"/>
        <v>2.5</v>
      </c>
      <c r="AO167" s="164">
        <f t="shared" si="103"/>
        <v>2.5</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f t="shared" si="84"/>
        <v>17</v>
      </c>
      <c r="AX167" s="165">
        <f t="shared" si="85"/>
        <v>17</v>
      </c>
      <c r="AY167" s="193" t="str">
        <f t="shared" si="86"/>
        <v/>
      </c>
      <c r="AZ167" s="183" t="str">
        <f t="shared" si="87"/>
        <v/>
      </c>
      <c r="BA167" s="173">
        <f t="shared" si="88"/>
        <v>0.25</v>
      </c>
      <c r="BB167" s="174">
        <f t="shared" si="89"/>
        <v>0.25</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37.5" x14ac:dyDescent="0.3">
      <c r="A168" s="221"/>
      <c r="B168" s="222"/>
      <c r="C168" s="214">
        <v>157</v>
      </c>
      <c r="D168" s="651" t="s">
        <v>3472</v>
      </c>
      <c r="E168" s="35" t="s">
        <v>3615</v>
      </c>
      <c r="F168" s="17"/>
      <c r="G168" s="131">
        <v>44334</v>
      </c>
      <c r="H168" s="135"/>
      <c r="I168" s="141"/>
      <c r="J168" s="25"/>
      <c r="K168" s="145" t="s">
        <v>0</v>
      </c>
      <c r="L168" s="28"/>
      <c r="M168" s="394">
        <v>44356</v>
      </c>
      <c r="N168" s="158">
        <f t="shared" si="95"/>
        <v>17</v>
      </c>
      <c r="O168" s="27"/>
      <c r="P168" s="27"/>
      <c r="Q168" s="27"/>
      <c r="R168" s="27" t="s">
        <v>0</v>
      </c>
      <c r="S168" s="27"/>
      <c r="T168" s="28"/>
      <c r="U168" s="29"/>
      <c r="V168" s="167">
        <v>0.25</v>
      </c>
      <c r="W168" s="318"/>
      <c r="X168" s="319"/>
      <c r="Y168" s="160">
        <f t="shared" si="81"/>
        <v>0.25</v>
      </c>
      <c r="Z168" s="159">
        <f t="shared" si="96"/>
        <v>2.5</v>
      </c>
      <c r="AA168" s="327"/>
      <c r="AB168" s="400">
        <f t="shared" si="105"/>
        <v>-30</v>
      </c>
      <c r="AC168" s="371"/>
      <c r="AD168" s="226" t="str">
        <f t="shared" si="82"/>
        <v/>
      </c>
      <c r="AE168" s="368">
        <f t="shared" si="97"/>
        <v>-27.5</v>
      </c>
      <c r="AF168" s="339"/>
      <c r="AG168" s="338"/>
      <c r="AH168" s="336"/>
      <c r="AI168" s="161">
        <f t="shared" si="98"/>
        <v>0</v>
      </c>
      <c r="AJ168" s="162">
        <f t="shared" si="83"/>
        <v>2.5</v>
      </c>
      <c r="AK168" s="163">
        <f t="shared" si="99"/>
        <v>2.5</v>
      </c>
      <c r="AL168" s="164">
        <f t="shared" si="100"/>
        <v>0</v>
      </c>
      <c r="AM168" s="164">
        <f t="shared" si="101"/>
        <v>0</v>
      </c>
      <c r="AN168" s="164">
        <f t="shared" si="102"/>
        <v>2.5</v>
      </c>
      <c r="AO168" s="164">
        <f t="shared" si="103"/>
        <v>2.5</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f t="shared" si="84"/>
        <v>17</v>
      </c>
      <c r="AX168" s="165">
        <f t="shared" si="85"/>
        <v>17</v>
      </c>
      <c r="AY168" s="193" t="str">
        <f t="shared" si="86"/>
        <v/>
      </c>
      <c r="AZ168" s="183" t="str">
        <f t="shared" si="87"/>
        <v/>
      </c>
      <c r="BA168" s="173">
        <f t="shared" si="88"/>
        <v>0.25</v>
      </c>
      <c r="BB168" s="174">
        <f t="shared" si="89"/>
        <v>0.25</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37.5" x14ac:dyDescent="0.3">
      <c r="A169" s="221"/>
      <c r="B169" s="222"/>
      <c r="C169" s="214">
        <v>158</v>
      </c>
      <c r="D169" s="652" t="s">
        <v>3473</v>
      </c>
      <c r="E169" s="35" t="s">
        <v>3615</v>
      </c>
      <c r="F169" s="17"/>
      <c r="G169" s="131">
        <v>44334</v>
      </c>
      <c r="H169" s="135"/>
      <c r="I169" s="141"/>
      <c r="J169" s="25"/>
      <c r="K169" s="145" t="s">
        <v>0</v>
      </c>
      <c r="L169" s="28"/>
      <c r="M169" s="394">
        <v>44356</v>
      </c>
      <c r="N169" s="158">
        <f t="shared" si="95"/>
        <v>17</v>
      </c>
      <c r="O169" s="27"/>
      <c r="P169" s="27"/>
      <c r="Q169" s="27"/>
      <c r="R169" s="27" t="s">
        <v>0</v>
      </c>
      <c r="S169" s="27"/>
      <c r="T169" s="28"/>
      <c r="U169" s="29"/>
      <c r="V169" s="167">
        <v>0.25</v>
      </c>
      <c r="W169" s="318"/>
      <c r="X169" s="319"/>
      <c r="Y169" s="160">
        <f t="shared" si="81"/>
        <v>0.25</v>
      </c>
      <c r="Z169" s="159">
        <f t="shared" si="96"/>
        <v>2.5</v>
      </c>
      <c r="AA169" s="327"/>
      <c r="AB169" s="400">
        <f t="shared" si="105"/>
        <v>-30</v>
      </c>
      <c r="AC169" s="371"/>
      <c r="AD169" s="226" t="str">
        <f t="shared" si="82"/>
        <v/>
      </c>
      <c r="AE169" s="368">
        <f t="shared" si="97"/>
        <v>-27.5</v>
      </c>
      <c r="AF169" s="339"/>
      <c r="AG169" s="338"/>
      <c r="AH169" s="336"/>
      <c r="AI169" s="161">
        <f t="shared" si="98"/>
        <v>0</v>
      </c>
      <c r="AJ169" s="162">
        <f t="shared" si="83"/>
        <v>2.5</v>
      </c>
      <c r="AK169" s="163">
        <f t="shared" si="99"/>
        <v>2.5</v>
      </c>
      <c r="AL169" s="164">
        <f t="shared" si="100"/>
        <v>0</v>
      </c>
      <c r="AM169" s="164">
        <f t="shared" si="101"/>
        <v>0</v>
      </c>
      <c r="AN169" s="164">
        <f t="shared" si="102"/>
        <v>2.5</v>
      </c>
      <c r="AO169" s="164">
        <f t="shared" si="103"/>
        <v>2.5</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f t="shared" si="84"/>
        <v>17</v>
      </c>
      <c r="AX169" s="165">
        <f t="shared" si="85"/>
        <v>17</v>
      </c>
      <c r="AY169" s="193" t="str">
        <f t="shared" si="86"/>
        <v/>
      </c>
      <c r="AZ169" s="183" t="str">
        <f t="shared" si="87"/>
        <v/>
      </c>
      <c r="BA169" s="173">
        <f t="shared" si="88"/>
        <v>0.25</v>
      </c>
      <c r="BB169" s="174">
        <f t="shared" si="89"/>
        <v>0.25</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37.5" x14ac:dyDescent="0.3">
      <c r="A170" s="221"/>
      <c r="B170" s="222"/>
      <c r="C170" s="213">
        <v>159</v>
      </c>
      <c r="D170" s="651" t="s">
        <v>3474</v>
      </c>
      <c r="E170" s="35" t="s">
        <v>3615</v>
      </c>
      <c r="F170" s="17"/>
      <c r="G170" s="131">
        <v>44334</v>
      </c>
      <c r="H170" s="135"/>
      <c r="I170" s="141"/>
      <c r="J170" s="25"/>
      <c r="K170" s="145" t="s">
        <v>0</v>
      </c>
      <c r="L170" s="28"/>
      <c r="M170" s="394">
        <v>44356</v>
      </c>
      <c r="N170" s="158">
        <f t="shared" si="95"/>
        <v>17</v>
      </c>
      <c r="O170" s="27"/>
      <c r="P170" s="27"/>
      <c r="Q170" s="27"/>
      <c r="R170" s="27" t="s">
        <v>0</v>
      </c>
      <c r="S170" s="27"/>
      <c r="T170" s="28"/>
      <c r="U170" s="29"/>
      <c r="V170" s="167">
        <v>0.25</v>
      </c>
      <c r="W170" s="318"/>
      <c r="X170" s="319"/>
      <c r="Y170" s="160">
        <f t="shared" si="81"/>
        <v>0.25</v>
      </c>
      <c r="Z170" s="159">
        <f t="shared" si="96"/>
        <v>2.5</v>
      </c>
      <c r="AA170" s="327"/>
      <c r="AB170" s="400">
        <f t="shared" si="105"/>
        <v>-30</v>
      </c>
      <c r="AC170" s="371"/>
      <c r="AD170" s="226" t="str">
        <f t="shared" si="82"/>
        <v/>
      </c>
      <c r="AE170" s="368">
        <f t="shared" si="97"/>
        <v>-27.5</v>
      </c>
      <c r="AF170" s="339"/>
      <c r="AG170" s="338"/>
      <c r="AH170" s="336"/>
      <c r="AI170" s="161">
        <f t="shared" si="98"/>
        <v>0</v>
      </c>
      <c r="AJ170" s="162">
        <f t="shared" si="83"/>
        <v>2.5</v>
      </c>
      <c r="AK170" s="163">
        <f t="shared" si="99"/>
        <v>2.5</v>
      </c>
      <c r="AL170" s="164">
        <f t="shared" si="100"/>
        <v>0</v>
      </c>
      <c r="AM170" s="164">
        <f t="shared" si="101"/>
        <v>0</v>
      </c>
      <c r="AN170" s="164">
        <f t="shared" si="102"/>
        <v>2.5</v>
      </c>
      <c r="AO170" s="164">
        <f t="shared" si="103"/>
        <v>2.5</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f t="shared" si="84"/>
        <v>17</v>
      </c>
      <c r="AX170" s="165">
        <f t="shared" si="85"/>
        <v>17</v>
      </c>
      <c r="AY170" s="193" t="str">
        <f t="shared" si="86"/>
        <v/>
      </c>
      <c r="AZ170" s="183" t="str">
        <f t="shared" si="87"/>
        <v/>
      </c>
      <c r="BA170" s="173">
        <f t="shared" si="88"/>
        <v>0.25</v>
      </c>
      <c r="BB170" s="174">
        <f t="shared" si="89"/>
        <v>0.25</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37.5" x14ac:dyDescent="0.3">
      <c r="A171" s="221"/>
      <c r="B171" s="222"/>
      <c r="C171" s="214">
        <v>160</v>
      </c>
      <c r="D171" s="653" t="s">
        <v>3475</v>
      </c>
      <c r="E171" s="35" t="s">
        <v>3615</v>
      </c>
      <c r="F171" s="17"/>
      <c r="G171" s="131">
        <v>44334</v>
      </c>
      <c r="H171" s="137"/>
      <c r="I171" s="143"/>
      <c r="J171" s="80"/>
      <c r="K171" s="145" t="s">
        <v>0</v>
      </c>
      <c r="L171" s="30"/>
      <c r="M171" s="394">
        <v>44356</v>
      </c>
      <c r="N171" s="158">
        <f t="shared" si="95"/>
        <v>17</v>
      </c>
      <c r="O171" s="27"/>
      <c r="P171" s="27"/>
      <c r="Q171" s="27"/>
      <c r="R171" s="27" t="s">
        <v>0</v>
      </c>
      <c r="S171" s="27"/>
      <c r="T171" s="28"/>
      <c r="U171" s="29"/>
      <c r="V171" s="167">
        <v>0.25</v>
      </c>
      <c r="W171" s="318"/>
      <c r="X171" s="319"/>
      <c r="Y171" s="160">
        <f t="shared" si="81"/>
        <v>0.25</v>
      </c>
      <c r="Z171" s="159">
        <f t="shared" si="96"/>
        <v>2.5</v>
      </c>
      <c r="AA171" s="327"/>
      <c r="AB171" s="400">
        <f t="shared" si="105"/>
        <v>-30</v>
      </c>
      <c r="AC171" s="371"/>
      <c r="AD171" s="226" t="str">
        <f t="shared" si="82"/>
        <v/>
      </c>
      <c r="AE171" s="368">
        <f t="shared" si="97"/>
        <v>-27.5</v>
      </c>
      <c r="AF171" s="339"/>
      <c r="AG171" s="338"/>
      <c r="AH171" s="336"/>
      <c r="AI171" s="161">
        <f t="shared" si="98"/>
        <v>0</v>
      </c>
      <c r="AJ171" s="162">
        <f t="shared" si="83"/>
        <v>2.5</v>
      </c>
      <c r="AK171" s="163">
        <f t="shared" si="99"/>
        <v>2.5</v>
      </c>
      <c r="AL171" s="164">
        <f t="shared" si="100"/>
        <v>0</v>
      </c>
      <c r="AM171" s="164">
        <f t="shared" si="101"/>
        <v>0</v>
      </c>
      <c r="AN171" s="164">
        <f t="shared" si="102"/>
        <v>2.5</v>
      </c>
      <c r="AO171" s="164">
        <f t="shared" si="103"/>
        <v>2.5</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f t="shared" si="84"/>
        <v>17</v>
      </c>
      <c r="AX171" s="165">
        <f t="shared" si="85"/>
        <v>17</v>
      </c>
      <c r="AY171" s="193" t="str">
        <f t="shared" si="86"/>
        <v/>
      </c>
      <c r="AZ171" s="183" t="str">
        <f t="shared" si="87"/>
        <v/>
      </c>
      <c r="BA171" s="173">
        <f t="shared" si="88"/>
        <v>0.25</v>
      </c>
      <c r="BB171" s="174">
        <f t="shared" si="89"/>
        <v>0.25</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37.5" x14ac:dyDescent="0.3">
      <c r="A172" s="221"/>
      <c r="B172" s="222"/>
      <c r="C172" s="213">
        <v>161</v>
      </c>
      <c r="D172" s="651" t="s">
        <v>3476</v>
      </c>
      <c r="E172" s="35" t="s">
        <v>3615</v>
      </c>
      <c r="F172" s="17"/>
      <c r="G172" s="131">
        <v>44334</v>
      </c>
      <c r="H172" s="135"/>
      <c r="I172" s="141"/>
      <c r="J172" s="25"/>
      <c r="K172" s="145" t="s">
        <v>0</v>
      </c>
      <c r="L172" s="28"/>
      <c r="M172" s="394">
        <v>44356</v>
      </c>
      <c r="N172" s="158">
        <f t="shared" si="95"/>
        <v>17</v>
      </c>
      <c r="O172" s="27"/>
      <c r="P172" s="27"/>
      <c r="Q172" s="27"/>
      <c r="R172" s="27" t="s">
        <v>0</v>
      </c>
      <c r="S172" s="27"/>
      <c r="T172" s="28"/>
      <c r="U172" s="29"/>
      <c r="V172" s="167">
        <v>0.25</v>
      </c>
      <c r="W172" s="318"/>
      <c r="X172" s="319"/>
      <c r="Y172" s="160">
        <f t="shared" si="81"/>
        <v>0.25</v>
      </c>
      <c r="Z172" s="159">
        <f t="shared" si="96"/>
        <v>2.5</v>
      </c>
      <c r="AA172" s="327"/>
      <c r="AB172" s="400">
        <f t="shared" si="105"/>
        <v>-30</v>
      </c>
      <c r="AC172" s="371"/>
      <c r="AD172" s="226" t="str">
        <f t="shared" si="82"/>
        <v/>
      </c>
      <c r="AE172" s="368">
        <f t="shared" si="97"/>
        <v>-27.5</v>
      </c>
      <c r="AF172" s="339"/>
      <c r="AG172" s="338"/>
      <c r="AH172" s="336"/>
      <c r="AI172" s="161">
        <f t="shared" si="98"/>
        <v>0</v>
      </c>
      <c r="AJ172" s="162">
        <f t="shared" si="83"/>
        <v>2.5</v>
      </c>
      <c r="AK172" s="163">
        <f t="shared" si="99"/>
        <v>2.5</v>
      </c>
      <c r="AL172" s="164">
        <f t="shared" si="100"/>
        <v>0</v>
      </c>
      <c r="AM172" s="164">
        <f t="shared" si="101"/>
        <v>0</v>
      </c>
      <c r="AN172" s="164">
        <f t="shared" si="102"/>
        <v>2.5</v>
      </c>
      <c r="AO172" s="164">
        <f t="shared" si="103"/>
        <v>2.5</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f t="shared" si="84"/>
        <v>17</v>
      </c>
      <c r="AX172" s="165">
        <f t="shared" si="85"/>
        <v>17</v>
      </c>
      <c r="AY172" s="193" t="str">
        <f t="shared" si="86"/>
        <v/>
      </c>
      <c r="AZ172" s="183" t="str">
        <f t="shared" si="87"/>
        <v/>
      </c>
      <c r="BA172" s="173">
        <f t="shared" si="88"/>
        <v>0.25</v>
      </c>
      <c r="BB172" s="174">
        <f t="shared" si="89"/>
        <v>0.25</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40.5" customHeight="1" x14ac:dyDescent="0.3">
      <c r="A173" s="221"/>
      <c r="B173" s="222"/>
      <c r="C173" s="214">
        <v>162</v>
      </c>
      <c r="D173" s="652" t="s">
        <v>3477</v>
      </c>
      <c r="E173" s="35" t="s">
        <v>3615</v>
      </c>
      <c r="F173" s="17"/>
      <c r="G173" s="131">
        <v>44334</v>
      </c>
      <c r="H173" s="135"/>
      <c r="I173" s="141"/>
      <c r="J173" s="25"/>
      <c r="K173" s="145" t="s">
        <v>0</v>
      </c>
      <c r="L173" s="28"/>
      <c r="M173" s="394">
        <v>44356</v>
      </c>
      <c r="N173" s="158">
        <f t="shared" si="95"/>
        <v>17</v>
      </c>
      <c r="O173" s="27"/>
      <c r="P173" s="27"/>
      <c r="Q173" s="27"/>
      <c r="R173" s="27" t="s">
        <v>0</v>
      </c>
      <c r="S173" s="27"/>
      <c r="T173" s="28"/>
      <c r="U173" s="29"/>
      <c r="V173" s="167">
        <v>0.25</v>
      </c>
      <c r="W173" s="318"/>
      <c r="X173" s="319"/>
      <c r="Y173" s="160">
        <f t="shared" si="81"/>
        <v>0.25</v>
      </c>
      <c r="Z173" s="159">
        <f t="shared" si="96"/>
        <v>2.5</v>
      </c>
      <c r="AA173" s="327"/>
      <c r="AB173" s="400">
        <f t="shared" si="105"/>
        <v>-30</v>
      </c>
      <c r="AC173" s="371"/>
      <c r="AD173" s="226" t="str">
        <f t="shared" si="82"/>
        <v/>
      </c>
      <c r="AE173" s="368">
        <f t="shared" si="97"/>
        <v>-27.5</v>
      </c>
      <c r="AF173" s="339"/>
      <c r="AG173" s="338"/>
      <c r="AH173" s="336"/>
      <c r="AI173" s="161">
        <f t="shared" si="98"/>
        <v>0</v>
      </c>
      <c r="AJ173" s="162">
        <f t="shared" si="83"/>
        <v>2.5</v>
      </c>
      <c r="AK173" s="163">
        <f t="shared" si="99"/>
        <v>2.5</v>
      </c>
      <c r="AL173" s="164">
        <f t="shared" si="100"/>
        <v>0</v>
      </c>
      <c r="AM173" s="164">
        <f t="shared" si="101"/>
        <v>0</v>
      </c>
      <c r="AN173" s="164">
        <f t="shared" si="102"/>
        <v>2.5</v>
      </c>
      <c r="AO173" s="164">
        <f t="shared" si="103"/>
        <v>2.5</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f t="shared" si="84"/>
        <v>17</v>
      </c>
      <c r="AX173" s="165">
        <f t="shared" si="85"/>
        <v>17</v>
      </c>
      <c r="AY173" s="193" t="str">
        <f t="shared" si="86"/>
        <v/>
      </c>
      <c r="AZ173" s="183" t="str">
        <f t="shared" si="87"/>
        <v/>
      </c>
      <c r="BA173" s="173">
        <f t="shared" si="88"/>
        <v>0.25</v>
      </c>
      <c r="BB173" s="174">
        <f t="shared" si="89"/>
        <v>0.25</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37.5" x14ac:dyDescent="0.3">
      <c r="A174" s="221"/>
      <c r="B174" s="222"/>
      <c r="C174" s="214">
        <v>163</v>
      </c>
      <c r="D174" s="651" t="s">
        <v>3478</v>
      </c>
      <c r="E174" s="35" t="s">
        <v>3615</v>
      </c>
      <c r="F174" s="17"/>
      <c r="G174" s="131">
        <v>44334</v>
      </c>
      <c r="H174" s="135"/>
      <c r="I174" s="141"/>
      <c r="J174" s="25"/>
      <c r="K174" s="145" t="s">
        <v>0</v>
      </c>
      <c r="L174" s="28"/>
      <c r="M174" s="394">
        <v>44356</v>
      </c>
      <c r="N174" s="158">
        <f t="shared" si="95"/>
        <v>17</v>
      </c>
      <c r="O174" s="27"/>
      <c r="P174" s="27"/>
      <c r="Q174" s="27"/>
      <c r="R174" s="27" t="s">
        <v>0</v>
      </c>
      <c r="S174" s="27"/>
      <c r="T174" s="28"/>
      <c r="U174" s="29"/>
      <c r="V174" s="167">
        <v>0.25</v>
      </c>
      <c r="W174" s="318"/>
      <c r="X174" s="319"/>
      <c r="Y174" s="160">
        <f t="shared" si="81"/>
        <v>0.25</v>
      </c>
      <c r="Z174" s="159">
        <f t="shared" si="96"/>
        <v>2.5</v>
      </c>
      <c r="AA174" s="327"/>
      <c r="AB174" s="400">
        <f t="shared" si="105"/>
        <v>-30</v>
      </c>
      <c r="AC174" s="371"/>
      <c r="AD174" s="226" t="str">
        <f t="shared" si="82"/>
        <v/>
      </c>
      <c r="AE174" s="368">
        <f t="shared" si="97"/>
        <v>-27.5</v>
      </c>
      <c r="AF174" s="339"/>
      <c r="AG174" s="338"/>
      <c r="AH174" s="336"/>
      <c r="AI174" s="161">
        <f t="shared" si="98"/>
        <v>0</v>
      </c>
      <c r="AJ174" s="162">
        <f t="shared" si="83"/>
        <v>2.5</v>
      </c>
      <c r="AK174" s="163">
        <f t="shared" si="99"/>
        <v>2.5</v>
      </c>
      <c r="AL174" s="164">
        <f t="shared" si="100"/>
        <v>0</v>
      </c>
      <c r="AM174" s="164">
        <f t="shared" si="101"/>
        <v>0</v>
      </c>
      <c r="AN174" s="164">
        <f t="shared" si="102"/>
        <v>2.5</v>
      </c>
      <c r="AO174" s="164">
        <f t="shared" si="103"/>
        <v>2.5</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f t="shared" si="84"/>
        <v>17</v>
      </c>
      <c r="AX174" s="165">
        <f t="shared" si="85"/>
        <v>17</v>
      </c>
      <c r="AY174" s="193" t="str">
        <f t="shared" si="86"/>
        <v/>
      </c>
      <c r="AZ174" s="183" t="str">
        <f t="shared" si="87"/>
        <v/>
      </c>
      <c r="BA174" s="173">
        <f t="shared" si="88"/>
        <v>0.25</v>
      </c>
      <c r="BB174" s="174">
        <f t="shared" si="89"/>
        <v>0.25</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56.25" x14ac:dyDescent="0.3">
      <c r="A175" s="221"/>
      <c r="B175" s="222"/>
      <c r="C175" s="213">
        <v>164</v>
      </c>
      <c r="D175" s="651" t="s">
        <v>3479</v>
      </c>
      <c r="E175" s="35" t="s">
        <v>3615</v>
      </c>
      <c r="F175" s="17"/>
      <c r="G175" s="131">
        <v>44334</v>
      </c>
      <c r="H175" s="135"/>
      <c r="I175" s="141"/>
      <c r="J175" s="25"/>
      <c r="K175" s="145" t="s">
        <v>0</v>
      </c>
      <c r="L175" s="28"/>
      <c r="M175" s="394">
        <v>44356</v>
      </c>
      <c r="N175" s="158">
        <f t="shared" si="95"/>
        <v>17</v>
      </c>
      <c r="O175" s="27"/>
      <c r="P175" s="27"/>
      <c r="Q175" s="27"/>
      <c r="R175" s="27" t="s">
        <v>0</v>
      </c>
      <c r="S175" s="27"/>
      <c r="T175" s="28"/>
      <c r="U175" s="29"/>
      <c r="V175" s="167">
        <v>0.25</v>
      </c>
      <c r="W175" s="318"/>
      <c r="X175" s="319"/>
      <c r="Y175" s="160">
        <f t="shared" si="81"/>
        <v>0.25</v>
      </c>
      <c r="Z175" s="159">
        <f t="shared" si="96"/>
        <v>2.5</v>
      </c>
      <c r="AA175" s="327"/>
      <c r="AB175" s="400">
        <f t="shared" si="105"/>
        <v>-30</v>
      </c>
      <c r="AC175" s="371"/>
      <c r="AD175" s="226" t="str">
        <f t="shared" si="82"/>
        <v/>
      </c>
      <c r="AE175" s="368">
        <f t="shared" si="97"/>
        <v>-27.5</v>
      </c>
      <c r="AF175" s="339"/>
      <c r="AG175" s="338"/>
      <c r="AH175" s="336"/>
      <c r="AI175" s="161">
        <f t="shared" si="98"/>
        <v>0</v>
      </c>
      <c r="AJ175" s="162">
        <f t="shared" si="83"/>
        <v>2.5</v>
      </c>
      <c r="AK175" s="163">
        <f t="shared" si="99"/>
        <v>2.5</v>
      </c>
      <c r="AL175" s="164">
        <f t="shared" si="100"/>
        <v>0</v>
      </c>
      <c r="AM175" s="164">
        <f t="shared" si="101"/>
        <v>0</v>
      </c>
      <c r="AN175" s="164">
        <f t="shared" si="102"/>
        <v>2.5</v>
      </c>
      <c r="AO175" s="164">
        <f t="shared" si="103"/>
        <v>2.5</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f t="shared" si="84"/>
        <v>17</v>
      </c>
      <c r="AX175" s="165">
        <f t="shared" si="85"/>
        <v>17</v>
      </c>
      <c r="AY175" s="193" t="str">
        <f t="shared" si="86"/>
        <v/>
      </c>
      <c r="AZ175" s="183" t="str">
        <f t="shared" si="87"/>
        <v/>
      </c>
      <c r="BA175" s="173">
        <f t="shared" si="88"/>
        <v>0.25</v>
      </c>
      <c r="BB175" s="174">
        <f t="shared" si="89"/>
        <v>0.25</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37.5" x14ac:dyDescent="0.3">
      <c r="A176" s="221"/>
      <c r="B176" s="222"/>
      <c r="C176" s="214">
        <v>165</v>
      </c>
      <c r="D176" s="651" t="s">
        <v>3480</v>
      </c>
      <c r="E176" s="35" t="s">
        <v>3615</v>
      </c>
      <c r="F176" s="17"/>
      <c r="G176" s="131">
        <v>44334</v>
      </c>
      <c r="H176" s="135"/>
      <c r="I176" s="141"/>
      <c r="J176" s="25"/>
      <c r="K176" s="145" t="s">
        <v>0</v>
      </c>
      <c r="L176" s="28"/>
      <c r="M176" s="394">
        <v>44356</v>
      </c>
      <c r="N176" s="158">
        <f t="shared" si="95"/>
        <v>17</v>
      </c>
      <c r="O176" s="27"/>
      <c r="P176" s="27"/>
      <c r="Q176" s="27"/>
      <c r="R176" s="27" t="s">
        <v>0</v>
      </c>
      <c r="S176" s="27"/>
      <c r="T176" s="28"/>
      <c r="U176" s="29"/>
      <c r="V176" s="167">
        <v>0.25</v>
      </c>
      <c r="W176" s="318"/>
      <c r="X176" s="319"/>
      <c r="Y176" s="160">
        <f t="shared" si="81"/>
        <v>0.25</v>
      </c>
      <c r="Z176" s="159">
        <f t="shared" si="96"/>
        <v>2.5</v>
      </c>
      <c r="AA176" s="327"/>
      <c r="AB176" s="400">
        <f t="shared" si="105"/>
        <v>-30</v>
      </c>
      <c r="AC176" s="371"/>
      <c r="AD176" s="226" t="str">
        <f t="shared" si="82"/>
        <v/>
      </c>
      <c r="AE176" s="368">
        <f t="shared" si="97"/>
        <v>-27.5</v>
      </c>
      <c r="AF176" s="339"/>
      <c r="AG176" s="338"/>
      <c r="AH176" s="336"/>
      <c r="AI176" s="161">
        <f t="shared" si="98"/>
        <v>0</v>
      </c>
      <c r="AJ176" s="162">
        <f t="shared" si="83"/>
        <v>2.5</v>
      </c>
      <c r="AK176" s="163">
        <f t="shared" si="99"/>
        <v>2.5</v>
      </c>
      <c r="AL176" s="164">
        <f t="shared" si="100"/>
        <v>0</v>
      </c>
      <c r="AM176" s="164">
        <f t="shared" si="101"/>
        <v>0</v>
      </c>
      <c r="AN176" s="164">
        <f t="shared" si="102"/>
        <v>2.5</v>
      </c>
      <c r="AO176" s="164">
        <f t="shared" si="103"/>
        <v>2.5</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f t="shared" si="84"/>
        <v>17</v>
      </c>
      <c r="AX176" s="165">
        <f t="shared" si="85"/>
        <v>17</v>
      </c>
      <c r="AY176" s="193" t="str">
        <f t="shared" si="86"/>
        <v/>
      </c>
      <c r="AZ176" s="183" t="str">
        <f t="shared" si="87"/>
        <v/>
      </c>
      <c r="BA176" s="173">
        <f t="shared" si="88"/>
        <v>0.25</v>
      </c>
      <c r="BB176" s="174">
        <f t="shared" si="89"/>
        <v>0.25</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39" customHeight="1" x14ac:dyDescent="0.3">
      <c r="A177" s="221"/>
      <c r="B177" s="222"/>
      <c r="C177" s="213">
        <v>166</v>
      </c>
      <c r="D177" s="652" t="s">
        <v>3481</v>
      </c>
      <c r="E177" s="35" t="s">
        <v>3615</v>
      </c>
      <c r="F177" s="17"/>
      <c r="G177" s="131">
        <v>44334</v>
      </c>
      <c r="H177" s="135"/>
      <c r="I177" s="141"/>
      <c r="J177" s="25"/>
      <c r="K177" s="145" t="s">
        <v>0</v>
      </c>
      <c r="L177" s="28"/>
      <c r="M177" s="394">
        <v>44356</v>
      </c>
      <c r="N177" s="158">
        <f t="shared" si="95"/>
        <v>17</v>
      </c>
      <c r="O177" s="27"/>
      <c r="P177" s="27"/>
      <c r="Q177" s="27"/>
      <c r="R177" s="27" t="s">
        <v>0</v>
      </c>
      <c r="S177" s="27"/>
      <c r="T177" s="28"/>
      <c r="U177" s="29"/>
      <c r="V177" s="167">
        <v>0.25</v>
      </c>
      <c r="W177" s="318"/>
      <c r="X177" s="319"/>
      <c r="Y177" s="160">
        <f t="shared" si="81"/>
        <v>0.25</v>
      </c>
      <c r="Z177" s="159">
        <f t="shared" si="96"/>
        <v>2.5</v>
      </c>
      <c r="AA177" s="327"/>
      <c r="AB177" s="400">
        <f t="shared" si="105"/>
        <v>-30</v>
      </c>
      <c r="AC177" s="371"/>
      <c r="AD177" s="226" t="str">
        <f t="shared" si="82"/>
        <v/>
      </c>
      <c r="AE177" s="368">
        <f t="shared" si="97"/>
        <v>-27.5</v>
      </c>
      <c r="AF177" s="339"/>
      <c r="AG177" s="338"/>
      <c r="AH177" s="336"/>
      <c r="AI177" s="161">
        <f t="shared" si="98"/>
        <v>0</v>
      </c>
      <c r="AJ177" s="162">
        <f t="shared" si="83"/>
        <v>2.5</v>
      </c>
      <c r="AK177" s="163">
        <f t="shared" si="99"/>
        <v>2.5</v>
      </c>
      <c r="AL177" s="164">
        <f t="shared" si="100"/>
        <v>0</v>
      </c>
      <c r="AM177" s="164">
        <f t="shared" si="101"/>
        <v>0</v>
      </c>
      <c r="AN177" s="164">
        <f t="shared" si="102"/>
        <v>2.5</v>
      </c>
      <c r="AO177" s="164">
        <f t="shared" si="103"/>
        <v>2.5</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f t="shared" si="84"/>
        <v>17</v>
      </c>
      <c r="AX177" s="165">
        <f t="shared" si="85"/>
        <v>17</v>
      </c>
      <c r="AY177" s="193" t="str">
        <f t="shared" si="86"/>
        <v/>
      </c>
      <c r="AZ177" s="183" t="str">
        <f t="shared" si="87"/>
        <v/>
      </c>
      <c r="BA177" s="173">
        <f t="shared" si="88"/>
        <v>0.25</v>
      </c>
      <c r="BB177" s="174">
        <f t="shared" si="89"/>
        <v>0.25</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37.5" x14ac:dyDescent="0.3">
      <c r="A178" s="221"/>
      <c r="B178" s="222"/>
      <c r="C178" s="214">
        <v>167</v>
      </c>
      <c r="D178" s="651" t="s">
        <v>3482</v>
      </c>
      <c r="E178" s="35" t="s">
        <v>3615</v>
      </c>
      <c r="F178" s="17"/>
      <c r="G178" s="131">
        <v>44334</v>
      </c>
      <c r="H178" s="135"/>
      <c r="I178" s="141"/>
      <c r="J178" s="25"/>
      <c r="K178" s="145" t="s">
        <v>0</v>
      </c>
      <c r="L178" s="28"/>
      <c r="M178" s="394">
        <v>44356</v>
      </c>
      <c r="N178" s="158">
        <f t="shared" si="95"/>
        <v>17</v>
      </c>
      <c r="O178" s="27"/>
      <c r="P178" s="27"/>
      <c r="Q178" s="27"/>
      <c r="R178" s="27" t="s">
        <v>0</v>
      </c>
      <c r="S178" s="27"/>
      <c r="T178" s="28"/>
      <c r="U178" s="29"/>
      <c r="V178" s="167">
        <v>0.25</v>
      </c>
      <c r="W178" s="318"/>
      <c r="X178" s="319"/>
      <c r="Y178" s="160">
        <f t="shared" si="81"/>
        <v>0.25</v>
      </c>
      <c r="Z178" s="159">
        <f t="shared" si="96"/>
        <v>2.5</v>
      </c>
      <c r="AA178" s="327"/>
      <c r="AB178" s="400">
        <f t="shared" si="105"/>
        <v>-30</v>
      </c>
      <c r="AC178" s="371"/>
      <c r="AD178" s="226" t="str">
        <f t="shared" si="82"/>
        <v/>
      </c>
      <c r="AE178" s="368">
        <f t="shared" si="97"/>
        <v>-27.5</v>
      </c>
      <c r="AF178" s="339"/>
      <c r="AG178" s="338"/>
      <c r="AH178" s="336"/>
      <c r="AI178" s="161">
        <f t="shared" si="98"/>
        <v>0</v>
      </c>
      <c r="AJ178" s="162">
        <f t="shared" si="83"/>
        <v>2.5</v>
      </c>
      <c r="AK178" s="163">
        <f t="shared" si="99"/>
        <v>2.5</v>
      </c>
      <c r="AL178" s="164">
        <f t="shared" si="100"/>
        <v>0</v>
      </c>
      <c r="AM178" s="164">
        <f t="shared" si="101"/>
        <v>0</v>
      </c>
      <c r="AN178" s="164">
        <f t="shared" si="102"/>
        <v>2.5</v>
      </c>
      <c r="AO178" s="164">
        <f t="shared" si="103"/>
        <v>2.5</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f t="shared" si="84"/>
        <v>17</v>
      </c>
      <c r="AX178" s="165">
        <f t="shared" si="85"/>
        <v>17</v>
      </c>
      <c r="AY178" s="193" t="str">
        <f t="shared" si="86"/>
        <v/>
      </c>
      <c r="AZ178" s="183" t="str">
        <f t="shared" si="87"/>
        <v/>
      </c>
      <c r="BA178" s="173">
        <f t="shared" si="88"/>
        <v>0.25</v>
      </c>
      <c r="BB178" s="174">
        <f t="shared" si="89"/>
        <v>0.25</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37.5" x14ac:dyDescent="0.3">
      <c r="A179" s="221"/>
      <c r="B179" s="222"/>
      <c r="C179" s="214">
        <v>168</v>
      </c>
      <c r="D179" s="651" t="s">
        <v>3483</v>
      </c>
      <c r="E179" s="35" t="s">
        <v>3615</v>
      </c>
      <c r="F179" s="17"/>
      <c r="G179" s="131">
        <v>44334</v>
      </c>
      <c r="H179" s="135"/>
      <c r="I179" s="141"/>
      <c r="J179" s="25"/>
      <c r="K179" s="145" t="s">
        <v>0</v>
      </c>
      <c r="L179" s="28"/>
      <c r="M179" s="394">
        <v>44356</v>
      </c>
      <c r="N179" s="158">
        <f t="shared" si="95"/>
        <v>17</v>
      </c>
      <c r="O179" s="27"/>
      <c r="P179" s="27"/>
      <c r="Q179" s="27"/>
      <c r="R179" s="27" t="s">
        <v>0</v>
      </c>
      <c r="S179" s="27"/>
      <c r="T179" s="28"/>
      <c r="U179" s="29"/>
      <c r="V179" s="167">
        <v>0.25</v>
      </c>
      <c r="W179" s="318"/>
      <c r="X179" s="319"/>
      <c r="Y179" s="160">
        <f t="shared" si="81"/>
        <v>0.25</v>
      </c>
      <c r="Z179" s="159">
        <f t="shared" si="96"/>
        <v>2.5</v>
      </c>
      <c r="AA179" s="327"/>
      <c r="AB179" s="400">
        <f t="shared" si="105"/>
        <v>-30</v>
      </c>
      <c r="AC179" s="371"/>
      <c r="AD179" s="226" t="str">
        <f t="shared" si="82"/>
        <v/>
      </c>
      <c r="AE179" s="368">
        <f t="shared" si="97"/>
        <v>-27.5</v>
      </c>
      <c r="AF179" s="339"/>
      <c r="AG179" s="338"/>
      <c r="AH179" s="336"/>
      <c r="AI179" s="161">
        <f t="shared" si="98"/>
        <v>0</v>
      </c>
      <c r="AJ179" s="162">
        <f t="shared" si="83"/>
        <v>2.5</v>
      </c>
      <c r="AK179" s="163">
        <f t="shared" si="99"/>
        <v>2.5</v>
      </c>
      <c r="AL179" s="164">
        <f t="shared" si="100"/>
        <v>0</v>
      </c>
      <c r="AM179" s="164">
        <f t="shared" si="101"/>
        <v>0</v>
      </c>
      <c r="AN179" s="164">
        <f t="shared" si="102"/>
        <v>2.5</v>
      </c>
      <c r="AO179" s="164">
        <f t="shared" si="103"/>
        <v>2.5</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f t="shared" si="84"/>
        <v>17</v>
      </c>
      <c r="AX179" s="165">
        <f t="shared" si="85"/>
        <v>17</v>
      </c>
      <c r="AY179" s="193" t="str">
        <f t="shared" si="86"/>
        <v/>
      </c>
      <c r="AZ179" s="183" t="str">
        <f t="shared" si="87"/>
        <v/>
      </c>
      <c r="BA179" s="173">
        <f t="shared" si="88"/>
        <v>0.25</v>
      </c>
      <c r="BB179" s="174">
        <f t="shared" si="89"/>
        <v>0.25</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37.5" x14ac:dyDescent="0.3">
      <c r="A180" s="221"/>
      <c r="B180" s="222"/>
      <c r="C180" s="213">
        <v>169</v>
      </c>
      <c r="D180" s="651" t="s">
        <v>3484</v>
      </c>
      <c r="E180" s="35" t="s">
        <v>3615</v>
      </c>
      <c r="F180" s="17"/>
      <c r="G180" s="131">
        <v>44334</v>
      </c>
      <c r="H180" s="135"/>
      <c r="I180" s="141"/>
      <c r="J180" s="25"/>
      <c r="K180" s="145" t="s">
        <v>0</v>
      </c>
      <c r="L180" s="28"/>
      <c r="M180" s="394">
        <v>44356</v>
      </c>
      <c r="N180" s="158">
        <f t="shared" si="95"/>
        <v>17</v>
      </c>
      <c r="O180" s="27"/>
      <c r="P180" s="27"/>
      <c r="Q180" s="27"/>
      <c r="R180" s="27" t="s">
        <v>0</v>
      </c>
      <c r="S180" s="27"/>
      <c r="T180" s="28"/>
      <c r="U180" s="29"/>
      <c r="V180" s="167">
        <v>0.25</v>
      </c>
      <c r="W180" s="318"/>
      <c r="X180" s="319"/>
      <c r="Y180" s="160">
        <f t="shared" si="81"/>
        <v>0.25</v>
      </c>
      <c r="Z180" s="159">
        <f t="shared" si="96"/>
        <v>2.5</v>
      </c>
      <c r="AA180" s="327"/>
      <c r="AB180" s="400">
        <f t="shared" si="105"/>
        <v>-30</v>
      </c>
      <c r="AC180" s="371"/>
      <c r="AD180" s="226" t="str">
        <f t="shared" si="82"/>
        <v/>
      </c>
      <c r="AE180" s="368">
        <f t="shared" si="97"/>
        <v>-27.5</v>
      </c>
      <c r="AF180" s="339"/>
      <c r="AG180" s="338"/>
      <c r="AH180" s="336"/>
      <c r="AI180" s="161">
        <f t="shared" si="98"/>
        <v>0</v>
      </c>
      <c r="AJ180" s="162">
        <f t="shared" si="83"/>
        <v>2.5</v>
      </c>
      <c r="AK180" s="163">
        <f t="shared" si="99"/>
        <v>2.5</v>
      </c>
      <c r="AL180" s="164">
        <f t="shared" si="100"/>
        <v>0</v>
      </c>
      <c r="AM180" s="164">
        <f t="shared" si="101"/>
        <v>0</v>
      </c>
      <c r="AN180" s="164">
        <f t="shared" si="102"/>
        <v>2.5</v>
      </c>
      <c r="AO180" s="164">
        <f t="shared" si="103"/>
        <v>2.5</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f t="shared" si="84"/>
        <v>17</v>
      </c>
      <c r="AX180" s="165">
        <f t="shared" si="85"/>
        <v>17</v>
      </c>
      <c r="AY180" s="193" t="str">
        <f t="shared" si="86"/>
        <v/>
      </c>
      <c r="AZ180" s="183" t="str">
        <f t="shared" si="87"/>
        <v/>
      </c>
      <c r="BA180" s="173">
        <f t="shared" si="88"/>
        <v>0.25</v>
      </c>
      <c r="BB180" s="174">
        <f t="shared" si="89"/>
        <v>0.25</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37.5" x14ac:dyDescent="0.3">
      <c r="A181" s="221"/>
      <c r="B181" s="222"/>
      <c r="C181" s="214">
        <v>170</v>
      </c>
      <c r="D181" s="652" t="s">
        <v>3485</v>
      </c>
      <c r="E181" s="35" t="s">
        <v>3615</v>
      </c>
      <c r="F181" s="17"/>
      <c r="G181" s="131">
        <v>44334</v>
      </c>
      <c r="H181" s="135"/>
      <c r="I181" s="141"/>
      <c r="J181" s="25"/>
      <c r="K181" s="145" t="s">
        <v>0</v>
      </c>
      <c r="L181" s="28"/>
      <c r="M181" s="394">
        <v>44356</v>
      </c>
      <c r="N181" s="158">
        <f t="shared" si="95"/>
        <v>17</v>
      </c>
      <c r="O181" s="27"/>
      <c r="P181" s="27"/>
      <c r="Q181" s="27"/>
      <c r="R181" s="27" t="s">
        <v>0</v>
      </c>
      <c r="S181" s="27"/>
      <c r="T181" s="28"/>
      <c r="U181" s="29"/>
      <c r="V181" s="167">
        <v>0.25</v>
      </c>
      <c r="W181" s="318"/>
      <c r="X181" s="319"/>
      <c r="Y181" s="160">
        <f t="shared" si="81"/>
        <v>0.25</v>
      </c>
      <c r="Z181" s="159">
        <f t="shared" si="96"/>
        <v>2.5</v>
      </c>
      <c r="AA181" s="327"/>
      <c r="AB181" s="400">
        <f t="shared" si="105"/>
        <v>-30</v>
      </c>
      <c r="AC181" s="371"/>
      <c r="AD181" s="226" t="str">
        <f t="shared" si="82"/>
        <v/>
      </c>
      <c r="AE181" s="368">
        <f t="shared" si="97"/>
        <v>-27.5</v>
      </c>
      <c r="AF181" s="339"/>
      <c r="AG181" s="338"/>
      <c r="AH181" s="336"/>
      <c r="AI181" s="161">
        <f t="shared" si="98"/>
        <v>0</v>
      </c>
      <c r="AJ181" s="162">
        <f t="shared" si="83"/>
        <v>2.5</v>
      </c>
      <c r="AK181" s="163">
        <f t="shared" si="99"/>
        <v>2.5</v>
      </c>
      <c r="AL181" s="164">
        <f t="shared" si="100"/>
        <v>0</v>
      </c>
      <c r="AM181" s="164">
        <f t="shared" si="101"/>
        <v>0</v>
      </c>
      <c r="AN181" s="164">
        <f t="shared" si="102"/>
        <v>2.5</v>
      </c>
      <c r="AO181" s="164">
        <f t="shared" si="103"/>
        <v>2.5</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f t="shared" si="84"/>
        <v>17</v>
      </c>
      <c r="AX181" s="165">
        <f t="shared" si="85"/>
        <v>17</v>
      </c>
      <c r="AY181" s="193" t="str">
        <f t="shared" si="86"/>
        <v/>
      </c>
      <c r="AZ181" s="183" t="str">
        <f t="shared" si="87"/>
        <v/>
      </c>
      <c r="BA181" s="173">
        <f t="shared" si="88"/>
        <v>0.25</v>
      </c>
      <c r="BB181" s="174">
        <f t="shared" si="89"/>
        <v>0.25</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37.5" x14ac:dyDescent="0.3">
      <c r="A182" s="221"/>
      <c r="B182" s="222"/>
      <c r="C182" s="213">
        <v>171</v>
      </c>
      <c r="D182" s="651" t="s">
        <v>3486</v>
      </c>
      <c r="E182" s="35" t="s">
        <v>3615</v>
      </c>
      <c r="F182" s="17"/>
      <c r="G182" s="131">
        <v>44334</v>
      </c>
      <c r="H182" s="135"/>
      <c r="I182" s="141"/>
      <c r="J182" s="25"/>
      <c r="K182" s="145" t="s">
        <v>0</v>
      </c>
      <c r="L182" s="28"/>
      <c r="M182" s="394">
        <v>44356</v>
      </c>
      <c r="N182" s="158">
        <f t="shared" si="95"/>
        <v>17</v>
      </c>
      <c r="O182" s="27"/>
      <c r="P182" s="27"/>
      <c r="Q182" s="27"/>
      <c r="R182" s="27" t="s">
        <v>0</v>
      </c>
      <c r="S182" s="27"/>
      <c r="T182" s="28"/>
      <c r="U182" s="29"/>
      <c r="V182" s="167">
        <v>0.25</v>
      </c>
      <c r="W182" s="318"/>
      <c r="X182" s="319"/>
      <c r="Y182" s="160">
        <f t="shared" si="81"/>
        <v>0.25</v>
      </c>
      <c r="Z182" s="159">
        <f t="shared" si="96"/>
        <v>2.5</v>
      </c>
      <c r="AA182" s="327"/>
      <c r="AB182" s="400">
        <f t="shared" si="105"/>
        <v>-30</v>
      </c>
      <c r="AC182" s="371"/>
      <c r="AD182" s="226" t="str">
        <f t="shared" si="82"/>
        <v/>
      </c>
      <c r="AE182" s="368">
        <f t="shared" si="97"/>
        <v>-27.5</v>
      </c>
      <c r="AF182" s="339"/>
      <c r="AG182" s="338"/>
      <c r="AH182" s="336"/>
      <c r="AI182" s="161">
        <f t="shared" si="98"/>
        <v>0</v>
      </c>
      <c r="AJ182" s="162">
        <f t="shared" si="83"/>
        <v>2.5</v>
      </c>
      <c r="AK182" s="163">
        <f t="shared" si="99"/>
        <v>2.5</v>
      </c>
      <c r="AL182" s="164">
        <f t="shared" si="100"/>
        <v>0</v>
      </c>
      <c r="AM182" s="164">
        <f t="shared" si="101"/>
        <v>0</v>
      </c>
      <c r="AN182" s="164">
        <f t="shared" si="102"/>
        <v>2.5</v>
      </c>
      <c r="AO182" s="164">
        <f t="shared" si="103"/>
        <v>2.5</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f t="shared" si="84"/>
        <v>17</v>
      </c>
      <c r="AX182" s="165">
        <f t="shared" si="85"/>
        <v>17</v>
      </c>
      <c r="AY182" s="193" t="str">
        <f t="shared" si="86"/>
        <v/>
      </c>
      <c r="AZ182" s="183" t="str">
        <f t="shared" si="87"/>
        <v/>
      </c>
      <c r="BA182" s="173">
        <f t="shared" si="88"/>
        <v>0.25</v>
      </c>
      <c r="BB182" s="174">
        <f t="shared" si="89"/>
        <v>0.25</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37.5" x14ac:dyDescent="0.3">
      <c r="A183" s="221"/>
      <c r="B183" s="222"/>
      <c r="C183" s="214">
        <v>172</v>
      </c>
      <c r="D183" s="651" t="s">
        <v>3488</v>
      </c>
      <c r="E183" s="35" t="s">
        <v>3615</v>
      </c>
      <c r="F183" s="17"/>
      <c r="G183" s="131">
        <v>44334</v>
      </c>
      <c r="H183" s="135"/>
      <c r="I183" s="141"/>
      <c r="J183" s="25"/>
      <c r="K183" s="145" t="s">
        <v>0</v>
      </c>
      <c r="L183" s="28"/>
      <c r="M183" s="394">
        <v>44356</v>
      </c>
      <c r="N183" s="158">
        <f t="shared" si="95"/>
        <v>17</v>
      </c>
      <c r="O183" s="27"/>
      <c r="P183" s="27"/>
      <c r="Q183" s="27"/>
      <c r="R183" s="27" t="s">
        <v>0</v>
      </c>
      <c r="S183" s="27"/>
      <c r="T183" s="28"/>
      <c r="U183" s="29"/>
      <c r="V183" s="167">
        <v>0.25</v>
      </c>
      <c r="W183" s="318"/>
      <c r="X183" s="319"/>
      <c r="Y183" s="160">
        <f t="shared" si="81"/>
        <v>0.25</v>
      </c>
      <c r="Z183" s="159">
        <f t="shared" si="96"/>
        <v>2.5</v>
      </c>
      <c r="AA183" s="327"/>
      <c r="AB183" s="400">
        <f t="shared" si="105"/>
        <v>-30</v>
      </c>
      <c r="AC183" s="371"/>
      <c r="AD183" s="226" t="str">
        <f t="shared" si="82"/>
        <v/>
      </c>
      <c r="AE183" s="368">
        <f t="shared" si="97"/>
        <v>-27.5</v>
      </c>
      <c r="AF183" s="339"/>
      <c r="AG183" s="338"/>
      <c r="AH183" s="336"/>
      <c r="AI183" s="161">
        <f t="shared" si="98"/>
        <v>0</v>
      </c>
      <c r="AJ183" s="162">
        <f t="shared" si="83"/>
        <v>2.5</v>
      </c>
      <c r="AK183" s="163">
        <f t="shared" si="99"/>
        <v>2.5</v>
      </c>
      <c r="AL183" s="164">
        <f t="shared" si="100"/>
        <v>0</v>
      </c>
      <c r="AM183" s="164">
        <f t="shared" si="101"/>
        <v>0</v>
      </c>
      <c r="AN183" s="164">
        <f t="shared" si="102"/>
        <v>2.5</v>
      </c>
      <c r="AO183" s="164">
        <f t="shared" si="103"/>
        <v>2.5</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f t="shared" si="84"/>
        <v>17</v>
      </c>
      <c r="AX183" s="165">
        <f t="shared" si="85"/>
        <v>17</v>
      </c>
      <c r="AY183" s="193" t="str">
        <f t="shared" si="86"/>
        <v/>
      </c>
      <c r="AZ183" s="183" t="str">
        <f t="shared" si="87"/>
        <v/>
      </c>
      <c r="BA183" s="173">
        <f t="shared" si="88"/>
        <v>0.25</v>
      </c>
      <c r="BB183" s="174">
        <f t="shared" si="89"/>
        <v>0.25</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37.5" x14ac:dyDescent="0.3">
      <c r="A184" s="221"/>
      <c r="B184" s="222"/>
      <c r="C184" s="214">
        <v>173</v>
      </c>
      <c r="D184" s="651" t="s">
        <v>3489</v>
      </c>
      <c r="E184" s="35" t="s">
        <v>3615</v>
      </c>
      <c r="F184" s="17"/>
      <c r="G184" s="131">
        <v>44334</v>
      </c>
      <c r="H184" s="135"/>
      <c r="I184" s="141"/>
      <c r="J184" s="25"/>
      <c r="K184" s="145" t="s">
        <v>0</v>
      </c>
      <c r="L184" s="28"/>
      <c r="M184" s="394">
        <v>44356</v>
      </c>
      <c r="N184" s="158">
        <f t="shared" si="95"/>
        <v>17</v>
      </c>
      <c r="O184" s="27"/>
      <c r="P184" s="27"/>
      <c r="Q184" s="27"/>
      <c r="R184" s="27" t="s">
        <v>0</v>
      </c>
      <c r="S184" s="27"/>
      <c r="T184" s="28"/>
      <c r="U184" s="29"/>
      <c r="V184" s="167">
        <v>0.25</v>
      </c>
      <c r="W184" s="318"/>
      <c r="X184" s="319"/>
      <c r="Y184" s="160">
        <f t="shared" si="81"/>
        <v>0.25</v>
      </c>
      <c r="Z184" s="159">
        <f t="shared" si="96"/>
        <v>2.5</v>
      </c>
      <c r="AA184" s="327"/>
      <c r="AB184" s="400">
        <f t="shared" si="105"/>
        <v>-30</v>
      </c>
      <c r="AC184" s="371"/>
      <c r="AD184" s="226" t="str">
        <f t="shared" si="82"/>
        <v/>
      </c>
      <c r="AE184" s="368">
        <f t="shared" si="97"/>
        <v>-27.5</v>
      </c>
      <c r="AF184" s="339"/>
      <c r="AG184" s="338"/>
      <c r="AH184" s="336"/>
      <c r="AI184" s="161">
        <f t="shared" si="98"/>
        <v>0</v>
      </c>
      <c r="AJ184" s="162">
        <f t="shared" si="83"/>
        <v>2.5</v>
      </c>
      <c r="AK184" s="163">
        <f t="shared" si="99"/>
        <v>2.5</v>
      </c>
      <c r="AL184" s="164">
        <f t="shared" si="100"/>
        <v>0</v>
      </c>
      <c r="AM184" s="164">
        <f t="shared" si="101"/>
        <v>0</v>
      </c>
      <c r="AN184" s="164">
        <f t="shared" si="102"/>
        <v>2.5</v>
      </c>
      <c r="AO184" s="164">
        <f t="shared" si="103"/>
        <v>2.5</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f t="shared" si="84"/>
        <v>17</v>
      </c>
      <c r="AX184" s="165">
        <f t="shared" si="85"/>
        <v>17</v>
      </c>
      <c r="AY184" s="193" t="str">
        <f t="shared" si="86"/>
        <v/>
      </c>
      <c r="AZ184" s="183" t="str">
        <f t="shared" si="87"/>
        <v/>
      </c>
      <c r="BA184" s="173">
        <f t="shared" si="88"/>
        <v>0.25</v>
      </c>
      <c r="BB184" s="174">
        <f t="shared" si="89"/>
        <v>0.25</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37.5" x14ac:dyDescent="0.3">
      <c r="A185" s="221"/>
      <c r="B185" s="222"/>
      <c r="C185" s="213">
        <v>174</v>
      </c>
      <c r="D185" s="652" t="s">
        <v>3490</v>
      </c>
      <c r="E185" s="35" t="s">
        <v>3615</v>
      </c>
      <c r="F185" s="17"/>
      <c r="G185" s="131">
        <v>44334</v>
      </c>
      <c r="H185" s="135"/>
      <c r="I185" s="141"/>
      <c r="J185" s="25"/>
      <c r="K185" s="145" t="s">
        <v>0</v>
      </c>
      <c r="L185" s="28"/>
      <c r="M185" s="394">
        <v>44356</v>
      </c>
      <c r="N185" s="158">
        <f t="shared" si="95"/>
        <v>17</v>
      </c>
      <c r="O185" s="27"/>
      <c r="P185" s="27"/>
      <c r="Q185" s="27"/>
      <c r="R185" s="27" t="s">
        <v>0</v>
      </c>
      <c r="S185" s="27"/>
      <c r="T185" s="28"/>
      <c r="U185" s="29"/>
      <c r="V185" s="167">
        <v>0.25</v>
      </c>
      <c r="W185" s="318"/>
      <c r="X185" s="319"/>
      <c r="Y185" s="160">
        <f t="shared" si="81"/>
        <v>0.25</v>
      </c>
      <c r="Z185" s="159">
        <f t="shared" si="96"/>
        <v>2.5</v>
      </c>
      <c r="AA185" s="327"/>
      <c r="AB185" s="400">
        <f t="shared" si="105"/>
        <v>-30</v>
      </c>
      <c r="AC185" s="371"/>
      <c r="AD185" s="226" t="str">
        <f t="shared" si="82"/>
        <v/>
      </c>
      <c r="AE185" s="368">
        <f t="shared" si="97"/>
        <v>-27.5</v>
      </c>
      <c r="AF185" s="339"/>
      <c r="AG185" s="338"/>
      <c r="AH185" s="336"/>
      <c r="AI185" s="161">
        <f t="shared" si="98"/>
        <v>0</v>
      </c>
      <c r="AJ185" s="162">
        <f t="shared" si="83"/>
        <v>2.5</v>
      </c>
      <c r="AK185" s="163">
        <f t="shared" si="99"/>
        <v>2.5</v>
      </c>
      <c r="AL185" s="164">
        <f t="shared" si="100"/>
        <v>0</v>
      </c>
      <c r="AM185" s="164">
        <f t="shared" si="101"/>
        <v>0</v>
      </c>
      <c r="AN185" s="164">
        <f t="shared" si="102"/>
        <v>2.5</v>
      </c>
      <c r="AO185" s="164">
        <f t="shared" si="103"/>
        <v>2.5</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f t="shared" si="84"/>
        <v>17</v>
      </c>
      <c r="AX185" s="165">
        <f t="shared" si="85"/>
        <v>17</v>
      </c>
      <c r="AY185" s="193" t="str">
        <f t="shared" si="86"/>
        <v/>
      </c>
      <c r="AZ185" s="183" t="str">
        <f t="shared" si="87"/>
        <v/>
      </c>
      <c r="BA185" s="173">
        <f t="shared" si="88"/>
        <v>0.25</v>
      </c>
      <c r="BB185" s="174">
        <f t="shared" si="89"/>
        <v>0.25</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37.5" x14ac:dyDescent="0.3">
      <c r="A186" s="221"/>
      <c r="B186" s="222"/>
      <c r="C186" s="214">
        <v>175</v>
      </c>
      <c r="D186" s="651" t="s">
        <v>3606</v>
      </c>
      <c r="E186" s="35" t="s">
        <v>3615</v>
      </c>
      <c r="F186" s="17"/>
      <c r="G186" s="131">
        <v>44334</v>
      </c>
      <c r="H186" s="135"/>
      <c r="I186" s="141"/>
      <c r="J186" s="25"/>
      <c r="K186" s="145" t="s">
        <v>0</v>
      </c>
      <c r="L186" s="28"/>
      <c r="M186" s="394">
        <v>44356</v>
      </c>
      <c r="N186" s="158">
        <f t="shared" si="95"/>
        <v>17</v>
      </c>
      <c r="O186" s="27"/>
      <c r="P186" s="27"/>
      <c r="Q186" s="27"/>
      <c r="R186" s="27" t="s">
        <v>0</v>
      </c>
      <c r="S186" s="27"/>
      <c r="T186" s="28"/>
      <c r="U186" s="29"/>
      <c r="V186" s="167">
        <v>0.25</v>
      </c>
      <c r="W186" s="318"/>
      <c r="X186" s="319"/>
      <c r="Y186" s="160">
        <f t="shared" si="81"/>
        <v>0.25</v>
      </c>
      <c r="Z186" s="159">
        <f t="shared" si="96"/>
        <v>2.5</v>
      </c>
      <c r="AA186" s="327"/>
      <c r="AB186" s="400">
        <f t="shared" si="105"/>
        <v>-30</v>
      </c>
      <c r="AC186" s="371"/>
      <c r="AD186" s="226" t="str">
        <f t="shared" si="82"/>
        <v/>
      </c>
      <c r="AE186" s="368">
        <f t="shared" si="97"/>
        <v>-27.5</v>
      </c>
      <c r="AF186" s="339"/>
      <c r="AG186" s="338"/>
      <c r="AH186" s="336"/>
      <c r="AI186" s="161">
        <f t="shared" si="98"/>
        <v>0</v>
      </c>
      <c r="AJ186" s="162">
        <f t="shared" si="83"/>
        <v>2.5</v>
      </c>
      <c r="AK186" s="163">
        <f t="shared" si="99"/>
        <v>2.5</v>
      </c>
      <c r="AL186" s="164">
        <f t="shared" si="100"/>
        <v>0</v>
      </c>
      <c r="AM186" s="164">
        <f t="shared" si="101"/>
        <v>0</v>
      </c>
      <c r="AN186" s="164">
        <f t="shared" si="102"/>
        <v>2.5</v>
      </c>
      <c r="AO186" s="164">
        <f t="shared" si="103"/>
        <v>2.5</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f t="shared" si="84"/>
        <v>17</v>
      </c>
      <c r="AX186" s="165">
        <f t="shared" si="85"/>
        <v>17</v>
      </c>
      <c r="AY186" s="193" t="str">
        <f t="shared" si="86"/>
        <v/>
      </c>
      <c r="AZ186" s="183" t="str">
        <f t="shared" si="87"/>
        <v/>
      </c>
      <c r="BA186" s="173">
        <f t="shared" si="88"/>
        <v>0.25</v>
      </c>
      <c r="BB186" s="174">
        <f t="shared" si="89"/>
        <v>0.25</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654" t="s">
        <v>3491</v>
      </c>
      <c r="E187" s="35" t="s">
        <v>3615</v>
      </c>
      <c r="F187" s="17"/>
      <c r="G187" s="131">
        <v>44334</v>
      </c>
      <c r="H187" s="135"/>
      <c r="I187" s="141"/>
      <c r="J187" s="25"/>
      <c r="K187" s="145" t="s">
        <v>0</v>
      </c>
      <c r="L187" s="28"/>
      <c r="M187" s="394">
        <v>44356</v>
      </c>
      <c r="N187" s="158">
        <f t="shared" si="95"/>
        <v>17</v>
      </c>
      <c r="O187" s="27"/>
      <c r="P187" s="27"/>
      <c r="Q187" s="27"/>
      <c r="R187" s="27" t="s">
        <v>0</v>
      </c>
      <c r="S187" s="27"/>
      <c r="T187" s="28"/>
      <c r="U187" s="29"/>
      <c r="V187" s="167">
        <v>0.25</v>
      </c>
      <c r="W187" s="318"/>
      <c r="X187" s="319"/>
      <c r="Y187" s="160">
        <f t="shared" si="81"/>
        <v>0.25</v>
      </c>
      <c r="Z187" s="159">
        <f t="shared" si="96"/>
        <v>2.5</v>
      </c>
      <c r="AA187" s="327"/>
      <c r="AB187" s="400">
        <f t="shared" si="105"/>
        <v>-30</v>
      </c>
      <c r="AC187" s="371"/>
      <c r="AD187" s="226" t="str">
        <f t="shared" si="82"/>
        <v/>
      </c>
      <c r="AE187" s="368">
        <f t="shared" si="97"/>
        <v>-27.5</v>
      </c>
      <c r="AF187" s="339"/>
      <c r="AG187" s="338"/>
      <c r="AH187" s="336"/>
      <c r="AI187" s="161">
        <f t="shared" si="98"/>
        <v>0</v>
      </c>
      <c r="AJ187" s="162">
        <f t="shared" si="83"/>
        <v>2.5</v>
      </c>
      <c r="AK187" s="163">
        <f t="shared" si="99"/>
        <v>2.5</v>
      </c>
      <c r="AL187" s="164">
        <f t="shared" si="100"/>
        <v>0</v>
      </c>
      <c r="AM187" s="164">
        <f t="shared" si="101"/>
        <v>0</v>
      </c>
      <c r="AN187" s="164">
        <f t="shared" si="102"/>
        <v>2.5</v>
      </c>
      <c r="AO187" s="164">
        <f t="shared" si="103"/>
        <v>2.5</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f t="shared" si="84"/>
        <v>17</v>
      </c>
      <c r="AX187" s="165">
        <f t="shared" si="85"/>
        <v>17</v>
      </c>
      <c r="AY187" s="193" t="str">
        <f t="shared" si="86"/>
        <v/>
      </c>
      <c r="AZ187" s="183" t="str">
        <f t="shared" si="87"/>
        <v/>
      </c>
      <c r="BA187" s="173">
        <f t="shared" si="88"/>
        <v>0.25</v>
      </c>
      <c r="BB187" s="174">
        <f t="shared" si="89"/>
        <v>0.25</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654" t="s">
        <v>3492</v>
      </c>
      <c r="E188" s="35" t="s">
        <v>3615</v>
      </c>
      <c r="F188" s="17"/>
      <c r="G188" s="131">
        <v>44334</v>
      </c>
      <c r="H188" s="135"/>
      <c r="I188" s="141"/>
      <c r="J188" s="25"/>
      <c r="K188" s="145" t="s">
        <v>0</v>
      </c>
      <c r="L188" s="28"/>
      <c r="M188" s="394">
        <v>44356</v>
      </c>
      <c r="N188" s="158">
        <f t="shared" si="95"/>
        <v>17</v>
      </c>
      <c r="O188" s="27"/>
      <c r="P188" s="27"/>
      <c r="Q188" s="27"/>
      <c r="R188" s="27" t="s">
        <v>0</v>
      </c>
      <c r="S188" s="27"/>
      <c r="T188" s="28"/>
      <c r="U188" s="29"/>
      <c r="V188" s="167">
        <v>0.25</v>
      </c>
      <c r="W188" s="318"/>
      <c r="X188" s="319"/>
      <c r="Y188" s="160">
        <f t="shared" si="81"/>
        <v>0.25</v>
      </c>
      <c r="Z188" s="159">
        <f t="shared" si="96"/>
        <v>2.5</v>
      </c>
      <c r="AA188" s="327"/>
      <c r="AB188" s="400">
        <f t="shared" si="105"/>
        <v>-30</v>
      </c>
      <c r="AC188" s="371"/>
      <c r="AD188" s="226" t="str">
        <f t="shared" si="82"/>
        <v/>
      </c>
      <c r="AE188" s="368">
        <f t="shared" si="97"/>
        <v>-27.5</v>
      </c>
      <c r="AF188" s="339"/>
      <c r="AG188" s="338"/>
      <c r="AH188" s="336"/>
      <c r="AI188" s="161">
        <f t="shared" si="98"/>
        <v>0</v>
      </c>
      <c r="AJ188" s="162">
        <f t="shared" si="83"/>
        <v>2.5</v>
      </c>
      <c r="AK188" s="163">
        <f t="shared" si="99"/>
        <v>2.5</v>
      </c>
      <c r="AL188" s="164">
        <f t="shared" si="100"/>
        <v>0</v>
      </c>
      <c r="AM188" s="164">
        <f t="shared" si="101"/>
        <v>0</v>
      </c>
      <c r="AN188" s="164">
        <f t="shared" si="102"/>
        <v>2.5</v>
      </c>
      <c r="AO188" s="164">
        <f t="shared" si="103"/>
        <v>2.5</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f t="shared" si="84"/>
        <v>17</v>
      </c>
      <c r="AX188" s="165">
        <f t="shared" si="85"/>
        <v>17</v>
      </c>
      <c r="AY188" s="193" t="str">
        <f t="shared" si="86"/>
        <v/>
      </c>
      <c r="AZ188" s="183" t="str">
        <f t="shared" si="87"/>
        <v/>
      </c>
      <c r="BA188" s="173">
        <f t="shared" si="88"/>
        <v>0.25</v>
      </c>
      <c r="BB188" s="174">
        <f t="shared" si="89"/>
        <v>0.25</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655" t="s">
        <v>3493</v>
      </c>
      <c r="E189" s="35" t="s">
        <v>3615</v>
      </c>
      <c r="F189" s="17"/>
      <c r="G189" s="131">
        <v>44334</v>
      </c>
      <c r="H189" s="135"/>
      <c r="I189" s="141"/>
      <c r="J189" s="25"/>
      <c r="K189" s="145" t="s">
        <v>0</v>
      </c>
      <c r="L189" s="28"/>
      <c r="M189" s="394">
        <v>44356</v>
      </c>
      <c r="N189" s="158">
        <f t="shared" si="95"/>
        <v>17</v>
      </c>
      <c r="O189" s="27"/>
      <c r="P189" s="27"/>
      <c r="Q189" s="27"/>
      <c r="R189" s="27" t="s">
        <v>0</v>
      </c>
      <c r="S189" s="27"/>
      <c r="T189" s="28"/>
      <c r="U189" s="29"/>
      <c r="V189" s="167">
        <v>0.25</v>
      </c>
      <c r="W189" s="318"/>
      <c r="X189" s="319"/>
      <c r="Y189" s="160">
        <f t="shared" si="81"/>
        <v>0.25</v>
      </c>
      <c r="Z189" s="159">
        <f t="shared" si="96"/>
        <v>2.5</v>
      </c>
      <c r="AA189" s="327"/>
      <c r="AB189" s="400">
        <f t="shared" si="105"/>
        <v>-30</v>
      </c>
      <c r="AC189" s="371"/>
      <c r="AD189" s="226" t="str">
        <f t="shared" si="82"/>
        <v/>
      </c>
      <c r="AE189" s="368">
        <f t="shared" si="97"/>
        <v>-27.5</v>
      </c>
      <c r="AF189" s="339"/>
      <c r="AG189" s="338"/>
      <c r="AH189" s="336"/>
      <c r="AI189" s="161">
        <f t="shared" si="98"/>
        <v>0</v>
      </c>
      <c r="AJ189" s="162">
        <f t="shared" si="83"/>
        <v>2.5</v>
      </c>
      <c r="AK189" s="163">
        <f t="shared" si="99"/>
        <v>2.5</v>
      </c>
      <c r="AL189" s="164">
        <f t="shared" si="100"/>
        <v>0</v>
      </c>
      <c r="AM189" s="164">
        <f t="shared" si="101"/>
        <v>0</v>
      </c>
      <c r="AN189" s="164">
        <f t="shared" si="102"/>
        <v>2.5</v>
      </c>
      <c r="AO189" s="164">
        <f t="shared" si="103"/>
        <v>2.5</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f t="shared" si="84"/>
        <v>17</v>
      </c>
      <c r="AX189" s="165">
        <f t="shared" si="85"/>
        <v>17</v>
      </c>
      <c r="AY189" s="193" t="str">
        <f t="shared" si="86"/>
        <v/>
      </c>
      <c r="AZ189" s="183" t="str">
        <f t="shared" si="87"/>
        <v/>
      </c>
      <c r="BA189" s="173">
        <f t="shared" si="88"/>
        <v>0.25</v>
      </c>
      <c r="BB189" s="174">
        <f t="shared" si="89"/>
        <v>0.25</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654" t="s">
        <v>3494</v>
      </c>
      <c r="E190" s="35" t="s">
        <v>3615</v>
      </c>
      <c r="F190" s="17"/>
      <c r="G190" s="131">
        <v>44334</v>
      </c>
      <c r="H190" s="135"/>
      <c r="I190" s="141"/>
      <c r="J190" s="25"/>
      <c r="K190" s="145" t="s">
        <v>0</v>
      </c>
      <c r="L190" s="28"/>
      <c r="M190" s="394">
        <v>44356</v>
      </c>
      <c r="N190" s="158">
        <f t="shared" si="95"/>
        <v>17</v>
      </c>
      <c r="O190" s="27"/>
      <c r="P190" s="27"/>
      <c r="Q190" s="27"/>
      <c r="R190" s="27" t="s">
        <v>0</v>
      </c>
      <c r="S190" s="27"/>
      <c r="T190" s="28"/>
      <c r="U190" s="29"/>
      <c r="V190" s="167">
        <v>0.25</v>
      </c>
      <c r="W190" s="318"/>
      <c r="X190" s="319"/>
      <c r="Y190" s="160">
        <f t="shared" si="81"/>
        <v>0.25</v>
      </c>
      <c r="Z190" s="159">
        <f t="shared" si="96"/>
        <v>2.5</v>
      </c>
      <c r="AA190" s="327"/>
      <c r="AB190" s="400">
        <f t="shared" si="105"/>
        <v>-30</v>
      </c>
      <c r="AC190" s="371"/>
      <c r="AD190" s="226" t="str">
        <f t="shared" si="82"/>
        <v/>
      </c>
      <c r="AE190" s="368">
        <f t="shared" si="97"/>
        <v>-27.5</v>
      </c>
      <c r="AF190" s="339"/>
      <c r="AG190" s="338"/>
      <c r="AH190" s="336"/>
      <c r="AI190" s="161">
        <f t="shared" si="98"/>
        <v>0</v>
      </c>
      <c r="AJ190" s="162">
        <f t="shared" si="83"/>
        <v>2.5</v>
      </c>
      <c r="AK190" s="163">
        <f t="shared" si="99"/>
        <v>2.5</v>
      </c>
      <c r="AL190" s="164">
        <f t="shared" si="100"/>
        <v>0</v>
      </c>
      <c r="AM190" s="164">
        <f t="shared" si="101"/>
        <v>0</v>
      </c>
      <c r="AN190" s="164">
        <f t="shared" si="102"/>
        <v>2.5</v>
      </c>
      <c r="AO190" s="164">
        <f t="shared" si="103"/>
        <v>2.5</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f t="shared" si="84"/>
        <v>17</v>
      </c>
      <c r="AX190" s="165">
        <f t="shared" si="85"/>
        <v>17</v>
      </c>
      <c r="AY190" s="193" t="str">
        <f t="shared" si="86"/>
        <v/>
      </c>
      <c r="AZ190" s="183" t="str">
        <f t="shared" si="87"/>
        <v/>
      </c>
      <c r="BA190" s="173">
        <f t="shared" si="88"/>
        <v>0.25</v>
      </c>
      <c r="BB190" s="174">
        <f t="shared" si="89"/>
        <v>0.25</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654" t="s">
        <v>3495</v>
      </c>
      <c r="E191" s="35" t="s">
        <v>3615</v>
      </c>
      <c r="F191" s="17"/>
      <c r="G191" s="131">
        <v>44334</v>
      </c>
      <c r="H191" s="135"/>
      <c r="I191" s="141"/>
      <c r="J191" s="25"/>
      <c r="K191" s="145" t="s">
        <v>0</v>
      </c>
      <c r="L191" s="28"/>
      <c r="M191" s="394">
        <v>44356</v>
      </c>
      <c r="N191" s="158">
        <f t="shared" si="95"/>
        <v>17</v>
      </c>
      <c r="O191" s="27"/>
      <c r="P191" s="27"/>
      <c r="Q191" s="27"/>
      <c r="R191" s="27" t="s">
        <v>0</v>
      </c>
      <c r="S191" s="27"/>
      <c r="T191" s="28"/>
      <c r="U191" s="29"/>
      <c r="V191" s="167">
        <v>0.25</v>
      </c>
      <c r="W191" s="318"/>
      <c r="X191" s="319"/>
      <c r="Y191" s="160">
        <f t="shared" si="81"/>
        <v>0.25</v>
      </c>
      <c r="Z191" s="159">
        <f t="shared" si="96"/>
        <v>2.5</v>
      </c>
      <c r="AA191" s="327"/>
      <c r="AB191" s="400">
        <f t="shared" si="105"/>
        <v>-30</v>
      </c>
      <c r="AC191" s="371"/>
      <c r="AD191" s="226" t="str">
        <f t="shared" si="82"/>
        <v/>
      </c>
      <c r="AE191" s="368">
        <f t="shared" si="97"/>
        <v>-27.5</v>
      </c>
      <c r="AF191" s="339"/>
      <c r="AG191" s="338"/>
      <c r="AH191" s="336"/>
      <c r="AI191" s="161">
        <f t="shared" si="98"/>
        <v>0</v>
      </c>
      <c r="AJ191" s="162">
        <f t="shared" si="83"/>
        <v>2.5</v>
      </c>
      <c r="AK191" s="163">
        <f t="shared" si="99"/>
        <v>2.5</v>
      </c>
      <c r="AL191" s="164">
        <f t="shared" si="100"/>
        <v>0</v>
      </c>
      <c r="AM191" s="164">
        <f t="shared" si="101"/>
        <v>0</v>
      </c>
      <c r="AN191" s="164">
        <f t="shared" si="102"/>
        <v>2.5</v>
      </c>
      <c r="AO191" s="164">
        <f t="shared" si="103"/>
        <v>2.5</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f t="shared" si="84"/>
        <v>17</v>
      </c>
      <c r="AX191" s="165">
        <f t="shared" si="85"/>
        <v>17</v>
      </c>
      <c r="AY191" s="193" t="str">
        <f t="shared" si="86"/>
        <v/>
      </c>
      <c r="AZ191" s="183" t="str">
        <f t="shared" si="87"/>
        <v/>
      </c>
      <c r="BA191" s="173">
        <f t="shared" si="88"/>
        <v>0.25</v>
      </c>
      <c r="BB191" s="174">
        <f t="shared" si="89"/>
        <v>0.25</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37.5" x14ac:dyDescent="0.3">
      <c r="A192" s="221"/>
      <c r="B192" s="222"/>
      <c r="C192" s="213">
        <v>181</v>
      </c>
      <c r="D192" s="651" t="s">
        <v>3496</v>
      </c>
      <c r="E192" s="35" t="s">
        <v>3615</v>
      </c>
      <c r="F192" s="17"/>
      <c r="G192" s="131">
        <v>44334</v>
      </c>
      <c r="H192" s="135"/>
      <c r="I192" s="141"/>
      <c r="J192" s="25"/>
      <c r="K192" s="145" t="s">
        <v>0</v>
      </c>
      <c r="L192" s="28"/>
      <c r="M192" s="394">
        <v>44356</v>
      </c>
      <c r="N192" s="158">
        <f t="shared" si="95"/>
        <v>17</v>
      </c>
      <c r="O192" s="27"/>
      <c r="P192" s="27"/>
      <c r="Q192" s="27"/>
      <c r="R192" s="27" t="s">
        <v>0</v>
      </c>
      <c r="S192" s="27"/>
      <c r="T192" s="28"/>
      <c r="U192" s="29"/>
      <c r="V192" s="167">
        <v>0.25</v>
      </c>
      <c r="W192" s="318"/>
      <c r="X192" s="319"/>
      <c r="Y192" s="160">
        <f t="shared" si="81"/>
        <v>0.25</v>
      </c>
      <c r="Z192" s="159">
        <f t="shared" si="96"/>
        <v>2.5</v>
      </c>
      <c r="AA192" s="327"/>
      <c r="AB192" s="400">
        <f t="shared" si="105"/>
        <v>-30</v>
      </c>
      <c r="AC192" s="371"/>
      <c r="AD192" s="226" t="str">
        <f t="shared" si="82"/>
        <v/>
      </c>
      <c r="AE192" s="368">
        <f t="shared" si="97"/>
        <v>-27.5</v>
      </c>
      <c r="AF192" s="339"/>
      <c r="AG192" s="338"/>
      <c r="AH192" s="336"/>
      <c r="AI192" s="161">
        <f t="shared" si="98"/>
        <v>0</v>
      </c>
      <c r="AJ192" s="162">
        <f t="shared" si="83"/>
        <v>2.5</v>
      </c>
      <c r="AK192" s="163">
        <f t="shared" si="99"/>
        <v>2.5</v>
      </c>
      <c r="AL192" s="164">
        <f t="shared" si="100"/>
        <v>0</v>
      </c>
      <c r="AM192" s="164">
        <f t="shared" si="101"/>
        <v>0</v>
      </c>
      <c r="AN192" s="164">
        <f t="shared" si="102"/>
        <v>2.5</v>
      </c>
      <c r="AO192" s="164">
        <f t="shared" si="103"/>
        <v>2.5</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f t="shared" si="84"/>
        <v>17</v>
      </c>
      <c r="AX192" s="165">
        <f t="shared" si="85"/>
        <v>17</v>
      </c>
      <c r="AY192" s="193" t="str">
        <f t="shared" si="86"/>
        <v/>
      </c>
      <c r="AZ192" s="183" t="str">
        <f t="shared" si="87"/>
        <v/>
      </c>
      <c r="BA192" s="173">
        <f t="shared" si="88"/>
        <v>0.25</v>
      </c>
      <c r="BB192" s="174">
        <f t="shared" si="89"/>
        <v>0.25</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37.5" x14ac:dyDescent="0.3">
      <c r="A193" s="221"/>
      <c r="B193" s="222"/>
      <c r="C193" s="214">
        <v>182</v>
      </c>
      <c r="D193" s="652" t="s">
        <v>3497</v>
      </c>
      <c r="E193" s="35" t="s">
        <v>3615</v>
      </c>
      <c r="F193" s="17"/>
      <c r="G193" s="131">
        <v>44334</v>
      </c>
      <c r="H193" s="135"/>
      <c r="I193" s="141"/>
      <c r="J193" s="25"/>
      <c r="K193" s="145" t="s">
        <v>0</v>
      </c>
      <c r="L193" s="28"/>
      <c r="M193" s="394">
        <v>44356</v>
      </c>
      <c r="N193" s="158">
        <f t="shared" si="95"/>
        <v>17</v>
      </c>
      <c r="O193" s="27"/>
      <c r="P193" s="27"/>
      <c r="Q193" s="27"/>
      <c r="R193" s="27" t="s">
        <v>0</v>
      </c>
      <c r="S193" s="27"/>
      <c r="T193" s="28"/>
      <c r="U193" s="29"/>
      <c r="V193" s="167">
        <v>0.25</v>
      </c>
      <c r="W193" s="318"/>
      <c r="X193" s="319"/>
      <c r="Y193" s="160">
        <f t="shared" si="81"/>
        <v>0.25</v>
      </c>
      <c r="Z193" s="159">
        <f t="shared" si="96"/>
        <v>2.5</v>
      </c>
      <c r="AA193" s="327"/>
      <c r="AB193" s="400">
        <f t="shared" si="105"/>
        <v>-30</v>
      </c>
      <c r="AC193" s="371"/>
      <c r="AD193" s="226" t="str">
        <f t="shared" si="82"/>
        <v/>
      </c>
      <c r="AE193" s="368">
        <f t="shared" si="97"/>
        <v>-27.5</v>
      </c>
      <c r="AF193" s="339"/>
      <c r="AG193" s="338"/>
      <c r="AH193" s="336"/>
      <c r="AI193" s="161">
        <f t="shared" si="98"/>
        <v>0</v>
      </c>
      <c r="AJ193" s="162">
        <f t="shared" si="83"/>
        <v>2.5</v>
      </c>
      <c r="AK193" s="163">
        <f t="shared" si="99"/>
        <v>2.5</v>
      </c>
      <c r="AL193" s="164">
        <f t="shared" si="100"/>
        <v>0</v>
      </c>
      <c r="AM193" s="164">
        <f t="shared" si="101"/>
        <v>0</v>
      </c>
      <c r="AN193" s="164">
        <f t="shared" si="102"/>
        <v>2.5</v>
      </c>
      <c r="AO193" s="164">
        <f t="shared" si="103"/>
        <v>2.5</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f t="shared" si="84"/>
        <v>17</v>
      </c>
      <c r="AX193" s="165">
        <f t="shared" si="85"/>
        <v>17</v>
      </c>
      <c r="AY193" s="193" t="str">
        <f t="shared" si="86"/>
        <v/>
      </c>
      <c r="AZ193" s="183" t="str">
        <f t="shared" si="87"/>
        <v/>
      </c>
      <c r="BA193" s="173">
        <f t="shared" si="88"/>
        <v>0.25</v>
      </c>
      <c r="BB193" s="174">
        <f t="shared" si="89"/>
        <v>0.25</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37.5" x14ac:dyDescent="0.3">
      <c r="A194" s="221"/>
      <c r="B194" s="222"/>
      <c r="C194" s="214">
        <v>183</v>
      </c>
      <c r="D194" s="651" t="s">
        <v>3498</v>
      </c>
      <c r="E194" s="35" t="s">
        <v>3615</v>
      </c>
      <c r="F194" s="17"/>
      <c r="G194" s="131">
        <v>44334</v>
      </c>
      <c r="H194" s="135"/>
      <c r="I194" s="141"/>
      <c r="J194" s="25"/>
      <c r="K194" s="145" t="s">
        <v>0</v>
      </c>
      <c r="L194" s="28"/>
      <c r="M194" s="394">
        <v>44356</v>
      </c>
      <c r="N194" s="158">
        <f t="shared" si="95"/>
        <v>17</v>
      </c>
      <c r="O194" s="27"/>
      <c r="P194" s="27"/>
      <c r="Q194" s="27"/>
      <c r="R194" s="27" t="s">
        <v>0</v>
      </c>
      <c r="S194" s="27"/>
      <c r="T194" s="28"/>
      <c r="U194" s="29"/>
      <c r="V194" s="167">
        <v>0.25</v>
      </c>
      <c r="W194" s="318"/>
      <c r="X194" s="319"/>
      <c r="Y194" s="160">
        <f t="shared" si="81"/>
        <v>0.25</v>
      </c>
      <c r="Z194" s="159">
        <f t="shared" si="96"/>
        <v>2.5</v>
      </c>
      <c r="AA194" s="327"/>
      <c r="AB194" s="400">
        <f t="shared" si="105"/>
        <v>-30</v>
      </c>
      <c r="AC194" s="371"/>
      <c r="AD194" s="226" t="str">
        <f t="shared" si="82"/>
        <v/>
      </c>
      <c r="AE194" s="368">
        <f t="shared" si="97"/>
        <v>-27.5</v>
      </c>
      <c r="AF194" s="339"/>
      <c r="AG194" s="338"/>
      <c r="AH194" s="336"/>
      <c r="AI194" s="161">
        <f t="shared" si="98"/>
        <v>0</v>
      </c>
      <c r="AJ194" s="162">
        <f t="shared" si="83"/>
        <v>2.5</v>
      </c>
      <c r="AK194" s="163">
        <f t="shared" si="99"/>
        <v>2.5</v>
      </c>
      <c r="AL194" s="164">
        <f t="shared" si="100"/>
        <v>0</v>
      </c>
      <c r="AM194" s="164">
        <f t="shared" si="101"/>
        <v>0</v>
      </c>
      <c r="AN194" s="164">
        <f t="shared" si="102"/>
        <v>2.5</v>
      </c>
      <c r="AO194" s="164">
        <f t="shared" si="103"/>
        <v>2.5</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f t="shared" si="84"/>
        <v>17</v>
      </c>
      <c r="AX194" s="165">
        <f t="shared" si="85"/>
        <v>17</v>
      </c>
      <c r="AY194" s="193" t="str">
        <f t="shared" si="86"/>
        <v/>
      </c>
      <c r="AZ194" s="183" t="str">
        <f t="shared" si="87"/>
        <v/>
      </c>
      <c r="BA194" s="173">
        <f t="shared" si="88"/>
        <v>0.25</v>
      </c>
      <c r="BB194" s="174">
        <f t="shared" si="89"/>
        <v>0.25</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37.5" x14ac:dyDescent="0.3">
      <c r="A195" s="221"/>
      <c r="B195" s="222"/>
      <c r="C195" s="213">
        <v>184</v>
      </c>
      <c r="D195" s="651" t="s">
        <v>3499</v>
      </c>
      <c r="E195" s="35" t="s">
        <v>3615</v>
      </c>
      <c r="F195" s="17"/>
      <c r="G195" s="131">
        <v>44334</v>
      </c>
      <c r="H195" s="135"/>
      <c r="I195" s="141"/>
      <c r="J195" s="25"/>
      <c r="K195" s="145" t="s">
        <v>0</v>
      </c>
      <c r="L195" s="28"/>
      <c r="M195" s="394">
        <v>44356</v>
      </c>
      <c r="N195" s="158">
        <f t="shared" si="95"/>
        <v>17</v>
      </c>
      <c r="O195" s="27"/>
      <c r="P195" s="27"/>
      <c r="Q195" s="27"/>
      <c r="R195" s="27" t="s">
        <v>0</v>
      </c>
      <c r="S195" s="27"/>
      <c r="T195" s="28"/>
      <c r="U195" s="29"/>
      <c r="V195" s="167">
        <v>0.25</v>
      </c>
      <c r="W195" s="318"/>
      <c r="X195" s="319"/>
      <c r="Y195" s="160">
        <f t="shared" si="81"/>
        <v>0.25</v>
      </c>
      <c r="Z195" s="159">
        <f t="shared" si="96"/>
        <v>2.5</v>
      </c>
      <c r="AA195" s="327"/>
      <c r="AB195" s="400">
        <f t="shared" si="105"/>
        <v>-30</v>
      </c>
      <c r="AC195" s="371"/>
      <c r="AD195" s="226" t="str">
        <f t="shared" si="82"/>
        <v/>
      </c>
      <c r="AE195" s="368">
        <f t="shared" si="97"/>
        <v>-27.5</v>
      </c>
      <c r="AF195" s="339"/>
      <c r="AG195" s="338"/>
      <c r="AH195" s="336"/>
      <c r="AI195" s="161">
        <f t="shared" si="98"/>
        <v>0</v>
      </c>
      <c r="AJ195" s="162">
        <f t="shared" si="83"/>
        <v>2.5</v>
      </c>
      <c r="AK195" s="163">
        <f t="shared" si="99"/>
        <v>2.5</v>
      </c>
      <c r="AL195" s="164">
        <f t="shared" si="100"/>
        <v>0</v>
      </c>
      <c r="AM195" s="164">
        <f t="shared" si="101"/>
        <v>0</v>
      </c>
      <c r="AN195" s="164">
        <f t="shared" si="102"/>
        <v>2.5</v>
      </c>
      <c r="AO195" s="164">
        <f t="shared" si="103"/>
        <v>2.5</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f t="shared" si="84"/>
        <v>17</v>
      </c>
      <c r="AX195" s="165">
        <f t="shared" si="85"/>
        <v>17</v>
      </c>
      <c r="AY195" s="193" t="str">
        <f t="shared" si="86"/>
        <v/>
      </c>
      <c r="AZ195" s="183" t="str">
        <f t="shared" si="87"/>
        <v/>
      </c>
      <c r="BA195" s="173">
        <f t="shared" si="88"/>
        <v>0.25</v>
      </c>
      <c r="BB195" s="174">
        <f t="shared" si="89"/>
        <v>0.25</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37.5" x14ac:dyDescent="0.3">
      <c r="A196" s="221"/>
      <c r="B196" s="222"/>
      <c r="C196" s="214">
        <v>185</v>
      </c>
      <c r="D196" s="651" t="s">
        <v>3500</v>
      </c>
      <c r="E196" s="35" t="s">
        <v>3615</v>
      </c>
      <c r="F196" s="17"/>
      <c r="G196" s="131">
        <v>44334</v>
      </c>
      <c r="H196" s="135"/>
      <c r="I196" s="141"/>
      <c r="J196" s="25"/>
      <c r="K196" s="145" t="s">
        <v>0</v>
      </c>
      <c r="L196" s="28"/>
      <c r="M196" s="394">
        <v>44356</v>
      </c>
      <c r="N196" s="158">
        <f t="shared" si="95"/>
        <v>17</v>
      </c>
      <c r="O196" s="27"/>
      <c r="P196" s="27"/>
      <c r="Q196" s="27"/>
      <c r="R196" s="27" t="s">
        <v>0</v>
      </c>
      <c r="S196" s="27"/>
      <c r="T196" s="28"/>
      <c r="U196" s="29"/>
      <c r="V196" s="167">
        <v>0.25</v>
      </c>
      <c r="W196" s="318"/>
      <c r="X196" s="319"/>
      <c r="Y196" s="160">
        <f t="shared" si="81"/>
        <v>0.25</v>
      </c>
      <c r="Z196" s="159">
        <f t="shared" si="96"/>
        <v>2.5</v>
      </c>
      <c r="AA196" s="327"/>
      <c r="AB196" s="400">
        <f t="shared" si="105"/>
        <v>-30</v>
      </c>
      <c r="AC196" s="371"/>
      <c r="AD196" s="226" t="str">
        <f t="shared" si="82"/>
        <v/>
      </c>
      <c r="AE196" s="368">
        <f t="shared" si="97"/>
        <v>-27.5</v>
      </c>
      <c r="AF196" s="339"/>
      <c r="AG196" s="338"/>
      <c r="AH196" s="336"/>
      <c r="AI196" s="161">
        <f t="shared" si="98"/>
        <v>0</v>
      </c>
      <c r="AJ196" s="162">
        <f t="shared" si="83"/>
        <v>2.5</v>
      </c>
      <c r="AK196" s="163">
        <f t="shared" si="99"/>
        <v>2.5</v>
      </c>
      <c r="AL196" s="164">
        <f t="shared" si="100"/>
        <v>0</v>
      </c>
      <c r="AM196" s="164">
        <f t="shared" si="101"/>
        <v>0</v>
      </c>
      <c r="AN196" s="164">
        <f t="shared" si="102"/>
        <v>2.5</v>
      </c>
      <c r="AO196" s="164">
        <f t="shared" si="103"/>
        <v>2.5</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f t="shared" si="84"/>
        <v>17</v>
      </c>
      <c r="AX196" s="165">
        <f t="shared" si="85"/>
        <v>17</v>
      </c>
      <c r="AY196" s="193" t="str">
        <f t="shared" si="86"/>
        <v/>
      </c>
      <c r="AZ196" s="183" t="str">
        <f t="shared" si="87"/>
        <v/>
      </c>
      <c r="BA196" s="173">
        <f t="shared" si="88"/>
        <v>0.25</v>
      </c>
      <c r="BB196" s="174">
        <f t="shared" si="89"/>
        <v>0.25</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37.5" x14ac:dyDescent="0.3">
      <c r="A197" s="221"/>
      <c r="B197" s="222"/>
      <c r="C197" s="213">
        <v>186</v>
      </c>
      <c r="D197" s="652" t="s">
        <v>3501</v>
      </c>
      <c r="E197" s="35" t="s">
        <v>3615</v>
      </c>
      <c r="F197" s="17"/>
      <c r="G197" s="131">
        <v>44334</v>
      </c>
      <c r="H197" s="135"/>
      <c r="I197" s="141"/>
      <c r="J197" s="25"/>
      <c r="K197" s="145" t="s">
        <v>0</v>
      </c>
      <c r="L197" s="28"/>
      <c r="M197" s="394">
        <v>44356</v>
      </c>
      <c r="N197" s="158">
        <f t="shared" si="95"/>
        <v>17</v>
      </c>
      <c r="O197" s="27"/>
      <c r="P197" s="27"/>
      <c r="Q197" s="27"/>
      <c r="R197" s="27" t="s">
        <v>0</v>
      </c>
      <c r="S197" s="27"/>
      <c r="T197" s="28"/>
      <c r="U197" s="29"/>
      <c r="V197" s="167">
        <v>0.25</v>
      </c>
      <c r="W197" s="318"/>
      <c r="X197" s="319"/>
      <c r="Y197" s="160">
        <f t="shared" si="81"/>
        <v>0.25</v>
      </c>
      <c r="Z197" s="159">
        <f t="shared" si="96"/>
        <v>2.5</v>
      </c>
      <c r="AA197" s="327"/>
      <c r="AB197" s="400">
        <f t="shared" si="105"/>
        <v>-30</v>
      </c>
      <c r="AC197" s="371"/>
      <c r="AD197" s="226" t="str">
        <f t="shared" si="82"/>
        <v/>
      </c>
      <c r="AE197" s="368">
        <f t="shared" si="97"/>
        <v>-27.5</v>
      </c>
      <c r="AF197" s="339"/>
      <c r="AG197" s="338"/>
      <c r="AH197" s="336"/>
      <c r="AI197" s="161">
        <f t="shared" si="98"/>
        <v>0</v>
      </c>
      <c r="AJ197" s="162">
        <f t="shared" si="83"/>
        <v>2.5</v>
      </c>
      <c r="AK197" s="163">
        <f t="shared" si="99"/>
        <v>2.5</v>
      </c>
      <c r="AL197" s="164">
        <f t="shared" si="100"/>
        <v>0</v>
      </c>
      <c r="AM197" s="164">
        <f t="shared" si="101"/>
        <v>0</v>
      </c>
      <c r="AN197" s="164">
        <f t="shared" si="102"/>
        <v>2.5</v>
      </c>
      <c r="AO197" s="164">
        <f t="shared" si="103"/>
        <v>2.5</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f t="shared" si="84"/>
        <v>17</v>
      </c>
      <c r="AX197" s="165">
        <f t="shared" si="85"/>
        <v>17</v>
      </c>
      <c r="AY197" s="193" t="str">
        <f t="shared" si="86"/>
        <v/>
      </c>
      <c r="AZ197" s="183" t="str">
        <f t="shared" si="87"/>
        <v/>
      </c>
      <c r="BA197" s="173">
        <f t="shared" si="88"/>
        <v>0.25</v>
      </c>
      <c r="BB197" s="174">
        <f t="shared" si="89"/>
        <v>0.25</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37.5" x14ac:dyDescent="0.3">
      <c r="A198" s="221"/>
      <c r="B198" s="222"/>
      <c r="C198" s="214">
        <v>187</v>
      </c>
      <c r="D198" s="651" t="s">
        <v>3502</v>
      </c>
      <c r="E198" s="35" t="s">
        <v>3615</v>
      </c>
      <c r="F198" s="17"/>
      <c r="G198" s="131">
        <v>44334</v>
      </c>
      <c r="H198" s="137"/>
      <c r="I198" s="143"/>
      <c r="J198" s="80"/>
      <c r="K198" s="145" t="s">
        <v>0</v>
      </c>
      <c r="L198" s="30"/>
      <c r="M198" s="394">
        <v>44356</v>
      </c>
      <c r="N198" s="158">
        <f t="shared" si="95"/>
        <v>17</v>
      </c>
      <c r="O198" s="27"/>
      <c r="P198" s="27"/>
      <c r="Q198" s="27"/>
      <c r="R198" s="27" t="s">
        <v>0</v>
      </c>
      <c r="S198" s="27"/>
      <c r="T198" s="28"/>
      <c r="U198" s="29"/>
      <c r="V198" s="167">
        <v>0.25</v>
      </c>
      <c r="W198" s="318"/>
      <c r="X198" s="319"/>
      <c r="Y198" s="160">
        <f t="shared" si="81"/>
        <v>0.25</v>
      </c>
      <c r="Z198" s="159">
        <f t="shared" si="96"/>
        <v>2.5</v>
      </c>
      <c r="AA198" s="327"/>
      <c r="AB198" s="400">
        <f t="shared" si="105"/>
        <v>-30</v>
      </c>
      <c r="AC198" s="371"/>
      <c r="AD198" s="226" t="str">
        <f t="shared" si="82"/>
        <v/>
      </c>
      <c r="AE198" s="368">
        <f t="shared" si="97"/>
        <v>-27.5</v>
      </c>
      <c r="AF198" s="339"/>
      <c r="AG198" s="338"/>
      <c r="AH198" s="336"/>
      <c r="AI198" s="161">
        <f t="shared" si="98"/>
        <v>0</v>
      </c>
      <c r="AJ198" s="162">
        <f t="shared" si="83"/>
        <v>2.5</v>
      </c>
      <c r="AK198" s="163">
        <f t="shared" si="99"/>
        <v>2.5</v>
      </c>
      <c r="AL198" s="164">
        <f t="shared" si="100"/>
        <v>0</v>
      </c>
      <c r="AM198" s="164">
        <f t="shared" si="101"/>
        <v>0</v>
      </c>
      <c r="AN198" s="164">
        <f t="shared" si="102"/>
        <v>2.5</v>
      </c>
      <c r="AO198" s="164">
        <f t="shared" si="103"/>
        <v>2.5</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f t="shared" si="84"/>
        <v>17</v>
      </c>
      <c r="AX198" s="165">
        <f t="shared" si="85"/>
        <v>17</v>
      </c>
      <c r="AY198" s="193" t="str">
        <f t="shared" si="86"/>
        <v/>
      </c>
      <c r="AZ198" s="183" t="str">
        <f t="shared" si="87"/>
        <v/>
      </c>
      <c r="BA198" s="173">
        <f t="shared" si="88"/>
        <v>0.25</v>
      </c>
      <c r="BB198" s="174">
        <f t="shared" si="89"/>
        <v>0.25</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654" t="s">
        <v>3495</v>
      </c>
      <c r="E199" s="35" t="s">
        <v>3615</v>
      </c>
      <c r="F199" s="17"/>
      <c r="G199" s="131">
        <v>44334</v>
      </c>
      <c r="H199" s="135"/>
      <c r="I199" s="141"/>
      <c r="J199" s="25"/>
      <c r="K199" s="145" t="s">
        <v>0</v>
      </c>
      <c r="L199" s="28"/>
      <c r="M199" s="394">
        <v>44356</v>
      </c>
      <c r="N199" s="158">
        <f t="shared" si="95"/>
        <v>17</v>
      </c>
      <c r="O199" s="27"/>
      <c r="P199" s="27"/>
      <c r="Q199" s="27"/>
      <c r="R199" s="27" t="s">
        <v>0</v>
      </c>
      <c r="S199" s="27"/>
      <c r="T199" s="28"/>
      <c r="U199" s="29"/>
      <c r="V199" s="167">
        <v>0.25</v>
      </c>
      <c r="W199" s="318"/>
      <c r="X199" s="319"/>
      <c r="Y199" s="160">
        <f t="shared" si="81"/>
        <v>0.25</v>
      </c>
      <c r="Z199" s="159">
        <f t="shared" si="96"/>
        <v>2.5</v>
      </c>
      <c r="AA199" s="327"/>
      <c r="AB199" s="400">
        <f t="shared" si="105"/>
        <v>-30</v>
      </c>
      <c r="AC199" s="371"/>
      <c r="AD199" s="226" t="str">
        <f t="shared" si="82"/>
        <v/>
      </c>
      <c r="AE199" s="368">
        <f t="shared" si="97"/>
        <v>-27.5</v>
      </c>
      <c r="AF199" s="339"/>
      <c r="AG199" s="338"/>
      <c r="AH199" s="336"/>
      <c r="AI199" s="161">
        <f t="shared" si="98"/>
        <v>0</v>
      </c>
      <c r="AJ199" s="162">
        <f t="shared" si="83"/>
        <v>2.5</v>
      </c>
      <c r="AK199" s="163">
        <f t="shared" si="99"/>
        <v>2.5</v>
      </c>
      <c r="AL199" s="164">
        <f t="shared" si="100"/>
        <v>0</v>
      </c>
      <c r="AM199" s="164">
        <f t="shared" si="101"/>
        <v>0</v>
      </c>
      <c r="AN199" s="164">
        <f t="shared" si="102"/>
        <v>2.5</v>
      </c>
      <c r="AO199" s="164">
        <f t="shared" si="103"/>
        <v>2.5</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f t="shared" si="84"/>
        <v>17</v>
      </c>
      <c r="AX199" s="165">
        <f t="shared" si="85"/>
        <v>17</v>
      </c>
      <c r="AY199" s="193" t="str">
        <f t="shared" si="86"/>
        <v/>
      </c>
      <c r="AZ199" s="183" t="str">
        <f t="shared" si="87"/>
        <v/>
      </c>
      <c r="BA199" s="173">
        <f t="shared" si="88"/>
        <v>0.25</v>
      </c>
      <c r="BB199" s="174">
        <f t="shared" si="89"/>
        <v>0.25</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37.5" x14ac:dyDescent="0.3">
      <c r="A200" s="221"/>
      <c r="B200" s="222"/>
      <c r="C200" s="213">
        <v>189</v>
      </c>
      <c r="D200" s="651" t="s">
        <v>3503</v>
      </c>
      <c r="E200" s="35" t="s">
        <v>3615</v>
      </c>
      <c r="F200" s="17"/>
      <c r="G200" s="131">
        <v>44334</v>
      </c>
      <c r="H200" s="135"/>
      <c r="I200" s="141"/>
      <c r="J200" s="25"/>
      <c r="K200" s="145" t="s">
        <v>0</v>
      </c>
      <c r="L200" s="28"/>
      <c r="M200" s="394">
        <v>44356</v>
      </c>
      <c r="N200" s="158">
        <f t="shared" si="95"/>
        <v>17</v>
      </c>
      <c r="O200" s="27"/>
      <c r="P200" s="27"/>
      <c r="Q200" s="27"/>
      <c r="R200" s="27" t="s">
        <v>0</v>
      </c>
      <c r="S200" s="27"/>
      <c r="T200" s="28"/>
      <c r="U200" s="29"/>
      <c r="V200" s="167">
        <v>0.25</v>
      </c>
      <c r="W200" s="318"/>
      <c r="X200" s="319"/>
      <c r="Y200" s="160">
        <f t="shared" si="81"/>
        <v>0.25</v>
      </c>
      <c r="Z200" s="159">
        <f t="shared" si="96"/>
        <v>2.5</v>
      </c>
      <c r="AA200" s="327"/>
      <c r="AB200" s="400">
        <f t="shared" si="105"/>
        <v>-30</v>
      </c>
      <c r="AC200" s="371"/>
      <c r="AD200" s="226" t="str">
        <f t="shared" si="82"/>
        <v/>
      </c>
      <c r="AE200" s="368">
        <f t="shared" si="97"/>
        <v>-27.5</v>
      </c>
      <c r="AF200" s="339"/>
      <c r="AG200" s="338"/>
      <c r="AH200" s="336"/>
      <c r="AI200" s="161">
        <f t="shared" si="98"/>
        <v>0</v>
      </c>
      <c r="AJ200" s="162">
        <f t="shared" si="83"/>
        <v>2.5</v>
      </c>
      <c r="AK200" s="163">
        <f t="shared" si="99"/>
        <v>2.5</v>
      </c>
      <c r="AL200" s="164">
        <f t="shared" si="100"/>
        <v>0</v>
      </c>
      <c r="AM200" s="164">
        <f t="shared" si="101"/>
        <v>0</v>
      </c>
      <c r="AN200" s="164">
        <f t="shared" si="102"/>
        <v>2.5</v>
      </c>
      <c r="AO200" s="164">
        <f t="shared" si="103"/>
        <v>2.5</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f t="shared" si="84"/>
        <v>17</v>
      </c>
      <c r="AX200" s="165">
        <f t="shared" si="85"/>
        <v>17</v>
      </c>
      <c r="AY200" s="193" t="str">
        <f t="shared" si="86"/>
        <v/>
      </c>
      <c r="AZ200" s="183" t="str">
        <f t="shared" si="87"/>
        <v/>
      </c>
      <c r="BA200" s="173">
        <f t="shared" si="88"/>
        <v>0.25</v>
      </c>
      <c r="BB200" s="174">
        <f t="shared" si="89"/>
        <v>0.25</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37.5" x14ac:dyDescent="0.3">
      <c r="A201" s="221"/>
      <c r="B201" s="222"/>
      <c r="C201" s="214">
        <v>190</v>
      </c>
      <c r="D201" s="652" t="s">
        <v>3504</v>
      </c>
      <c r="E201" s="35" t="s">
        <v>3615</v>
      </c>
      <c r="F201" s="17"/>
      <c r="G201" s="131">
        <v>44334</v>
      </c>
      <c r="H201" s="135"/>
      <c r="I201" s="141"/>
      <c r="J201" s="25"/>
      <c r="K201" s="145" t="s">
        <v>0</v>
      </c>
      <c r="L201" s="28"/>
      <c r="M201" s="394">
        <v>44356</v>
      </c>
      <c r="N201" s="158">
        <f t="shared" si="95"/>
        <v>17</v>
      </c>
      <c r="O201" s="27"/>
      <c r="P201" s="27"/>
      <c r="Q201" s="27"/>
      <c r="R201" s="27" t="s">
        <v>0</v>
      </c>
      <c r="S201" s="27"/>
      <c r="T201" s="28"/>
      <c r="U201" s="29"/>
      <c r="V201" s="167">
        <v>0.25</v>
      </c>
      <c r="W201" s="318"/>
      <c r="X201" s="319"/>
      <c r="Y201" s="160">
        <f t="shared" si="81"/>
        <v>0.25</v>
      </c>
      <c r="Z201" s="159">
        <f t="shared" si="96"/>
        <v>2.5</v>
      </c>
      <c r="AA201" s="327"/>
      <c r="AB201" s="400">
        <f t="shared" si="105"/>
        <v>-30</v>
      </c>
      <c r="AC201" s="371"/>
      <c r="AD201" s="226" t="str">
        <f t="shared" si="82"/>
        <v/>
      </c>
      <c r="AE201" s="368">
        <f t="shared" si="97"/>
        <v>-27.5</v>
      </c>
      <c r="AF201" s="339"/>
      <c r="AG201" s="338"/>
      <c r="AH201" s="336"/>
      <c r="AI201" s="161">
        <f t="shared" si="98"/>
        <v>0</v>
      </c>
      <c r="AJ201" s="162">
        <f t="shared" si="83"/>
        <v>2.5</v>
      </c>
      <c r="AK201" s="163">
        <f t="shared" si="99"/>
        <v>2.5</v>
      </c>
      <c r="AL201" s="164">
        <f t="shared" si="100"/>
        <v>0</v>
      </c>
      <c r="AM201" s="164">
        <f t="shared" si="101"/>
        <v>0</v>
      </c>
      <c r="AN201" s="164">
        <f t="shared" si="102"/>
        <v>2.5</v>
      </c>
      <c r="AO201" s="164">
        <f t="shared" si="103"/>
        <v>2.5</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f t="shared" si="84"/>
        <v>17</v>
      </c>
      <c r="AX201" s="165">
        <f t="shared" si="85"/>
        <v>17</v>
      </c>
      <c r="AY201" s="193" t="str">
        <f t="shared" si="86"/>
        <v/>
      </c>
      <c r="AZ201" s="183" t="str">
        <f t="shared" si="87"/>
        <v/>
      </c>
      <c r="BA201" s="173">
        <f t="shared" si="88"/>
        <v>0.25</v>
      </c>
      <c r="BB201" s="174">
        <f t="shared" si="89"/>
        <v>0.25</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37.5" x14ac:dyDescent="0.3">
      <c r="A202" s="221"/>
      <c r="B202" s="222"/>
      <c r="C202" s="213">
        <v>191</v>
      </c>
      <c r="D202" s="651" t="s">
        <v>3505</v>
      </c>
      <c r="E202" s="35" t="s">
        <v>3615</v>
      </c>
      <c r="F202" s="17"/>
      <c r="G202" s="131">
        <v>44334</v>
      </c>
      <c r="H202" s="135"/>
      <c r="I202" s="141"/>
      <c r="J202" s="25"/>
      <c r="K202" s="145" t="s">
        <v>0</v>
      </c>
      <c r="L202" s="28"/>
      <c r="M202" s="394">
        <v>44356</v>
      </c>
      <c r="N202" s="158">
        <f t="shared" si="95"/>
        <v>17</v>
      </c>
      <c r="O202" s="27"/>
      <c r="P202" s="27"/>
      <c r="Q202" s="27"/>
      <c r="R202" s="27" t="s">
        <v>0</v>
      </c>
      <c r="S202" s="27"/>
      <c r="T202" s="28"/>
      <c r="U202" s="29"/>
      <c r="V202" s="167">
        <v>0.25</v>
      </c>
      <c r="W202" s="318"/>
      <c r="X202" s="319"/>
      <c r="Y202" s="160">
        <f t="shared" si="81"/>
        <v>0.25</v>
      </c>
      <c r="Z202" s="159">
        <f t="shared" si="96"/>
        <v>2.5</v>
      </c>
      <c r="AA202" s="327"/>
      <c r="AB202" s="400">
        <f t="shared" si="105"/>
        <v>-30</v>
      </c>
      <c r="AC202" s="371"/>
      <c r="AD202" s="226" t="str">
        <f t="shared" si="82"/>
        <v/>
      </c>
      <c r="AE202" s="368">
        <f t="shared" si="97"/>
        <v>-27.5</v>
      </c>
      <c r="AF202" s="339"/>
      <c r="AG202" s="338"/>
      <c r="AH202" s="336"/>
      <c r="AI202" s="161">
        <f t="shared" si="98"/>
        <v>0</v>
      </c>
      <c r="AJ202" s="162">
        <f t="shared" si="83"/>
        <v>2.5</v>
      </c>
      <c r="AK202" s="163">
        <f t="shared" si="99"/>
        <v>2.5</v>
      </c>
      <c r="AL202" s="164">
        <f t="shared" si="100"/>
        <v>0</v>
      </c>
      <c r="AM202" s="164">
        <f t="shared" si="101"/>
        <v>0</v>
      </c>
      <c r="AN202" s="164">
        <f t="shared" si="102"/>
        <v>2.5</v>
      </c>
      <c r="AO202" s="164">
        <f t="shared" si="103"/>
        <v>2.5</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f t="shared" si="84"/>
        <v>17</v>
      </c>
      <c r="AX202" s="165">
        <f t="shared" si="85"/>
        <v>17</v>
      </c>
      <c r="AY202" s="193" t="str">
        <f t="shared" si="86"/>
        <v/>
      </c>
      <c r="AZ202" s="183" t="str">
        <f t="shared" si="87"/>
        <v/>
      </c>
      <c r="BA202" s="173">
        <f t="shared" si="88"/>
        <v>0.25</v>
      </c>
      <c r="BB202" s="174">
        <f t="shared" si="89"/>
        <v>0.25</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37.5" x14ac:dyDescent="0.3">
      <c r="A203" s="221"/>
      <c r="B203" s="222"/>
      <c r="C203" s="214">
        <v>192</v>
      </c>
      <c r="D203" s="651" t="s">
        <v>3506</v>
      </c>
      <c r="E203" s="35" t="s">
        <v>3615</v>
      </c>
      <c r="F203" s="17"/>
      <c r="G203" s="131">
        <v>44334</v>
      </c>
      <c r="H203" s="135"/>
      <c r="I203" s="141"/>
      <c r="J203" s="25"/>
      <c r="K203" s="145" t="s">
        <v>0</v>
      </c>
      <c r="L203" s="28"/>
      <c r="M203" s="394">
        <v>44356</v>
      </c>
      <c r="N203" s="158">
        <f t="shared" si="95"/>
        <v>17</v>
      </c>
      <c r="O203" s="27"/>
      <c r="P203" s="27"/>
      <c r="Q203" s="27"/>
      <c r="R203" s="27" t="s">
        <v>0</v>
      </c>
      <c r="S203" s="27"/>
      <c r="T203" s="28"/>
      <c r="U203" s="29"/>
      <c r="V203" s="167">
        <v>0.25</v>
      </c>
      <c r="W203" s="318"/>
      <c r="X203" s="319"/>
      <c r="Y203" s="160">
        <f t="shared" si="81"/>
        <v>0.25</v>
      </c>
      <c r="Z203" s="159">
        <f t="shared" si="96"/>
        <v>2.5</v>
      </c>
      <c r="AA203" s="327"/>
      <c r="AB203" s="400">
        <f t="shared" si="105"/>
        <v>-30</v>
      </c>
      <c r="AC203" s="371"/>
      <c r="AD203" s="226" t="str">
        <f t="shared" si="82"/>
        <v/>
      </c>
      <c r="AE203" s="368">
        <f t="shared" si="97"/>
        <v>-27.5</v>
      </c>
      <c r="AF203" s="339"/>
      <c r="AG203" s="338"/>
      <c r="AH203" s="336"/>
      <c r="AI203" s="161">
        <f t="shared" si="98"/>
        <v>0</v>
      </c>
      <c r="AJ203" s="162">
        <f t="shared" si="83"/>
        <v>2.5</v>
      </c>
      <c r="AK203" s="163">
        <f t="shared" si="99"/>
        <v>2.5</v>
      </c>
      <c r="AL203" s="164">
        <f t="shared" si="100"/>
        <v>0</v>
      </c>
      <c r="AM203" s="164">
        <f t="shared" si="101"/>
        <v>0</v>
      </c>
      <c r="AN203" s="164">
        <f t="shared" si="102"/>
        <v>2.5</v>
      </c>
      <c r="AO203" s="164">
        <f t="shared" si="103"/>
        <v>2.5</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f t="shared" si="84"/>
        <v>17</v>
      </c>
      <c r="AX203" s="165">
        <f t="shared" si="85"/>
        <v>17</v>
      </c>
      <c r="AY203" s="193" t="str">
        <f t="shared" si="86"/>
        <v/>
      </c>
      <c r="AZ203" s="183" t="str">
        <f t="shared" si="87"/>
        <v/>
      </c>
      <c r="BA203" s="173">
        <f t="shared" si="88"/>
        <v>0.25</v>
      </c>
      <c r="BB203" s="174">
        <f t="shared" si="89"/>
        <v>0.25</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37.5" x14ac:dyDescent="0.3">
      <c r="A204" s="221"/>
      <c r="B204" s="222"/>
      <c r="C204" s="214">
        <v>193</v>
      </c>
      <c r="D204" s="651" t="s">
        <v>3507</v>
      </c>
      <c r="E204" s="35" t="s">
        <v>3615</v>
      </c>
      <c r="F204" s="17"/>
      <c r="G204" s="131">
        <v>44334</v>
      </c>
      <c r="H204" s="135"/>
      <c r="I204" s="141"/>
      <c r="J204" s="25"/>
      <c r="K204" s="145" t="s">
        <v>0</v>
      </c>
      <c r="L204" s="28"/>
      <c r="M204" s="394">
        <v>44356</v>
      </c>
      <c r="N204" s="158">
        <f t="shared" si="95"/>
        <v>17</v>
      </c>
      <c r="O204" s="27"/>
      <c r="P204" s="27"/>
      <c r="Q204" s="27"/>
      <c r="R204" s="27" t="s">
        <v>0</v>
      </c>
      <c r="S204" s="27"/>
      <c r="T204" s="28"/>
      <c r="U204" s="29"/>
      <c r="V204" s="167">
        <v>0.25</v>
      </c>
      <c r="W204" s="318"/>
      <c r="X204" s="319"/>
      <c r="Y204" s="160">
        <f t="shared" ref="Y204:Y267" si="113">V204+W204+X204</f>
        <v>0.25</v>
      </c>
      <c r="Z204" s="159">
        <f t="shared" si="96"/>
        <v>2.5</v>
      </c>
      <c r="AA204" s="327"/>
      <c r="AB204" s="400">
        <f t="shared" si="105"/>
        <v>-30</v>
      </c>
      <c r="AC204" s="371"/>
      <c r="AD204" s="226" t="str">
        <f t="shared" ref="AD204:AD267" si="114">IF(F204="x",(0-((V204*10)+(W204*20))),"")</f>
        <v/>
      </c>
      <c r="AE204" s="368">
        <f t="shared" si="97"/>
        <v>-27.5</v>
      </c>
      <c r="AF204" s="339"/>
      <c r="AG204" s="338"/>
      <c r="AH204" s="336"/>
      <c r="AI204" s="161">
        <f t="shared" si="98"/>
        <v>0</v>
      </c>
      <c r="AJ204" s="162">
        <f t="shared" ref="AJ204:AJ267" si="115">(X204*20)+Z204+AA204+AF204</f>
        <v>2.5</v>
      </c>
      <c r="AK204" s="163">
        <f t="shared" si="99"/>
        <v>2.5</v>
      </c>
      <c r="AL204" s="164">
        <f t="shared" si="100"/>
        <v>0</v>
      </c>
      <c r="AM204" s="164">
        <f t="shared" si="101"/>
        <v>0</v>
      </c>
      <c r="AN204" s="164">
        <f t="shared" si="102"/>
        <v>2.5</v>
      </c>
      <c r="AO204" s="164">
        <f t="shared" si="103"/>
        <v>2.5</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f t="shared" ref="AW204:AW267" si="116">IF(N204&gt;0,N204,"")</f>
        <v>17</v>
      </c>
      <c r="AX204" s="165">
        <f t="shared" ref="AX204:AX267" si="117">IF(AND(K204="x",AW204&gt;0),AW204,"")</f>
        <v>17</v>
      </c>
      <c r="AY204" s="193" t="str">
        <f t="shared" ref="AY204:AY267" si="118">IF(OR(K204="x",F204="x",AW204&lt;=0),"",AW204)</f>
        <v/>
      </c>
      <c r="AZ204" s="183" t="str">
        <f t="shared" ref="AZ204:AZ267" si="119">IF(AND(F204="x",AW204&gt;0),AW204,"")</f>
        <v/>
      </c>
      <c r="BA204" s="173">
        <f t="shared" ref="BA204:BA267" si="120">IF(V204&gt;0,V204,"")</f>
        <v>0.25</v>
      </c>
      <c r="BB204" s="174">
        <f t="shared" ref="BB204:BB267" si="121">IF(AND(K204="x",BA204&gt;0),BA204,"")</f>
        <v>0.25</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37.5" x14ac:dyDescent="0.3">
      <c r="A205" s="221"/>
      <c r="B205" s="222"/>
      <c r="C205" s="213">
        <v>194</v>
      </c>
      <c r="D205" s="652" t="s">
        <v>3508</v>
      </c>
      <c r="E205" s="35" t="s">
        <v>3615</v>
      </c>
      <c r="F205" s="17"/>
      <c r="G205" s="131">
        <v>44334</v>
      </c>
      <c r="H205" s="135"/>
      <c r="I205" s="141"/>
      <c r="J205" s="25"/>
      <c r="K205" s="145" t="s">
        <v>0</v>
      </c>
      <c r="L205" s="28"/>
      <c r="M205" s="394">
        <v>44356</v>
      </c>
      <c r="N205" s="158">
        <f t="shared" ref="N205:N268" si="127">IF((NETWORKDAYS(G205,M205)&gt;0),(NETWORKDAYS(G205,M205)),"")</f>
        <v>17</v>
      </c>
      <c r="O205" s="27"/>
      <c r="P205" s="27"/>
      <c r="Q205" s="27"/>
      <c r="R205" s="27" t="s">
        <v>0</v>
      </c>
      <c r="S205" s="27"/>
      <c r="T205" s="28"/>
      <c r="U205" s="29"/>
      <c r="V205" s="167">
        <v>0.25</v>
      </c>
      <c r="W205" s="318"/>
      <c r="X205" s="319"/>
      <c r="Y205" s="160">
        <f t="shared" si="113"/>
        <v>0.25</v>
      </c>
      <c r="Z205" s="159">
        <f t="shared" ref="Z205:Z268" si="128">IF((F205="x"),0,((V205*10)+(W205*20)))</f>
        <v>2.5</v>
      </c>
      <c r="AA205" s="327"/>
      <c r="AB205" s="400">
        <f t="shared" si="105"/>
        <v>-30</v>
      </c>
      <c r="AC205" s="371"/>
      <c r="AD205" s="226" t="str">
        <f t="shared" si="114"/>
        <v/>
      </c>
      <c r="AE205" s="368">
        <f t="shared" ref="AE205:AE268" si="129">IF(AND(Z205&gt;0,F205="x"),0,IF(AND(Z205&gt;0,AC205="x"),Z205-60,IF(AND(Z205&gt;0,AB205=-30),Z205+AB205,0)))</f>
        <v>-27.5</v>
      </c>
      <c r="AF205" s="339"/>
      <c r="AG205" s="338"/>
      <c r="AH205" s="336"/>
      <c r="AI205" s="161">
        <f t="shared" ref="AI205:AI268" si="130">IF(AE205&lt;=0,AG205,AE205+AG205)</f>
        <v>0</v>
      </c>
      <c r="AJ205" s="162">
        <f t="shared" si="115"/>
        <v>2.5</v>
      </c>
      <c r="AK205" s="163">
        <f t="shared" ref="AK205:AK268" si="131">AJ205-AH205</f>
        <v>2.5</v>
      </c>
      <c r="AL205" s="164">
        <f t="shared" ref="AL205:AL268" si="132">IF(K205="x",AH205,0)</f>
        <v>0</v>
      </c>
      <c r="AM205" s="164">
        <f t="shared" ref="AM205:AM268" si="133">IF(K205="x",AI205,0)</f>
        <v>0</v>
      </c>
      <c r="AN205" s="164">
        <f t="shared" ref="AN205:AN268" si="134">IF(K205="x",AJ205,0)</f>
        <v>2.5</v>
      </c>
      <c r="AO205" s="164">
        <f t="shared" ref="AO205:AO268" si="135">IF(K205="x",AK205,0)</f>
        <v>2.5</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f t="shared" si="116"/>
        <v>17</v>
      </c>
      <c r="AX205" s="165">
        <f t="shared" si="117"/>
        <v>17</v>
      </c>
      <c r="AY205" s="193" t="str">
        <f t="shared" si="118"/>
        <v/>
      </c>
      <c r="AZ205" s="183" t="str">
        <f t="shared" si="119"/>
        <v/>
      </c>
      <c r="BA205" s="173">
        <f t="shared" si="120"/>
        <v>0.25</v>
      </c>
      <c r="BB205" s="174">
        <f t="shared" si="121"/>
        <v>0.25</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37.5" x14ac:dyDescent="0.3">
      <c r="A206" s="221"/>
      <c r="B206" s="222"/>
      <c r="C206" s="214">
        <v>195</v>
      </c>
      <c r="D206" s="651" t="s">
        <v>3509</v>
      </c>
      <c r="E206" s="35" t="s">
        <v>3615</v>
      </c>
      <c r="F206" s="17"/>
      <c r="G206" s="131">
        <v>44334</v>
      </c>
      <c r="H206" s="135"/>
      <c r="I206" s="141"/>
      <c r="J206" s="25"/>
      <c r="K206" s="145" t="s">
        <v>0</v>
      </c>
      <c r="L206" s="28"/>
      <c r="M206" s="394">
        <v>44356</v>
      </c>
      <c r="N206" s="158">
        <f t="shared" si="127"/>
        <v>17</v>
      </c>
      <c r="O206" s="27"/>
      <c r="P206" s="27"/>
      <c r="Q206" s="27"/>
      <c r="R206" s="27" t="s">
        <v>0</v>
      </c>
      <c r="S206" s="27"/>
      <c r="T206" s="28"/>
      <c r="U206" s="29"/>
      <c r="V206" s="167">
        <v>0.25</v>
      </c>
      <c r="W206" s="318"/>
      <c r="X206" s="319"/>
      <c r="Y206" s="160">
        <f t="shared" si="113"/>
        <v>0.25</v>
      </c>
      <c r="Z206" s="159">
        <f t="shared" si="128"/>
        <v>2.5</v>
      </c>
      <c r="AA206" s="327"/>
      <c r="AB206" s="400">
        <f t="shared" ref="AB206:AB269" si="137">IF(AND(Z206&gt;=0,F206="x"),0,IF(AND(Z206&gt;0,AC206="x"),0,IF(Z206&gt;0,0-30,0)))</f>
        <v>-30</v>
      </c>
      <c r="AC206" s="371"/>
      <c r="AD206" s="226" t="str">
        <f t="shared" si="114"/>
        <v/>
      </c>
      <c r="AE206" s="368">
        <f t="shared" si="129"/>
        <v>-27.5</v>
      </c>
      <c r="AF206" s="339"/>
      <c r="AG206" s="338"/>
      <c r="AH206" s="336"/>
      <c r="AI206" s="161">
        <f t="shared" si="130"/>
        <v>0</v>
      </c>
      <c r="AJ206" s="162">
        <f t="shared" si="115"/>
        <v>2.5</v>
      </c>
      <c r="AK206" s="163">
        <f t="shared" si="131"/>
        <v>2.5</v>
      </c>
      <c r="AL206" s="164">
        <f t="shared" si="132"/>
        <v>0</v>
      </c>
      <c r="AM206" s="164">
        <f t="shared" si="133"/>
        <v>0</v>
      </c>
      <c r="AN206" s="164">
        <f t="shared" si="134"/>
        <v>2.5</v>
      </c>
      <c r="AO206" s="164">
        <f t="shared" si="135"/>
        <v>2.5</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f t="shared" si="116"/>
        <v>17</v>
      </c>
      <c r="AX206" s="165">
        <f t="shared" si="117"/>
        <v>17</v>
      </c>
      <c r="AY206" s="193" t="str">
        <f t="shared" si="118"/>
        <v/>
      </c>
      <c r="AZ206" s="183" t="str">
        <f t="shared" si="119"/>
        <v/>
      </c>
      <c r="BA206" s="173">
        <f t="shared" si="120"/>
        <v>0.25</v>
      </c>
      <c r="BB206" s="174">
        <f t="shared" si="121"/>
        <v>0.25</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56.25" x14ac:dyDescent="0.3">
      <c r="A207" s="221"/>
      <c r="B207" s="222"/>
      <c r="C207" s="213">
        <v>196</v>
      </c>
      <c r="D207" s="651" t="s">
        <v>3510</v>
      </c>
      <c r="E207" s="35" t="s">
        <v>3615</v>
      </c>
      <c r="F207" s="17"/>
      <c r="G207" s="131">
        <v>44334</v>
      </c>
      <c r="H207" s="135"/>
      <c r="I207" s="141"/>
      <c r="J207" s="25"/>
      <c r="K207" s="145" t="s">
        <v>0</v>
      </c>
      <c r="L207" s="28"/>
      <c r="M207" s="394">
        <v>44356</v>
      </c>
      <c r="N207" s="158">
        <f t="shared" si="127"/>
        <v>17</v>
      </c>
      <c r="O207" s="27"/>
      <c r="P207" s="27"/>
      <c r="Q207" s="27"/>
      <c r="R207" s="27" t="s">
        <v>0</v>
      </c>
      <c r="S207" s="27"/>
      <c r="T207" s="28"/>
      <c r="U207" s="29"/>
      <c r="V207" s="167">
        <v>0.25</v>
      </c>
      <c r="W207" s="318"/>
      <c r="X207" s="319"/>
      <c r="Y207" s="160">
        <f t="shared" si="113"/>
        <v>0.25</v>
      </c>
      <c r="Z207" s="159">
        <f t="shared" si="128"/>
        <v>2.5</v>
      </c>
      <c r="AA207" s="327"/>
      <c r="AB207" s="400">
        <f t="shared" si="137"/>
        <v>-30</v>
      </c>
      <c r="AC207" s="371"/>
      <c r="AD207" s="226" t="str">
        <f t="shared" si="114"/>
        <v/>
      </c>
      <c r="AE207" s="368">
        <f t="shared" si="129"/>
        <v>-27.5</v>
      </c>
      <c r="AF207" s="339"/>
      <c r="AG207" s="338"/>
      <c r="AH207" s="336"/>
      <c r="AI207" s="161">
        <f t="shared" si="130"/>
        <v>0</v>
      </c>
      <c r="AJ207" s="162">
        <f t="shared" si="115"/>
        <v>2.5</v>
      </c>
      <c r="AK207" s="163">
        <f t="shared" si="131"/>
        <v>2.5</v>
      </c>
      <c r="AL207" s="164">
        <f t="shared" si="132"/>
        <v>0</v>
      </c>
      <c r="AM207" s="164">
        <f t="shared" si="133"/>
        <v>0</v>
      </c>
      <c r="AN207" s="164">
        <f t="shared" si="134"/>
        <v>2.5</v>
      </c>
      <c r="AO207" s="164">
        <f t="shared" si="135"/>
        <v>2.5</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f t="shared" si="116"/>
        <v>17</v>
      </c>
      <c r="AX207" s="165">
        <f t="shared" si="117"/>
        <v>17</v>
      </c>
      <c r="AY207" s="193" t="str">
        <f t="shared" si="118"/>
        <v/>
      </c>
      <c r="AZ207" s="183" t="str">
        <f t="shared" si="119"/>
        <v/>
      </c>
      <c r="BA207" s="173">
        <f t="shared" si="120"/>
        <v>0.25</v>
      </c>
      <c r="BB207" s="174">
        <f t="shared" si="121"/>
        <v>0.25</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56.25" x14ac:dyDescent="0.3">
      <c r="A208" s="221"/>
      <c r="B208" s="222"/>
      <c r="C208" s="214">
        <v>197</v>
      </c>
      <c r="D208" s="651" t="s">
        <v>3511</v>
      </c>
      <c r="E208" s="35" t="s">
        <v>3615</v>
      </c>
      <c r="F208" s="17"/>
      <c r="G208" s="131">
        <v>44334</v>
      </c>
      <c r="H208" s="135"/>
      <c r="I208" s="141"/>
      <c r="J208" s="25"/>
      <c r="K208" s="145" t="s">
        <v>0</v>
      </c>
      <c r="L208" s="28"/>
      <c r="M208" s="394">
        <v>44356</v>
      </c>
      <c r="N208" s="158">
        <f t="shared" si="127"/>
        <v>17</v>
      </c>
      <c r="O208" s="27"/>
      <c r="P208" s="27"/>
      <c r="Q208" s="27"/>
      <c r="R208" s="27" t="s">
        <v>0</v>
      </c>
      <c r="S208" s="27"/>
      <c r="T208" s="28"/>
      <c r="U208" s="29"/>
      <c r="V208" s="167">
        <v>0.25</v>
      </c>
      <c r="W208" s="318"/>
      <c r="X208" s="319"/>
      <c r="Y208" s="160">
        <f t="shared" si="113"/>
        <v>0.25</v>
      </c>
      <c r="Z208" s="159">
        <f t="shared" si="128"/>
        <v>2.5</v>
      </c>
      <c r="AA208" s="327"/>
      <c r="AB208" s="400">
        <f t="shared" si="137"/>
        <v>-30</v>
      </c>
      <c r="AC208" s="371"/>
      <c r="AD208" s="226" t="str">
        <f t="shared" si="114"/>
        <v/>
      </c>
      <c r="AE208" s="368">
        <f t="shared" si="129"/>
        <v>-27.5</v>
      </c>
      <c r="AF208" s="339"/>
      <c r="AG208" s="338"/>
      <c r="AH208" s="336"/>
      <c r="AI208" s="161">
        <f t="shared" si="130"/>
        <v>0</v>
      </c>
      <c r="AJ208" s="162">
        <f t="shared" si="115"/>
        <v>2.5</v>
      </c>
      <c r="AK208" s="163">
        <f t="shared" si="131"/>
        <v>2.5</v>
      </c>
      <c r="AL208" s="164">
        <f t="shared" si="132"/>
        <v>0</v>
      </c>
      <c r="AM208" s="164">
        <f t="shared" si="133"/>
        <v>0</v>
      </c>
      <c r="AN208" s="164">
        <f t="shared" si="134"/>
        <v>2.5</v>
      </c>
      <c r="AO208" s="164">
        <f t="shared" si="135"/>
        <v>2.5</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f t="shared" si="116"/>
        <v>17</v>
      </c>
      <c r="AX208" s="165">
        <f t="shared" si="117"/>
        <v>17</v>
      </c>
      <c r="AY208" s="193" t="str">
        <f t="shared" si="118"/>
        <v/>
      </c>
      <c r="AZ208" s="183" t="str">
        <f t="shared" si="119"/>
        <v/>
      </c>
      <c r="BA208" s="173">
        <f t="shared" si="120"/>
        <v>0.25</v>
      </c>
      <c r="BB208" s="174">
        <f t="shared" si="121"/>
        <v>0.25</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56.25" x14ac:dyDescent="0.3">
      <c r="A209" s="221"/>
      <c r="B209" s="222"/>
      <c r="C209" s="214">
        <v>198</v>
      </c>
      <c r="D209" s="651" t="s">
        <v>3512</v>
      </c>
      <c r="E209" s="35" t="s">
        <v>3615</v>
      </c>
      <c r="F209" s="17"/>
      <c r="G209" s="131">
        <v>44334</v>
      </c>
      <c r="H209" s="135"/>
      <c r="I209" s="141"/>
      <c r="J209" s="25"/>
      <c r="K209" s="145" t="s">
        <v>0</v>
      </c>
      <c r="L209" s="28"/>
      <c r="M209" s="394">
        <v>44356</v>
      </c>
      <c r="N209" s="158">
        <f t="shared" si="127"/>
        <v>17</v>
      </c>
      <c r="O209" s="27"/>
      <c r="P209" s="27"/>
      <c r="Q209" s="27"/>
      <c r="R209" s="27" t="s">
        <v>0</v>
      </c>
      <c r="S209" s="27"/>
      <c r="T209" s="28"/>
      <c r="U209" s="29"/>
      <c r="V209" s="167">
        <v>0.25</v>
      </c>
      <c r="W209" s="318"/>
      <c r="X209" s="319"/>
      <c r="Y209" s="160">
        <f t="shared" si="113"/>
        <v>0.25</v>
      </c>
      <c r="Z209" s="159">
        <f t="shared" si="128"/>
        <v>2.5</v>
      </c>
      <c r="AA209" s="327"/>
      <c r="AB209" s="400">
        <f t="shared" si="137"/>
        <v>-30</v>
      </c>
      <c r="AC209" s="371"/>
      <c r="AD209" s="226" t="str">
        <f t="shared" si="114"/>
        <v/>
      </c>
      <c r="AE209" s="368">
        <f t="shared" si="129"/>
        <v>-27.5</v>
      </c>
      <c r="AF209" s="339"/>
      <c r="AG209" s="338"/>
      <c r="AH209" s="336"/>
      <c r="AI209" s="161">
        <f t="shared" si="130"/>
        <v>0</v>
      </c>
      <c r="AJ209" s="162">
        <f t="shared" si="115"/>
        <v>2.5</v>
      </c>
      <c r="AK209" s="163">
        <f t="shared" si="131"/>
        <v>2.5</v>
      </c>
      <c r="AL209" s="164">
        <f t="shared" si="132"/>
        <v>0</v>
      </c>
      <c r="AM209" s="164">
        <f t="shared" si="133"/>
        <v>0</v>
      </c>
      <c r="AN209" s="164">
        <f t="shared" si="134"/>
        <v>2.5</v>
      </c>
      <c r="AO209" s="164">
        <f t="shared" si="135"/>
        <v>2.5</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f t="shared" si="116"/>
        <v>17</v>
      </c>
      <c r="AX209" s="165">
        <f t="shared" si="117"/>
        <v>17</v>
      </c>
      <c r="AY209" s="193" t="str">
        <f t="shared" si="118"/>
        <v/>
      </c>
      <c r="AZ209" s="183" t="str">
        <f t="shared" si="119"/>
        <v/>
      </c>
      <c r="BA209" s="173">
        <f t="shared" si="120"/>
        <v>0.25</v>
      </c>
      <c r="BB209" s="174">
        <f t="shared" si="121"/>
        <v>0.25</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37.5" x14ac:dyDescent="0.3">
      <c r="A210" s="221"/>
      <c r="B210" s="222"/>
      <c r="C210" s="213">
        <v>199</v>
      </c>
      <c r="D210" s="656" t="s">
        <v>3513</v>
      </c>
      <c r="E210" s="35" t="s">
        <v>3615</v>
      </c>
      <c r="F210" s="17"/>
      <c r="G210" s="131">
        <v>44334</v>
      </c>
      <c r="H210" s="137"/>
      <c r="I210" s="143"/>
      <c r="J210" s="80"/>
      <c r="K210" s="145" t="s">
        <v>0</v>
      </c>
      <c r="L210" s="30"/>
      <c r="M210" s="394">
        <v>44356</v>
      </c>
      <c r="N210" s="158">
        <f t="shared" si="127"/>
        <v>17</v>
      </c>
      <c r="O210" s="27"/>
      <c r="P210" s="27"/>
      <c r="Q210" s="27"/>
      <c r="R210" s="27" t="s">
        <v>0</v>
      </c>
      <c r="S210" s="27"/>
      <c r="T210" s="30"/>
      <c r="U210" s="31"/>
      <c r="V210" s="167">
        <v>0.25</v>
      </c>
      <c r="W210" s="320"/>
      <c r="X210" s="318"/>
      <c r="Y210" s="160">
        <f t="shared" si="113"/>
        <v>0.25</v>
      </c>
      <c r="Z210" s="159">
        <f t="shared" si="128"/>
        <v>2.5</v>
      </c>
      <c r="AA210" s="328"/>
      <c r="AB210" s="400">
        <f t="shared" si="137"/>
        <v>-30</v>
      </c>
      <c r="AC210" s="371"/>
      <c r="AD210" s="226" t="str">
        <f t="shared" si="114"/>
        <v/>
      </c>
      <c r="AE210" s="368">
        <f t="shared" si="129"/>
        <v>-27.5</v>
      </c>
      <c r="AF210" s="340"/>
      <c r="AG210" s="341"/>
      <c r="AH210" s="339"/>
      <c r="AI210" s="161">
        <f t="shared" si="130"/>
        <v>0</v>
      </c>
      <c r="AJ210" s="162">
        <f t="shared" si="115"/>
        <v>2.5</v>
      </c>
      <c r="AK210" s="163">
        <f t="shared" si="131"/>
        <v>2.5</v>
      </c>
      <c r="AL210" s="164">
        <f t="shared" si="132"/>
        <v>0</v>
      </c>
      <c r="AM210" s="164">
        <f t="shared" si="133"/>
        <v>0</v>
      </c>
      <c r="AN210" s="164">
        <f t="shared" si="134"/>
        <v>2.5</v>
      </c>
      <c r="AO210" s="164">
        <f t="shared" si="135"/>
        <v>2.5</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f t="shared" si="116"/>
        <v>17</v>
      </c>
      <c r="AX210" s="165">
        <f t="shared" si="117"/>
        <v>17</v>
      </c>
      <c r="AY210" s="193" t="str">
        <f t="shared" si="118"/>
        <v/>
      </c>
      <c r="AZ210" s="183" t="str">
        <f t="shared" si="119"/>
        <v/>
      </c>
      <c r="BA210" s="173">
        <f t="shared" si="120"/>
        <v>0.25</v>
      </c>
      <c r="BB210" s="174">
        <f t="shared" si="121"/>
        <v>0.25</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37.5" x14ac:dyDescent="0.3">
      <c r="A211" s="221"/>
      <c r="B211" s="222"/>
      <c r="C211" s="213">
        <v>200</v>
      </c>
      <c r="D211" s="651" t="s">
        <v>3514</v>
      </c>
      <c r="E211" s="35" t="s">
        <v>3615</v>
      </c>
      <c r="F211" s="17"/>
      <c r="G211" s="131">
        <v>44334</v>
      </c>
      <c r="H211" s="139"/>
      <c r="I211" s="141"/>
      <c r="J211" s="25"/>
      <c r="K211" s="145" t="s">
        <v>0</v>
      </c>
      <c r="L211" s="28"/>
      <c r="M211" s="394">
        <v>44356</v>
      </c>
      <c r="N211" s="158">
        <f t="shared" si="127"/>
        <v>17</v>
      </c>
      <c r="O211" s="27"/>
      <c r="P211" s="27"/>
      <c r="Q211" s="27"/>
      <c r="R211" s="27" t="s">
        <v>0</v>
      </c>
      <c r="S211" s="27"/>
      <c r="T211" s="27"/>
      <c r="U211" s="28"/>
      <c r="V211" s="167">
        <v>0.25</v>
      </c>
      <c r="W211" s="318"/>
      <c r="X211" s="318"/>
      <c r="Y211" s="160">
        <f t="shared" si="113"/>
        <v>0.25</v>
      </c>
      <c r="Z211" s="159">
        <f t="shared" si="128"/>
        <v>2.5</v>
      </c>
      <c r="AA211" s="327"/>
      <c r="AB211" s="400">
        <f t="shared" si="137"/>
        <v>-30</v>
      </c>
      <c r="AC211" s="371"/>
      <c r="AD211" s="226" t="str">
        <f t="shared" si="114"/>
        <v/>
      </c>
      <c r="AE211" s="368">
        <f t="shared" si="129"/>
        <v>-27.5</v>
      </c>
      <c r="AF211" s="339"/>
      <c r="AG211" s="342"/>
      <c r="AH211" s="339"/>
      <c r="AI211" s="161">
        <f t="shared" si="130"/>
        <v>0</v>
      </c>
      <c r="AJ211" s="162">
        <f t="shared" si="115"/>
        <v>2.5</v>
      </c>
      <c r="AK211" s="163">
        <f t="shared" si="131"/>
        <v>2.5</v>
      </c>
      <c r="AL211" s="164">
        <f t="shared" si="132"/>
        <v>0</v>
      </c>
      <c r="AM211" s="164">
        <f t="shared" si="133"/>
        <v>0</v>
      </c>
      <c r="AN211" s="164">
        <f t="shared" si="134"/>
        <v>2.5</v>
      </c>
      <c r="AO211" s="164">
        <f t="shared" si="135"/>
        <v>2.5</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f t="shared" si="116"/>
        <v>17</v>
      </c>
      <c r="AX211" s="165">
        <f t="shared" si="117"/>
        <v>17</v>
      </c>
      <c r="AY211" s="193" t="str">
        <f t="shared" si="118"/>
        <v/>
      </c>
      <c r="AZ211" s="183" t="str">
        <f t="shared" si="119"/>
        <v/>
      </c>
      <c r="BA211" s="173">
        <f t="shared" si="120"/>
        <v>0.25</v>
      </c>
      <c r="BB211" s="174">
        <f t="shared" si="121"/>
        <v>0.25</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37.5" x14ac:dyDescent="0.3">
      <c r="A212" s="219"/>
      <c r="B212" s="220"/>
      <c r="C212" s="213">
        <v>201</v>
      </c>
      <c r="D212" s="657" t="s">
        <v>3515</v>
      </c>
      <c r="E212" s="35" t="s">
        <v>3615</v>
      </c>
      <c r="F212" s="34"/>
      <c r="G212" s="131">
        <v>44334</v>
      </c>
      <c r="H212" s="136"/>
      <c r="I212" s="140"/>
      <c r="J212" s="78"/>
      <c r="K212" s="145" t="s">
        <v>0</v>
      </c>
      <c r="L212" s="119"/>
      <c r="M212" s="394">
        <v>44356</v>
      </c>
      <c r="N212" s="158">
        <f t="shared" si="127"/>
        <v>17</v>
      </c>
      <c r="O212" s="321"/>
      <c r="P212" s="315"/>
      <c r="Q212" s="315"/>
      <c r="R212" s="315" t="s">
        <v>0</v>
      </c>
      <c r="S212" s="315"/>
      <c r="T212" s="315"/>
      <c r="U212" s="316"/>
      <c r="V212" s="167">
        <v>0.25</v>
      </c>
      <c r="W212" s="313"/>
      <c r="X212" s="313"/>
      <c r="Y212" s="160">
        <f t="shared" si="113"/>
        <v>0.25</v>
      </c>
      <c r="Z212" s="159">
        <f t="shared" si="128"/>
        <v>2.5</v>
      </c>
      <c r="AA212" s="326"/>
      <c r="AB212" s="400">
        <f t="shared" si="137"/>
        <v>-30</v>
      </c>
      <c r="AC212" s="370"/>
      <c r="AD212" s="226" t="str">
        <f t="shared" si="114"/>
        <v/>
      </c>
      <c r="AE212" s="368">
        <f t="shared" si="129"/>
        <v>-27.5</v>
      </c>
      <c r="AF212" s="331"/>
      <c r="AG212" s="332"/>
      <c r="AH212" s="331"/>
      <c r="AI212" s="161">
        <f t="shared" si="130"/>
        <v>0</v>
      </c>
      <c r="AJ212" s="162">
        <f t="shared" si="115"/>
        <v>2.5</v>
      </c>
      <c r="AK212" s="163">
        <f t="shared" si="131"/>
        <v>2.5</v>
      </c>
      <c r="AL212" s="164">
        <f t="shared" si="132"/>
        <v>0</v>
      </c>
      <c r="AM212" s="164">
        <f t="shared" si="133"/>
        <v>0</v>
      </c>
      <c r="AN212" s="164">
        <f t="shared" si="134"/>
        <v>2.5</v>
      </c>
      <c r="AO212" s="164">
        <f t="shared" si="135"/>
        <v>2.5</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f t="shared" si="116"/>
        <v>17</v>
      </c>
      <c r="AX212" s="165">
        <f t="shared" si="117"/>
        <v>17</v>
      </c>
      <c r="AY212" s="193" t="str">
        <f t="shared" si="118"/>
        <v/>
      </c>
      <c r="AZ212" s="183" t="str">
        <f t="shared" si="119"/>
        <v/>
      </c>
      <c r="BA212" s="173">
        <f t="shared" si="120"/>
        <v>0.25</v>
      </c>
      <c r="BB212" s="174">
        <f t="shared" si="121"/>
        <v>0.25</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37.5" x14ac:dyDescent="0.3">
      <c r="A213" s="219"/>
      <c r="B213" s="220"/>
      <c r="C213" s="213">
        <v>202</v>
      </c>
      <c r="D213" s="657" t="s">
        <v>3516</v>
      </c>
      <c r="E213" s="35" t="s">
        <v>3615</v>
      </c>
      <c r="F213" s="34"/>
      <c r="G213" s="131">
        <v>44334</v>
      </c>
      <c r="H213" s="133"/>
      <c r="I213" s="140"/>
      <c r="J213" s="78"/>
      <c r="K213" s="145" t="s">
        <v>0</v>
      </c>
      <c r="L213" s="119"/>
      <c r="M213" s="394">
        <v>44356</v>
      </c>
      <c r="N213" s="158">
        <f t="shared" si="127"/>
        <v>17</v>
      </c>
      <c r="O213" s="315"/>
      <c r="P213" s="315"/>
      <c r="Q213" s="315"/>
      <c r="R213" s="315" t="s">
        <v>0</v>
      </c>
      <c r="S213" s="315"/>
      <c r="T213" s="316"/>
      <c r="U213" s="317"/>
      <c r="V213" s="167">
        <v>0.25</v>
      </c>
      <c r="W213" s="313"/>
      <c r="X213" s="313"/>
      <c r="Y213" s="160">
        <f t="shared" si="113"/>
        <v>0.25</v>
      </c>
      <c r="Z213" s="159">
        <f t="shared" si="128"/>
        <v>2.5</v>
      </c>
      <c r="AA213" s="326"/>
      <c r="AB213" s="400">
        <f t="shared" si="137"/>
        <v>-30</v>
      </c>
      <c r="AC213" s="370"/>
      <c r="AD213" s="226" t="str">
        <f t="shared" si="114"/>
        <v/>
      </c>
      <c r="AE213" s="368">
        <f t="shared" si="129"/>
        <v>-27.5</v>
      </c>
      <c r="AF213" s="331"/>
      <c r="AG213" s="333"/>
      <c r="AH213" s="334"/>
      <c r="AI213" s="161">
        <f t="shared" si="130"/>
        <v>0</v>
      </c>
      <c r="AJ213" s="162">
        <f t="shared" si="115"/>
        <v>2.5</v>
      </c>
      <c r="AK213" s="163">
        <f t="shared" si="131"/>
        <v>2.5</v>
      </c>
      <c r="AL213" s="164">
        <f t="shared" si="132"/>
        <v>0</v>
      </c>
      <c r="AM213" s="164">
        <f t="shared" si="133"/>
        <v>0</v>
      </c>
      <c r="AN213" s="164">
        <f t="shared" si="134"/>
        <v>2.5</v>
      </c>
      <c r="AO213" s="164">
        <f t="shared" si="135"/>
        <v>2.5</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f t="shared" si="116"/>
        <v>17</v>
      </c>
      <c r="AX213" s="165">
        <f t="shared" si="117"/>
        <v>17</v>
      </c>
      <c r="AY213" s="193" t="str">
        <f t="shared" si="118"/>
        <v/>
      </c>
      <c r="AZ213" s="183" t="str">
        <f t="shared" si="119"/>
        <v/>
      </c>
      <c r="BA213" s="173">
        <f t="shared" si="120"/>
        <v>0.25</v>
      </c>
      <c r="BB213" s="174">
        <f t="shared" si="121"/>
        <v>0.25</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37.5" x14ac:dyDescent="0.3">
      <c r="A214" s="219"/>
      <c r="B214" s="220"/>
      <c r="C214" s="213">
        <v>203</v>
      </c>
      <c r="D214" s="657" t="s">
        <v>3517</v>
      </c>
      <c r="E214" s="35" t="s">
        <v>3615</v>
      </c>
      <c r="F214" s="34"/>
      <c r="G214" s="131">
        <v>44334</v>
      </c>
      <c r="H214" s="135"/>
      <c r="I214" s="141"/>
      <c r="J214" s="25"/>
      <c r="K214" s="145" t="s">
        <v>0</v>
      </c>
      <c r="L214" s="28"/>
      <c r="M214" s="394">
        <v>44356</v>
      </c>
      <c r="N214" s="158">
        <f t="shared" si="127"/>
        <v>17</v>
      </c>
      <c r="O214" s="315"/>
      <c r="P214" s="315"/>
      <c r="Q214" s="315"/>
      <c r="R214" s="315" t="s">
        <v>0</v>
      </c>
      <c r="S214" s="315"/>
      <c r="T214" s="316"/>
      <c r="U214" s="317"/>
      <c r="V214" s="167">
        <v>0.25</v>
      </c>
      <c r="W214" s="313"/>
      <c r="X214" s="313"/>
      <c r="Y214" s="160">
        <f t="shared" si="113"/>
        <v>0.25</v>
      </c>
      <c r="Z214" s="159">
        <f t="shared" si="128"/>
        <v>2.5</v>
      </c>
      <c r="AA214" s="326"/>
      <c r="AB214" s="400">
        <f t="shared" si="137"/>
        <v>-30</v>
      </c>
      <c r="AC214" s="370"/>
      <c r="AD214" s="226" t="str">
        <f t="shared" si="114"/>
        <v/>
      </c>
      <c r="AE214" s="368">
        <f t="shared" si="129"/>
        <v>-27.5</v>
      </c>
      <c r="AF214" s="331"/>
      <c r="AG214" s="333"/>
      <c r="AH214" s="334"/>
      <c r="AI214" s="161">
        <f t="shared" si="130"/>
        <v>0</v>
      </c>
      <c r="AJ214" s="162">
        <f t="shared" si="115"/>
        <v>2.5</v>
      </c>
      <c r="AK214" s="163">
        <f t="shared" si="131"/>
        <v>2.5</v>
      </c>
      <c r="AL214" s="164">
        <f t="shared" si="132"/>
        <v>0</v>
      </c>
      <c r="AM214" s="164">
        <f t="shared" si="133"/>
        <v>0</v>
      </c>
      <c r="AN214" s="164">
        <f t="shared" si="134"/>
        <v>2.5</v>
      </c>
      <c r="AO214" s="164">
        <f t="shared" si="135"/>
        <v>2.5</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f t="shared" si="116"/>
        <v>17</v>
      </c>
      <c r="AX214" s="165">
        <f t="shared" si="117"/>
        <v>17</v>
      </c>
      <c r="AY214" s="193" t="str">
        <f t="shared" si="118"/>
        <v/>
      </c>
      <c r="AZ214" s="183" t="str">
        <f t="shared" si="119"/>
        <v/>
      </c>
      <c r="BA214" s="173">
        <f t="shared" si="120"/>
        <v>0.25</v>
      </c>
      <c r="BB214" s="174">
        <f t="shared" si="121"/>
        <v>0.25</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37.5" x14ac:dyDescent="0.3">
      <c r="A215" s="219"/>
      <c r="B215" s="220"/>
      <c r="C215" s="213">
        <v>204</v>
      </c>
      <c r="D215" s="657" t="s">
        <v>3518</v>
      </c>
      <c r="E215" s="35" t="s">
        <v>3615</v>
      </c>
      <c r="F215" s="34"/>
      <c r="G215" s="131">
        <v>44334</v>
      </c>
      <c r="H215" s="135"/>
      <c r="I215" s="141"/>
      <c r="J215" s="25"/>
      <c r="K215" s="145" t="s">
        <v>0</v>
      </c>
      <c r="L215" s="28"/>
      <c r="M215" s="394">
        <v>44356</v>
      </c>
      <c r="N215" s="158">
        <f t="shared" si="127"/>
        <v>17</v>
      </c>
      <c r="O215" s="315"/>
      <c r="P215" s="315"/>
      <c r="Q215" s="315"/>
      <c r="R215" s="315" t="s">
        <v>0</v>
      </c>
      <c r="S215" s="315"/>
      <c r="T215" s="316"/>
      <c r="U215" s="317"/>
      <c r="V215" s="167">
        <v>0.25</v>
      </c>
      <c r="W215" s="313"/>
      <c r="X215" s="313"/>
      <c r="Y215" s="160">
        <f t="shared" si="113"/>
        <v>0.25</v>
      </c>
      <c r="Z215" s="159">
        <f t="shared" si="128"/>
        <v>2.5</v>
      </c>
      <c r="AA215" s="326"/>
      <c r="AB215" s="400">
        <f t="shared" si="137"/>
        <v>-30</v>
      </c>
      <c r="AC215" s="370"/>
      <c r="AD215" s="226" t="str">
        <f t="shared" si="114"/>
        <v/>
      </c>
      <c r="AE215" s="368">
        <f t="shared" si="129"/>
        <v>-27.5</v>
      </c>
      <c r="AF215" s="331"/>
      <c r="AG215" s="333"/>
      <c r="AH215" s="334"/>
      <c r="AI215" s="161">
        <f t="shared" si="130"/>
        <v>0</v>
      </c>
      <c r="AJ215" s="162">
        <f t="shared" si="115"/>
        <v>2.5</v>
      </c>
      <c r="AK215" s="163">
        <f t="shared" si="131"/>
        <v>2.5</v>
      </c>
      <c r="AL215" s="164">
        <f t="shared" si="132"/>
        <v>0</v>
      </c>
      <c r="AM215" s="164">
        <f t="shared" si="133"/>
        <v>0</v>
      </c>
      <c r="AN215" s="164">
        <f t="shared" si="134"/>
        <v>2.5</v>
      </c>
      <c r="AO215" s="164">
        <f t="shared" si="135"/>
        <v>2.5</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f t="shared" si="116"/>
        <v>17</v>
      </c>
      <c r="AX215" s="165">
        <f t="shared" si="117"/>
        <v>17</v>
      </c>
      <c r="AY215" s="193" t="str">
        <f t="shared" si="118"/>
        <v/>
      </c>
      <c r="AZ215" s="183" t="str">
        <f t="shared" si="119"/>
        <v/>
      </c>
      <c r="BA215" s="173">
        <f t="shared" si="120"/>
        <v>0.25</v>
      </c>
      <c r="BB215" s="174">
        <f t="shared" si="121"/>
        <v>0.25</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37.5" x14ac:dyDescent="0.3">
      <c r="A216" s="221"/>
      <c r="B216" s="222"/>
      <c r="C216" s="214">
        <v>205</v>
      </c>
      <c r="D216" s="651" t="s">
        <v>3519</v>
      </c>
      <c r="E216" s="35" t="s">
        <v>3615</v>
      </c>
      <c r="F216" s="17"/>
      <c r="G216" s="131">
        <v>44334</v>
      </c>
      <c r="H216" s="135"/>
      <c r="I216" s="141"/>
      <c r="J216" s="25"/>
      <c r="K216" s="145" t="s">
        <v>0</v>
      </c>
      <c r="L216" s="28"/>
      <c r="M216" s="394">
        <v>44356</v>
      </c>
      <c r="N216" s="158">
        <f t="shared" si="127"/>
        <v>17</v>
      </c>
      <c r="O216" s="27"/>
      <c r="P216" s="27"/>
      <c r="Q216" s="27"/>
      <c r="R216" s="27" t="s">
        <v>0</v>
      </c>
      <c r="S216" s="27"/>
      <c r="T216" s="28"/>
      <c r="U216" s="29"/>
      <c r="V216" s="167">
        <v>0.25</v>
      </c>
      <c r="W216" s="313"/>
      <c r="X216" s="313"/>
      <c r="Y216" s="160">
        <f t="shared" si="113"/>
        <v>0.25</v>
      </c>
      <c r="Z216" s="159">
        <f t="shared" si="128"/>
        <v>2.5</v>
      </c>
      <c r="AA216" s="327"/>
      <c r="AB216" s="400">
        <f t="shared" si="137"/>
        <v>-30</v>
      </c>
      <c r="AC216" s="371"/>
      <c r="AD216" s="226" t="str">
        <f t="shared" si="114"/>
        <v/>
      </c>
      <c r="AE216" s="368">
        <f t="shared" si="129"/>
        <v>-27.5</v>
      </c>
      <c r="AF216" s="339"/>
      <c r="AG216" s="338"/>
      <c r="AH216" s="336"/>
      <c r="AI216" s="161">
        <f t="shared" si="130"/>
        <v>0</v>
      </c>
      <c r="AJ216" s="162">
        <f t="shared" si="115"/>
        <v>2.5</v>
      </c>
      <c r="AK216" s="163">
        <f t="shared" si="131"/>
        <v>2.5</v>
      </c>
      <c r="AL216" s="164">
        <f t="shared" si="132"/>
        <v>0</v>
      </c>
      <c r="AM216" s="164">
        <f t="shared" si="133"/>
        <v>0</v>
      </c>
      <c r="AN216" s="164">
        <f t="shared" si="134"/>
        <v>2.5</v>
      </c>
      <c r="AO216" s="164">
        <f t="shared" si="135"/>
        <v>2.5</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f t="shared" si="116"/>
        <v>17</v>
      </c>
      <c r="AX216" s="165">
        <f t="shared" si="117"/>
        <v>17</v>
      </c>
      <c r="AY216" s="193" t="str">
        <f t="shared" si="118"/>
        <v/>
      </c>
      <c r="AZ216" s="183" t="str">
        <f t="shared" si="119"/>
        <v/>
      </c>
      <c r="BA216" s="173">
        <f t="shared" si="120"/>
        <v>0.25</v>
      </c>
      <c r="BB216" s="174">
        <f t="shared" si="121"/>
        <v>0.25</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37.5" x14ac:dyDescent="0.3">
      <c r="A217" s="221"/>
      <c r="B217" s="222"/>
      <c r="C217" s="213">
        <v>206</v>
      </c>
      <c r="D217" s="651" t="s">
        <v>3520</v>
      </c>
      <c r="E217" s="35" t="s">
        <v>3615</v>
      </c>
      <c r="F217" s="17"/>
      <c r="G217" s="131">
        <v>44334</v>
      </c>
      <c r="H217" s="135"/>
      <c r="I217" s="141"/>
      <c r="J217" s="25"/>
      <c r="K217" s="145" t="s">
        <v>0</v>
      </c>
      <c r="L217" s="28"/>
      <c r="M217" s="394">
        <v>44356</v>
      </c>
      <c r="N217" s="158">
        <f t="shared" si="127"/>
        <v>17</v>
      </c>
      <c r="O217" s="27"/>
      <c r="P217" s="27"/>
      <c r="Q217" s="27"/>
      <c r="R217" s="27" t="s">
        <v>0</v>
      </c>
      <c r="S217" s="27"/>
      <c r="T217" s="28"/>
      <c r="U217" s="29"/>
      <c r="V217" s="167">
        <v>0.25</v>
      </c>
      <c r="W217" s="318"/>
      <c r="X217" s="319"/>
      <c r="Y217" s="160">
        <f t="shared" si="113"/>
        <v>0.25</v>
      </c>
      <c r="Z217" s="159">
        <f t="shared" si="128"/>
        <v>2.5</v>
      </c>
      <c r="AA217" s="327"/>
      <c r="AB217" s="400">
        <f t="shared" si="137"/>
        <v>-30</v>
      </c>
      <c r="AC217" s="371"/>
      <c r="AD217" s="226" t="str">
        <f t="shared" si="114"/>
        <v/>
      </c>
      <c r="AE217" s="368">
        <f t="shared" si="129"/>
        <v>-27.5</v>
      </c>
      <c r="AF217" s="339"/>
      <c r="AG217" s="338"/>
      <c r="AH217" s="336"/>
      <c r="AI217" s="161">
        <f t="shared" si="130"/>
        <v>0</v>
      </c>
      <c r="AJ217" s="162">
        <f t="shared" si="115"/>
        <v>2.5</v>
      </c>
      <c r="AK217" s="163">
        <f t="shared" si="131"/>
        <v>2.5</v>
      </c>
      <c r="AL217" s="164">
        <f t="shared" si="132"/>
        <v>0</v>
      </c>
      <c r="AM217" s="164">
        <f t="shared" si="133"/>
        <v>0</v>
      </c>
      <c r="AN217" s="164">
        <f t="shared" si="134"/>
        <v>2.5</v>
      </c>
      <c r="AO217" s="164">
        <f t="shared" si="135"/>
        <v>2.5</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f t="shared" si="116"/>
        <v>17</v>
      </c>
      <c r="AX217" s="165">
        <f t="shared" si="117"/>
        <v>17</v>
      </c>
      <c r="AY217" s="193" t="str">
        <f t="shared" si="118"/>
        <v/>
      </c>
      <c r="AZ217" s="183" t="str">
        <f t="shared" si="119"/>
        <v/>
      </c>
      <c r="BA217" s="173">
        <f t="shared" si="120"/>
        <v>0.25</v>
      </c>
      <c r="BB217" s="174">
        <f t="shared" si="121"/>
        <v>0.25</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56.25" x14ac:dyDescent="0.3">
      <c r="A218" s="221"/>
      <c r="B218" s="222"/>
      <c r="C218" s="214">
        <v>207</v>
      </c>
      <c r="D218" s="651" t="s">
        <v>3607</v>
      </c>
      <c r="E218" s="35" t="s">
        <v>3615</v>
      </c>
      <c r="F218" s="17"/>
      <c r="G218" s="131">
        <v>44334</v>
      </c>
      <c r="H218" s="135"/>
      <c r="I218" s="141"/>
      <c r="J218" s="25"/>
      <c r="K218" s="145" t="s">
        <v>0</v>
      </c>
      <c r="L218" s="28"/>
      <c r="M218" s="394">
        <v>44356</v>
      </c>
      <c r="N218" s="158">
        <f t="shared" si="127"/>
        <v>17</v>
      </c>
      <c r="O218" s="27"/>
      <c r="P218" s="27"/>
      <c r="Q218" s="27"/>
      <c r="R218" s="27" t="s">
        <v>0</v>
      </c>
      <c r="S218" s="27"/>
      <c r="T218" s="28"/>
      <c r="U218" s="29"/>
      <c r="V218" s="167">
        <v>0.25</v>
      </c>
      <c r="W218" s="318"/>
      <c r="X218" s="319"/>
      <c r="Y218" s="160">
        <f t="shared" si="113"/>
        <v>0.25</v>
      </c>
      <c r="Z218" s="159">
        <f t="shared" si="128"/>
        <v>2.5</v>
      </c>
      <c r="AA218" s="327"/>
      <c r="AB218" s="400">
        <f t="shared" si="137"/>
        <v>-30</v>
      </c>
      <c r="AC218" s="371"/>
      <c r="AD218" s="226" t="str">
        <f t="shared" si="114"/>
        <v/>
      </c>
      <c r="AE218" s="368">
        <f t="shared" si="129"/>
        <v>-27.5</v>
      </c>
      <c r="AF218" s="339"/>
      <c r="AG218" s="338"/>
      <c r="AH218" s="336"/>
      <c r="AI218" s="161">
        <f t="shared" si="130"/>
        <v>0</v>
      </c>
      <c r="AJ218" s="162">
        <f t="shared" si="115"/>
        <v>2.5</v>
      </c>
      <c r="AK218" s="163">
        <f t="shared" si="131"/>
        <v>2.5</v>
      </c>
      <c r="AL218" s="164">
        <f t="shared" si="132"/>
        <v>0</v>
      </c>
      <c r="AM218" s="164">
        <f t="shared" si="133"/>
        <v>0</v>
      </c>
      <c r="AN218" s="164">
        <f t="shared" si="134"/>
        <v>2.5</v>
      </c>
      <c r="AO218" s="164">
        <f t="shared" si="135"/>
        <v>2.5</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f t="shared" si="116"/>
        <v>17</v>
      </c>
      <c r="AX218" s="165">
        <f t="shared" si="117"/>
        <v>17</v>
      </c>
      <c r="AY218" s="193" t="str">
        <f t="shared" si="118"/>
        <v/>
      </c>
      <c r="AZ218" s="183" t="str">
        <f t="shared" si="119"/>
        <v/>
      </c>
      <c r="BA218" s="173">
        <f t="shared" si="120"/>
        <v>0.25</v>
      </c>
      <c r="BB218" s="174">
        <f t="shared" si="121"/>
        <v>0.25</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37.5" x14ac:dyDescent="0.3">
      <c r="A219" s="221"/>
      <c r="B219" s="222"/>
      <c r="C219" s="214">
        <v>208</v>
      </c>
      <c r="D219" s="652" t="s">
        <v>3521</v>
      </c>
      <c r="E219" s="35" t="s">
        <v>3615</v>
      </c>
      <c r="F219" s="17"/>
      <c r="G219" s="131">
        <v>44334</v>
      </c>
      <c r="H219" s="135"/>
      <c r="I219" s="141"/>
      <c r="J219" s="25"/>
      <c r="K219" s="145" t="s">
        <v>0</v>
      </c>
      <c r="L219" s="28"/>
      <c r="M219" s="394">
        <v>44356</v>
      </c>
      <c r="N219" s="158">
        <f t="shared" si="127"/>
        <v>17</v>
      </c>
      <c r="O219" s="27"/>
      <c r="P219" s="27"/>
      <c r="Q219" s="27"/>
      <c r="R219" s="27" t="s">
        <v>0</v>
      </c>
      <c r="S219" s="27"/>
      <c r="T219" s="28"/>
      <c r="U219" s="29"/>
      <c r="V219" s="167">
        <v>0.25</v>
      </c>
      <c r="W219" s="318"/>
      <c r="X219" s="319"/>
      <c r="Y219" s="160">
        <f t="shared" si="113"/>
        <v>0.25</v>
      </c>
      <c r="Z219" s="159">
        <f t="shared" si="128"/>
        <v>2.5</v>
      </c>
      <c r="AA219" s="327"/>
      <c r="AB219" s="400">
        <f t="shared" si="137"/>
        <v>-30</v>
      </c>
      <c r="AC219" s="371"/>
      <c r="AD219" s="226" t="str">
        <f t="shared" si="114"/>
        <v/>
      </c>
      <c r="AE219" s="368">
        <f t="shared" si="129"/>
        <v>-27.5</v>
      </c>
      <c r="AF219" s="339"/>
      <c r="AG219" s="338"/>
      <c r="AH219" s="336"/>
      <c r="AI219" s="161">
        <f t="shared" si="130"/>
        <v>0</v>
      </c>
      <c r="AJ219" s="162">
        <f t="shared" si="115"/>
        <v>2.5</v>
      </c>
      <c r="AK219" s="163">
        <f t="shared" si="131"/>
        <v>2.5</v>
      </c>
      <c r="AL219" s="164">
        <f t="shared" si="132"/>
        <v>0</v>
      </c>
      <c r="AM219" s="164">
        <f t="shared" si="133"/>
        <v>0</v>
      </c>
      <c r="AN219" s="164">
        <f t="shared" si="134"/>
        <v>2.5</v>
      </c>
      <c r="AO219" s="164">
        <f t="shared" si="135"/>
        <v>2.5</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f t="shared" si="116"/>
        <v>17</v>
      </c>
      <c r="AX219" s="165">
        <f t="shared" si="117"/>
        <v>17</v>
      </c>
      <c r="AY219" s="193" t="str">
        <f t="shared" si="118"/>
        <v/>
      </c>
      <c r="AZ219" s="183" t="str">
        <f t="shared" si="119"/>
        <v/>
      </c>
      <c r="BA219" s="173">
        <f t="shared" si="120"/>
        <v>0.25</v>
      </c>
      <c r="BB219" s="174">
        <f t="shared" si="121"/>
        <v>0.25</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37.5" x14ac:dyDescent="0.3">
      <c r="A220" s="221"/>
      <c r="B220" s="222"/>
      <c r="C220" s="213">
        <v>209</v>
      </c>
      <c r="D220" s="651" t="s">
        <v>3522</v>
      </c>
      <c r="E220" s="35" t="s">
        <v>3615</v>
      </c>
      <c r="F220" s="17"/>
      <c r="G220" s="131">
        <v>44334</v>
      </c>
      <c r="H220" s="135"/>
      <c r="I220" s="141"/>
      <c r="J220" s="25"/>
      <c r="K220" s="145" t="s">
        <v>0</v>
      </c>
      <c r="L220" s="28"/>
      <c r="M220" s="394">
        <v>44356</v>
      </c>
      <c r="N220" s="158">
        <f t="shared" si="127"/>
        <v>17</v>
      </c>
      <c r="O220" s="27"/>
      <c r="P220" s="27"/>
      <c r="Q220" s="27"/>
      <c r="R220" s="27" t="s">
        <v>0</v>
      </c>
      <c r="S220" s="27"/>
      <c r="T220" s="28"/>
      <c r="U220" s="29"/>
      <c r="V220" s="167">
        <v>0.25</v>
      </c>
      <c r="W220" s="318"/>
      <c r="X220" s="319"/>
      <c r="Y220" s="160">
        <f t="shared" si="113"/>
        <v>0.25</v>
      </c>
      <c r="Z220" s="159">
        <f t="shared" si="128"/>
        <v>2.5</v>
      </c>
      <c r="AA220" s="327"/>
      <c r="AB220" s="400">
        <f t="shared" si="137"/>
        <v>-30</v>
      </c>
      <c r="AC220" s="371"/>
      <c r="AD220" s="226" t="str">
        <f t="shared" si="114"/>
        <v/>
      </c>
      <c r="AE220" s="368">
        <f t="shared" si="129"/>
        <v>-27.5</v>
      </c>
      <c r="AF220" s="339"/>
      <c r="AG220" s="338"/>
      <c r="AH220" s="336"/>
      <c r="AI220" s="161">
        <f t="shared" si="130"/>
        <v>0</v>
      </c>
      <c r="AJ220" s="162">
        <f t="shared" si="115"/>
        <v>2.5</v>
      </c>
      <c r="AK220" s="163">
        <f t="shared" si="131"/>
        <v>2.5</v>
      </c>
      <c r="AL220" s="164">
        <f t="shared" si="132"/>
        <v>0</v>
      </c>
      <c r="AM220" s="164">
        <f t="shared" si="133"/>
        <v>0</v>
      </c>
      <c r="AN220" s="164">
        <f t="shared" si="134"/>
        <v>2.5</v>
      </c>
      <c r="AO220" s="164">
        <f t="shared" si="135"/>
        <v>2.5</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f t="shared" si="116"/>
        <v>17</v>
      </c>
      <c r="AX220" s="165">
        <f t="shared" si="117"/>
        <v>17</v>
      </c>
      <c r="AY220" s="193" t="str">
        <f t="shared" si="118"/>
        <v/>
      </c>
      <c r="AZ220" s="183" t="str">
        <f t="shared" si="119"/>
        <v/>
      </c>
      <c r="BA220" s="173">
        <f t="shared" si="120"/>
        <v>0.25</v>
      </c>
      <c r="BB220" s="174">
        <f t="shared" si="121"/>
        <v>0.25</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37.5" x14ac:dyDescent="0.3">
      <c r="A221" s="221"/>
      <c r="B221" s="222"/>
      <c r="C221" s="214">
        <v>210</v>
      </c>
      <c r="D221" s="658" t="s">
        <v>3523</v>
      </c>
      <c r="E221" s="35" t="s">
        <v>3615</v>
      </c>
      <c r="F221" s="17"/>
      <c r="G221" s="131">
        <v>44334</v>
      </c>
      <c r="H221" s="137"/>
      <c r="I221" s="143"/>
      <c r="J221" s="80"/>
      <c r="K221" s="145" t="s">
        <v>0</v>
      </c>
      <c r="L221" s="30"/>
      <c r="M221" s="394">
        <v>44356</v>
      </c>
      <c r="N221" s="158">
        <f t="shared" si="127"/>
        <v>17</v>
      </c>
      <c r="O221" s="27"/>
      <c r="P221" s="27"/>
      <c r="Q221" s="27"/>
      <c r="R221" s="27" t="s">
        <v>0</v>
      </c>
      <c r="S221" s="27"/>
      <c r="T221" s="28"/>
      <c r="U221" s="29"/>
      <c r="V221" s="167">
        <v>0.25</v>
      </c>
      <c r="W221" s="318"/>
      <c r="X221" s="319"/>
      <c r="Y221" s="160">
        <f t="shared" si="113"/>
        <v>0.25</v>
      </c>
      <c r="Z221" s="159">
        <f t="shared" si="128"/>
        <v>2.5</v>
      </c>
      <c r="AA221" s="327"/>
      <c r="AB221" s="400">
        <f t="shared" si="137"/>
        <v>-30</v>
      </c>
      <c r="AC221" s="371"/>
      <c r="AD221" s="226" t="str">
        <f t="shared" si="114"/>
        <v/>
      </c>
      <c r="AE221" s="368">
        <f t="shared" si="129"/>
        <v>-27.5</v>
      </c>
      <c r="AF221" s="339"/>
      <c r="AG221" s="338"/>
      <c r="AH221" s="336"/>
      <c r="AI221" s="161">
        <f t="shared" si="130"/>
        <v>0</v>
      </c>
      <c r="AJ221" s="162">
        <f t="shared" si="115"/>
        <v>2.5</v>
      </c>
      <c r="AK221" s="163">
        <f t="shared" si="131"/>
        <v>2.5</v>
      </c>
      <c r="AL221" s="164">
        <f t="shared" si="132"/>
        <v>0</v>
      </c>
      <c r="AM221" s="164">
        <f t="shared" si="133"/>
        <v>0</v>
      </c>
      <c r="AN221" s="164">
        <f t="shared" si="134"/>
        <v>2.5</v>
      </c>
      <c r="AO221" s="164">
        <f t="shared" si="135"/>
        <v>2.5</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f t="shared" si="116"/>
        <v>17</v>
      </c>
      <c r="AX221" s="165">
        <f t="shared" si="117"/>
        <v>17</v>
      </c>
      <c r="AY221" s="193" t="str">
        <f t="shared" si="118"/>
        <v/>
      </c>
      <c r="AZ221" s="183" t="str">
        <f t="shared" si="119"/>
        <v/>
      </c>
      <c r="BA221" s="173">
        <f t="shared" si="120"/>
        <v>0.25</v>
      </c>
      <c r="BB221" s="174">
        <f t="shared" si="121"/>
        <v>0.25</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37.5" x14ac:dyDescent="0.3">
      <c r="A222" s="221"/>
      <c r="B222" s="222"/>
      <c r="C222" s="213">
        <v>211</v>
      </c>
      <c r="D222" s="651" t="s">
        <v>3524</v>
      </c>
      <c r="E222" s="35" t="s">
        <v>3615</v>
      </c>
      <c r="F222" s="17"/>
      <c r="G222" s="131">
        <v>44334</v>
      </c>
      <c r="H222" s="135"/>
      <c r="I222" s="141"/>
      <c r="J222" s="25"/>
      <c r="K222" s="145" t="s">
        <v>0</v>
      </c>
      <c r="L222" s="28"/>
      <c r="M222" s="394">
        <v>44356</v>
      </c>
      <c r="N222" s="158">
        <f t="shared" si="127"/>
        <v>17</v>
      </c>
      <c r="O222" s="27"/>
      <c r="P222" s="27"/>
      <c r="Q222" s="27"/>
      <c r="R222" s="27" t="s">
        <v>0</v>
      </c>
      <c r="S222" s="27"/>
      <c r="T222" s="28"/>
      <c r="U222" s="29"/>
      <c r="V222" s="167">
        <v>0.25</v>
      </c>
      <c r="W222" s="318"/>
      <c r="X222" s="319"/>
      <c r="Y222" s="160">
        <f t="shared" si="113"/>
        <v>0.25</v>
      </c>
      <c r="Z222" s="159">
        <f t="shared" si="128"/>
        <v>2.5</v>
      </c>
      <c r="AA222" s="327"/>
      <c r="AB222" s="400">
        <f t="shared" si="137"/>
        <v>-30</v>
      </c>
      <c r="AC222" s="371"/>
      <c r="AD222" s="226" t="str">
        <f t="shared" si="114"/>
        <v/>
      </c>
      <c r="AE222" s="368">
        <f t="shared" si="129"/>
        <v>-27.5</v>
      </c>
      <c r="AF222" s="339"/>
      <c r="AG222" s="338"/>
      <c r="AH222" s="336"/>
      <c r="AI222" s="161">
        <f t="shared" si="130"/>
        <v>0</v>
      </c>
      <c r="AJ222" s="162">
        <f t="shared" si="115"/>
        <v>2.5</v>
      </c>
      <c r="AK222" s="163">
        <f t="shared" si="131"/>
        <v>2.5</v>
      </c>
      <c r="AL222" s="164">
        <f t="shared" si="132"/>
        <v>0</v>
      </c>
      <c r="AM222" s="164">
        <f t="shared" si="133"/>
        <v>0</v>
      </c>
      <c r="AN222" s="164">
        <f t="shared" si="134"/>
        <v>2.5</v>
      </c>
      <c r="AO222" s="164">
        <f t="shared" si="135"/>
        <v>2.5</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f t="shared" si="116"/>
        <v>17</v>
      </c>
      <c r="AX222" s="165">
        <f t="shared" si="117"/>
        <v>17</v>
      </c>
      <c r="AY222" s="193" t="str">
        <f t="shared" si="118"/>
        <v/>
      </c>
      <c r="AZ222" s="183" t="str">
        <f t="shared" si="119"/>
        <v/>
      </c>
      <c r="BA222" s="173">
        <f t="shared" si="120"/>
        <v>0.25</v>
      </c>
      <c r="BB222" s="174">
        <f t="shared" si="121"/>
        <v>0.25</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37.5" x14ac:dyDescent="0.3">
      <c r="A223" s="221"/>
      <c r="B223" s="222"/>
      <c r="C223" s="214">
        <v>212</v>
      </c>
      <c r="D223" s="652" t="s">
        <v>3525</v>
      </c>
      <c r="E223" s="35" t="s">
        <v>3615</v>
      </c>
      <c r="F223" s="17"/>
      <c r="G223" s="131">
        <v>44334</v>
      </c>
      <c r="H223" s="135"/>
      <c r="I223" s="141"/>
      <c r="J223" s="25"/>
      <c r="K223" s="145" t="s">
        <v>0</v>
      </c>
      <c r="L223" s="28"/>
      <c r="M223" s="394">
        <v>44356</v>
      </c>
      <c r="N223" s="158">
        <f t="shared" si="127"/>
        <v>17</v>
      </c>
      <c r="O223" s="27"/>
      <c r="P223" s="27"/>
      <c r="Q223" s="27"/>
      <c r="R223" s="27" t="s">
        <v>0</v>
      </c>
      <c r="S223" s="27"/>
      <c r="T223" s="28"/>
      <c r="U223" s="29"/>
      <c r="V223" s="167">
        <v>0.25</v>
      </c>
      <c r="W223" s="318"/>
      <c r="X223" s="319"/>
      <c r="Y223" s="160">
        <f t="shared" si="113"/>
        <v>0.25</v>
      </c>
      <c r="Z223" s="159">
        <f t="shared" si="128"/>
        <v>2.5</v>
      </c>
      <c r="AA223" s="327"/>
      <c r="AB223" s="400">
        <f t="shared" si="137"/>
        <v>-30</v>
      </c>
      <c r="AC223" s="371"/>
      <c r="AD223" s="226" t="str">
        <f t="shared" si="114"/>
        <v/>
      </c>
      <c r="AE223" s="368">
        <f t="shared" si="129"/>
        <v>-27.5</v>
      </c>
      <c r="AF223" s="339"/>
      <c r="AG223" s="338"/>
      <c r="AH223" s="336"/>
      <c r="AI223" s="161">
        <f t="shared" si="130"/>
        <v>0</v>
      </c>
      <c r="AJ223" s="162">
        <f t="shared" si="115"/>
        <v>2.5</v>
      </c>
      <c r="AK223" s="163">
        <f t="shared" si="131"/>
        <v>2.5</v>
      </c>
      <c r="AL223" s="164">
        <f t="shared" si="132"/>
        <v>0</v>
      </c>
      <c r="AM223" s="164">
        <f t="shared" si="133"/>
        <v>0</v>
      </c>
      <c r="AN223" s="164">
        <f t="shared" si="134"/>
        <v>2.5</v>
      </c>
      <c r="AO223" s="164">
        <f t="shared" si="135"/>
        <v>2.5</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f t="shared" si="116"/>
        <v>17</v>
      </c>
      <c r="AX223" s="165">
        <f t="shared" si="117"/>
        <v>17</v>
      </c>
      <c r="AY223" s="193" t="str">
        <f t="shared" si="118"/>
        <v/>
      </c>
      <c r="AZ223" s="183" t="str">
        <f t="shared" si="119"/>
        <v/>
      </c>
      <c r="BA223" s="173">
        <f t="shared" si="120"/>
        <v>0.25</v>
      </c>
      <c r="BB223" s="174">
        <f t="shared" si="121"/>
        <v>0.25</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654" t="s">
        <v>3526</v>
      </c>
      <c r="E224" s="35" t="s">
        <v>3615</v>
      </c>
      <c r="F224" s="17"/>
      <c r="G224" s="131">
        <v>44334</v>
      </c>
      <c r="H224" s="135"/>
      <c r="I224" s="141"/>
      <c r="J224" s="25"/>
      <c r="K224" s="145" t="s">
        <v>0</v>
      </c>
      <c r="L224" s="28"/>
      <c r="M224" s="394">
        <v>44356</v>
      </c>
      <c r="N224" s="158">
        <f t="shared" si="127"/>
        <v>17</v>
      </c>
      <c r="O224" s="27"/>
      <c r="P224" s="27"/>
      <c r="Q224" s="27"/>
      <c r="R224" s="27" t="s">
        <v>0</v>
      </c>
      <c r="S224" s="27"/>
      <c r="T224" s="28"/>
      <c r="U224" s="29"/>
      <c r="V224" s="167">
        <v>0.25</v>
      </c>
      <c r="W224" s="318"/>
      <c r="X224" s="319"/>
      <c r="Y224" s="160">
        <f t="shared" si="113"/>
        <v>0.25</v>
      </c>
      <c r="Z224" s="159">
        <f t="shared" si="128"/>
        <v>2.5</v>
      </c>
      <c r="AA224" s="327"/>
      <c r="AB224" s="400">
        <f t="shared" si="137"/>
        <v>-30</v>
      </c>
      <c r="AC224" s="371"/>
      <c r="AD224" s="226" t="str">
        <f t="shared" si="114"/>
        <v/>
      </c>
      <c r="AE224" s="368">
        <f t="shared" si="129"/>
        <v>-27.5</v>
      </c>
      <c r="AF224" s="339"/>
      <c r="AG224" s="338"/>
      <c r="AH224" s="336"/>
      <c r="AI224" s="161">
        <f t="shared" si="130"/>
        <v>0</v>
      </c>
      <c r="AJ224" s="162">
        <f t="shared" si="115"/>
        <v>2.5</v>
      </c>
      <c r="AK224" s="163">
        <f t="shared" si="131"/>
        <v>2.5</v>
      </c>
      <c r="AL224" s="164">
        <f t="shared" si="132"/>
        <v>0</v>
      </c>
      <c r="AM224" s="164">
        <f t="shared" si="133"/>
        <v>0</v>
      </c>
      <c r="AN224" s="164">
        <f t="shared" si="134"/>
        <v>2.5</v>
      </c>
      <c r="AO224" s="164">
        <f t="shared" si="135"/>
        <v>2.5</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f t="shared" si="116"/>
        <v>17</v>
      </c>
      <c r="AX224" s="165">
        <f t="shared" si="117"/>
        <v>17</v>
      </c>
      <c r="AY224" s="193" t="str">
        <f t="shared" si="118"/>
        <v/>
      </c>
      <c r="AZ224" s="183" t="str">
        <f t="shared" si="119"/>
        <v/>
      </c>
      <c r="BA224" s="173">
        <f t="shared" si="120"/>
        <v>0.25</v>
      </c>
      <c r="BB224" s="174">
        <f t="shared" si="121"/>
        <v>0.25</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654" t="s">
        <v>3527</v>
      </c>
      <c r="E225" s="35" t="s">
        <v>3615</v>
      </c>
      <c r="F225" s="17"/>
      <c r="G225" s="131">
        <v>44334</v>
      </c>
      <c r="H225" s="135"/>
      <c r="I225" s="141"/>
      <c r="J225" s="25"/>
      <c r="K225" s="145" t="s">
        <v>0</v>
      </c>
      <c r="L225" s="28"/>
      <c r="M225" s="394">
        <v>44356</v>
      </c>
      <c r="N225" s="158">
        <f t="shared" si="127"/>
        <v>17</v>
      </c>
      <c r="O225" s="27"/>
      <c r="P225" s="27"/>
      <c r="Q225" s="27"/>
      <c r="R225" s="27" t="s">
        <v>0</v>
      </c>
      <c r="S225" s="27"/>
      <c r="T225" s="28"/>
      <c r="U225" s="29"/>
      <c r="V225" s="167">
        <v>0.25</v>
      </c>
      <c r="W225" s="318"/>
      <c r="X225" s="319"/>
      <c r="Y225" s="160">
        <f t="shared" si="113"/>
        <v>0.25</v>
      </c>
      <c r="Z225" s="159">
        <f t="shared" si="128"/>
        <v>2.5</v>
      </c>
      <c r="AA225" s="327"/>
      <c r="AB225" s="400">
        <f t="shared" si="137"/>
        <v>-30</v>
      </c>
      <c r="AC225" s="371"/>
      <c r="AD225" s="226" t="str">
        <f t="shared" si="114"/>
        <v/>
      </c>
      <c r="AE225" s="368">
        <f t="shared" si="129"/>
        <v>-27.5</v>
      </c>
      <c r="AF225" s="339"/>
      <c r="AG225" s="338"/>
      <c r="AH225" s="336"/>
      <c r="AI225" s="161">
        <f t="shared" si="130"/>
        <v>0</v>
      </c>
      <c r="AJ225" s="162">
        <f t="shared" si="115"/>
        <v>2.5</v>
      </c>
      <c r="AK225" s="163">
        <f t="shared" si="131"/>
        <v>2.5</v>
      </c>
      <c r="AL225" s="164">
        <f t="shared" si="132"/>
        <v>0</v>
      </c>
      <c r="AM225" s="164">
        <f t="shared" si="133"/>
        <v>0</v>
      </c>
      <c r="AN225" s="164">
        <f t="shared" si="134"/>
        <v>2.5</v>
      </c>
      <c r="AO225" s="164">
        <f t="shared" si="135"/>
        <v>2.5</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f t="shared" si="116"/>
        <v>17</v>
      </c>
      <c r="AX225" s="165">
        <f t="shared" si="117"/>
        <v>17</v>
      </c>
      <c r="AY225" s="193" t="str">
        <f t="shared" si="118"/>
        <v/>
      </c>
      <c r="AZ225" s="183" t="str">
        <f t="shared" si="119"/>
        <v/>
      </c>
      <c r="BA225" s="173">
        <f t="shared" si="120"/>
        <v>0.25</v>
      </c>
      <c r="BB225" s="174">
        <f t="shared" si="121"/>
        <v>0.25</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654" t="s">
        <v>3528</v>
      </c>
      <c r="E226" s="35" t="s">
        <v>3615</v>
      </c>
      <c r="F226" s="17"/>
      <c r="G226" s="131">
        <v>44334</v>
      </c>
      <c r="H226" s="135"/>
      <c r="I226" s="141"/>
      <c r="J226" s="25"/>
      <c r="K226" s="145" t="s">
        <v>0</v>
      </c>
      <c r="L226" s="28"/>
      <c r="M226" s="394">
        <v>44356</v>
      </c>
      <c r="N226" s="158">
        <f t="shared" si="127"/>
        <v>17</v>
      </c>
      <c r="O226" s="27"/>
      <c r="P226" s="27"/>
      <c r="Q226" s="27"/>
      <c r="R226" s="27" t="s">
        <v>0</v>
      </c>
      <c r="S226" s="27"/>
      <c r="T226" s="28"/>
      <c r="U226" s="29"/>
      <c r="V226" s="167">
        <v>0.25</v>
      </c>
      <c r="W226" s="318"/>
      <c r="X226" s="319"/>
      <c r="Y226" s="160">
        <f t="shared" si="113"/>
        <v>0.25</v>
      </c>
      <c r="Z226" s="159">
        <f t="shared" si="128"/>
        <v>2.5</v>
      </c>
      <c r="AA226" s="327"/>
      <c r="AB226" s="400">
        <f t="shared" si="137"/>
        <v>-30</v>
      </c>
      <c r="AC226" s="371"/>
      <c r="AD226" s="226" t="str">
        <f t="shared" si="114"/>
        <v/>
      </c>
      <c r="AE226" s="368">
        <f t="shared" si="129"/>
        <v>-27.5</v>
      </c>
      <c r="AF226" s="339"/>
      <c r="AG226" s="338"/>
      <c r="AH226" s="336"/>
      <c r="AI226" s="161">
        <f t="shared" si="130"/>
        <v>0</v>
      </c>
      <c r="AJ226" s="162">
        <f t="shared" si="115"/>
        <v>2.5</v>
      </c>
      <c r="AK226" s="163">
        <f t="shared" si="131"/>
        <v>2.5</v>
      </c>
      <c r="AL226" s="164">
        <f t="shared" si="132"/>
        <v>0</v>
      </c>
      <c r="AM226" s="164">
        <f t="shared" si="133"/>
        <v>0</v>
      </c>
      <c r="AN226" s="164">
        <f t="shared" si="134"/>
        <v>2.5</v>
      </c>
      <c r="AO226" s="164">
        <f t="shared" si="135"/>
        <v>2.5</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f t="shared" si="116"/>
        <v>17</v>
      </c>
      <c r="AX226" s="165">
        <f t="shared" si="117"/>
        <v>17</v>
      </c>
      <c r="AY226" s="193" t="str">
        <f t="shared" si="118"/>
        <v/>
      </c>
      <c r="AZ226" s="183" t="str">
        <f t="shared" si="119"/>
        <v/>
      </c>
      <c r="BA226" s="173">
        <f t="shared" si="120"/>
        <v>0.25</v>
      </c>
      <c r="BB226" s="174">
        <f t="shared" si="121"/>
        <v>0.25</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37.5" x14ac:dyDescent="0.3">
      <c r="A227" s="221"/>
      <c r="B227" s="222"/>
      <c r="C227" s="213">
        <v>216</v>
      </c>
      <c r="D227" s="652" t="s">
        <v>3529</v>
      </c>
      <c r="E227" s="35" t="s">
        <v>3615</v>
      </c>
      <c r="F227" s="17"/>
      <c r="G227" s="131">
        <v>44334</v>
      </c>
      <c r="H227" s="135"/>
      <c r="I227" s="141"/>
      <c r="J227" s="25"/>
      <c r="K227" s="145" t="s">
        <v>0</v>
      </c>
      <c r="L227" s="28"/>
      <c r="M227" s="394">
        <v>44356</v>
      </c>
      <c r="N227" s="158">
        <f t="shared" si="127"/>
        <v>17</v>
      </c>
      <c r="O227" s="27"/>
      <c r="P227" s="27"/>
      <c r="Q227" s="27"/>
      <c r="R227" s="27" t="s">
        <v>0</v>
      </c>
      <c r="S227" s="27"/>
      <c r="T227" s="28"/>
      <c r="U227" s="29"/>
      <c r="V227" s="167">
        <v>0.25</v>
      </c>
      <c r="W227" s="318"/>
      <c r="X227" s="319"/>
      <c r="Y227" s="160">
        <f t="shared" si="113"/>
        <v>0.25</v>
      </c>
      <c r="Z227" s="159">
        <f t="shared" si="128"/>
        <v>2.5</v>
      </c>
      <c r="AA227" s="327"/>
      <c r="AB227" s="400">
        <f t="shared" si="137"/>
        <v>-30</v>
      </c>
      <c r="AC227" s="371"/>
      <c r="AD227" s="226" t="str">
        <f t="shared" si="114"/>
        <v/>
      </c>
      <c r="AE227" s="368">
        <f t="shared" si="129"/>
        <v>-27.5</v>
      </c>
      <c r="AF227" s="339"/>
      <c r="AG227" s="338"/>
      <c r="AH227" s="336"/>
      <c r="AI227" s="161">
        <f t="shared" si="130"/>
        <v>0</v>
      </c>
      <c r="AJ227" s="162">
        <f t="shared" si="115"/>
        <v>2.5</v>
      </c>
      <c r="AK227" s="163">
        <f t="shared" si="131"/>
        <v>2.5</v>
      </c>
      <c r="AL227" s="164">
        <f t="shared" si="132"/>
        <v>0</v>
      </c>
      <c r="AM227" s="164">
        <f t="shared" si="133"/>
        <v>0</v>
      </c>
      <c r="AN227" s="164">
        <f t="shared" si="134"/>
        <v>2.5</v>
      </c>
      <c r="AO227" s="164">
        <f t="shared" si="135"/>
        <v>2.5</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f t="shared" si="116"/>
        <v>17</v>
      </c>
      <c r="AX227" s="165">
        <f t="shared" si="117"/>
        <v>17</v>
      </c>
      <c r="AY227" s="193" t="str">
        <f t="shared" si="118"/>
        <v/>
      </c>
      <c r="AZ227" s="183" t="str">
        <f t="shared" si="119"/>
        <v/>
      </c>
      <c r="BA227" s="173">
        <f t="shared" si="120"/>
        <v>0.25</v>
      </c>
      <c r="BB227" s="174">
        <f t="shared" si="121"/>
        <v>0.25</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37.5" x14ac:dyDescent="0.3">
      <c r="A228" s="221"/>
      <c r="B228" s="222"/>
      <c r="C228" s="214">
        <v>217</v>
      </c>
      <c r="D228" s="651" t="s">
        <v>3530</v>
      </c>
      <c r="E228" s="35" t="s">
        <v>3615</v>
      </c>
      <c r="F228" s="17"/>
      <c r="G228" s="131">
        <v>44334</v>
      </c>
      <c r="H228" s="135"/>
      <c r="I228" s="141"/>
      <c r="J228" s="25"/>
      <c r="K228" s="145" t="s">
        <v>0</v>
      </c>
      <c r="L228" s="28"/>
      <c r="M228" s="394">
        <v>44356</v>
      </c>
      <c r="N228" s="158">
        <f t="shared" si="127"/>
        <v>17</v>
      </c>
      <c r="O228" s="27"/>
      <c r="P228" s="27"/>
      <c r="Q228" s="27"/>
      <c r="R228" s="27" t="s">
        <v>0</v>
      </c>
      <c r="S228" s="27"/>
      <c r="T228" s="28"/>
      <c r="U228" s="29"/>
      <c r="V228" s="167">
        <v>0.25</v>
      </c>
      <c r="W228" s="318"/>
      <c r="X228" s="319"/>
      <c r="Y228" s="160">
        <f t="shared" si="113"/>
        <v>0.25</v>
      </c>
      <c r="Z228" s="159">
        <f t="shared" si="128"/>
        <v>2.5</v>
      </c>
      <c r="AA228" s="327"/>
      <c r="AB228" s="400">
        <f t="shared" si="137"/>
        <v>-30</v>
      </c>
      <c r="AC228" s="371"/>
      <c r="AD228" s="226" t="str">
        <f t="shared" si="114"/>
        <v/>
      </c>
      <c r="AE228" s="368">
        <f t="shared" si="129"/>
        <v>-27.5</v>
      </c>
      <c r="AF228" s="339"/>
      <c r="AG228" s="338"/>
      <c r="AH228" s="336"/>
      <c r="AI228" s="161">
        <f t="shared" si="130"/>
        <v>0</v>
      </c>
      <c r="AJ228" s="162">
        <f t="shared" si="115"/>
        <v>2.5</v>
      </c>
      <c r="AK228" s="163">
        <f t="shared" si="131"/>
        <v>2.5</v>
      </c>
      <c r="AL228" s="164">
        <f t="shared" si="132"/>
        <v>0</v>
      </c>
      <c r="AM228" s="164">
        <f t="shared" si="133"/>
        <v>0</v>
      </c>
      <c r="AN228" s="164">
        <f t="shared" si="134"/>
        <v>2.5</v>
      </c>
      <c r="AO228" s="164">
        <f t="shared" si="135"/>
        <v>2.5</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f t="shared" si="116"/>
        <v>17</v>
      </c>
      <c r="AX228" s="165">
        <f t="shared" si="117"/>
        <v>17</v>
      </c>
      <c r="AY228" s="193" t="str">
        <f t="shared" si="118"/>
        <v/>
      </c>
      <c r="AZ228" s="183" t="str">
        <f t="shared" si="119"/>
        <v/>
      </c>
      <c r="BA228" s="173">
        <f t="shared" si="120"/>
        <v>0.25</v>
      </c>
      <c r="BB228" s="174">
        <f t="shared" si="121"/>
        <v>0.25</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37.5" x14ac:dyDescent="0.3">
      <c r="A229" s="221"/>
      <c r="B229" s="222"/>
      <c r="C229" s="214">
        <v>218</v>
      </c>
      <c r="D229" s="651" t="s">
        <v>3531</v>
      </c>
      <c r="E229" s="35" t="s">
        <v>3615</v>
      </c>
      <c r="F229" s="17"/>
      <c r="G229" s="131">
        <v>44334</v>
      </c>
      <c r="H229" s="135"/>
      <c r="I229" s="141"/>
      <c r="J229" s="25"/>
      <c r="K229" s="145" t="s">
        <v>0</v>
      </c>
      <c r="L229" s="28"/>
      <c r="M229" s="394">
        <v>44356</v>
      </c>
      <c r="N229" s="158">
        <f t="shared" si="127"/>
        <v>17</v>
      </c>
      <c r="O229" s="27"/>
      <c r="P229" s="27"/>
      <c r="Q229" s="27"/>
      <c r="R229" s="27" t="s">
        <v>0</v>
      </c>
      <c r="S229" s="27"/>
      <c r="T229" s="28"/>
      <c r="U229" s="29"/>
      <c r="V229" s="167">
        <v>0.25</v>
      </c>
      <c r="W229" s="318"/>
      <c r="X229" s="319"/>
      <c r="Y229" s="160">
        <f t="shared" si="113"/>
        <v>0.25</v>
      </c>
      <c r="Z229" s="159">
        <f t="shared" si="128"/>
        <v>2.5</v>
      </c>
      <c r="AA229" s="327"/>
      <c r="AB229" s="400">
        <f t="shared" si="137"/>
        <v>-30</v>
      </c>
      <c r="AC229" s="371"/>
      <c r="AD229" s="226" t="str">
        <f t="shared" si="114"/>
        <v/>
      </c>
      <c r="AE229" s="368">
        <f t="shared" si="129"/>
        <v>-27.5</v>
      </c>
      <c r="AF229" s="339"/>
      <c r="AG229" s="338"/>
      <c r="AH229" s="336"/>
      <c r="AI229" s="161">
        <f t="shared" si="130"/>
        <v>0</v>
      </c>
      <c r="AJ229" s="162">
        <f t="shared" si="115"/>
        <v>2.5</v>
      </c>
      <c r="AK229" s="163">
        <f t="shared" si="131"/>
        <v>2.5</v>
      </c>
      <c r="AL229" s="164">
        <f t="shared" si="132"/>
        <v>0</v>
      </c>
      <c r="AM229" s="164">
        <f t="shared" si="133"/>
        <v>0</v>
      </c>
      <c r="AN229" s="164">
        <f t="shared" si="134"/>
        <v>2.5</v>
      </c>
      <c r="AO229" s="164">
        <f t="shared" si="135"/>
        <v>2.5</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f t="shared" si="116"/>
        <v>17</v>
      </c>
      <c r="AX229" s="165">
        <f t="shared" si="117"/>
        <v>17</v>
      </c>
      <c r="AY229" s="193" t="str">
        <f t="shared" si="118"/>
        <v/>
      </c>
      <c r="AZ229" s="183" t="str">
        <f t="shared" si="119"/>
        <v/>
      </c>
      <c r="BA229" s="173">
        <f t="shared" si="120"/>
        <v>0.25</v>
      </c>
      <c r="BB229" s="174">
        <f t="shared" si="121"/>
        <v>0.25</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37.5" x14ac:dyDescent="0.3">
      <c r="A230" s="221"/>
      <c r="B230" s="222"/>
      <c r="C230" s="213">
        <v>219</v>
      </c>
      <c r="D230" s="651" t="s">
        <v>3532</v>
      </c>
      <c r="E230" s="35" t="s">
        <v>3615</v>
      </c>
      <c r="F230" s="17"/>
      <c r="G230" s="131">
        <v>44334</v>
      </c>
      <c r="H230" s="135"/>
      <c r="I230" s="141"/>
      <c r="J230" s="25"/>
      <c r="K230" s="145" t="s">
        <v>0</v>
      </c>
      <c r="L230" s="28"/>
      <c r="M230" s="394">
        <v>44356</v>
      </c>
      <c r="N230" s="158">
        <f t="shared" si="127"/>
        <v>17</v>
      </c>
      <c r="O230" s="27"/>
      <c r="P230" s="27"/>
      <c r="Q230" s="27"/>
      <c r="R230" s="27" t="s">
        <v>0</v>
      </c>
      <c r="S230" s="27"/>
      <c r="T230" s="28"/>
      <c r="U230" s="29"/>
      <c r="V230" s="167">
        <v>0.25</v>
      </c>
      <c r="W230" s="318"/>
      <c r="X230" s="319"/>
      <c r="Y230" s="160">
        <f t="shared" si="113"/>
        <v>0.25</v>
      </c>
      <c r="Z230" s="159">
        <f t="shared" si="128"/>
        <v>2.5</v>
      </c>
      <c r="AA230" s="327"/>
      <c r="AB230" s="400">
        <f t="shared" si="137"/>
        <v>-30</v>
      </c>
      <c r="AC230" s="371"/>
      <c r="AD230" s="226" t="str">
        <f t="shared" si="114"/>
        <v/>
      </c>
      <c r="AE230" s="368">
        <f t="shared" si="129"/>
        <v>-27.5</v>
      </c>
      <c r="AF230" s="339"/>
      <c r="AG230" s="338"/>
      <c r="AH230" s="336"/>
      <c r="AI230" s="161">
        <f t="shared" si="130"/>
        <v>0</v>
      </c>
      <c r="AJ230" s="162">
        <f t="shared" si="115"/>
        <v>2.5</v>
      </c>
      <c r="AK230" s="163">
        <f t="shared" si="131"/>
        <v>2.5</v>
      </c>
      <c r="AL230" s="164">
        <f t="shared" si="132"/>
        <v>0</v>
      </c>
      <c r="AM230" s="164">
        <f t="shared" si="133"/>
        <v>0</v>
      </c>
      <c r="AN230" s="164">
        <f t="shared" si="134"/>
        <v>2.5</v>
      </c>
      <c r="AO230" s="164">
        <f t="shared" si="135"/>
        <v>2.5</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f t="shared" si="116"/>
        <v>17</v>
      </c>
      <c r="AX230" s="165">
        <f t="shared" si="117"/>
        <v>17</v>
      </c>
      <c r="AY230" s="193" t="str">
        <f t="shared" si="118"/>
        <v/>
      </c>
      <c r="AZ230" s="183" t="str">
        <f t="shared" si="119"/>
        <v/>
      </c>
      <c r="BA230" s="173">
        <f t="shared" si="120"/>
        <v>0.25</v>
      </c>
      <c r="BB230" s="174">
        <f t="shared" si="121"/>
        <v>0.25</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37.5" x14ac:dyDescent="0.3">
      <c r="A231" s="221"/>
      <c r="B231" s="222"/>
      <c r="C231" s="214">
        <v>220</v>
      </c>
      <c r="D231" s="652" t="s">
        <v>3533</v>
      </c>
      <c r="E231" s="35" t="s">
        <v>3615</v>
      </c>
      <c r="F231" s="17"/>
      <c r="G231" s="131">
        <v>44334</v>
      </c>
      <c r="H231" s="135"/>
      <c r="I231" s="141"/>
      <c r="J231" s="25"/>
      <c r="K231" s="145" t="s">
        <v>0</v>
      </c>
      <c r="L231" s="28"/>
      <c r="M231" s="394">
        <v>44356</v>
      </c>
      <c r="N231" s="158">
        <f t="shared" si="127"/>
        <v>17</v>
      </c>
      <c r="O231" s="27"/>
      <c r="P231" s="27"/>
      <c r="Q231" s="27"/>
      <c r="R231" s="27" t="s">
        <v>0</v>
      </c>
      <c r="S231" s="27"/>
      <c r="T231" s="28"/>
      <c r="U231" s="29"/>
      <c r="V231" s="167">
        <v>0.25</v>
      </c>
      <c r="W231" s="318"/>
      <c r="X231" s="319"/>
      <c r="Y231" s="160">
        <f t="shared" si="113"/>
        <v>0.25</v>
      </c>
      <c r="Z231" s="159">
        <f t="shared" si="128"/>
        <v>2.5</v>
      </c>
      <c r="AA231" s="327"/>
      <c r="AB231" s="400">
        <f t="shared" si="137"/>
        <v>-30</v>
      </c>
      <c r="AC231" s="371"/>
      <c r="AD231" s="226" t="str">
        <f t="shared" si="114"/>
        <v/>
      </c>
      <c r="AE231" s="368">
        <f t="shared" si="129"/>
        <v>-27.5</v>
      </c>
      <c r="AF231" s="339"/>
      <c r="AG231" s="338"/>
      <c r="AH231" s="336"/>
      <c r="AI231" s="161">
        <f t="shared" si="130"/>
        <v>0</v>
      </c>
      <c r="AJ231" s="162">
        <f t="shared" si="115"/>
        <v>2.5</v>
      </c>
      <c r="AK231" s="163">
        <f t="shared" si="131"/>
        <v>2.5</v>
      </c>
      <c r="AL231" s="164">
        <f t="shared" si="132"/>
        <v>0</v>
      </c>
      <c r="AM231" s="164">
        <f t="shared" si="133"/>
        <v>0</v>
      </c>
      <c r="AN231" s="164">
        <f t="shared" si="134"/>
        <v>2.5</v>
      </c>
      <c r="AO231" s="164">
        <f t="shared" si="135"/>
        <v>2.5</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f t="shared" si="116"/>
        <v>17</v>
      </c>
      <c r="AX231" s="165">
        <f t="shared" si="117"/>
        <v>17</v>
      </c>
      <c r="AY231" s="193" t="str">
        <f t="shared" si="118"/>
        <v/>
      </c>
      <c r="AZ231" s="183" t="str">
        <f t="shared" si="119"/>
        <v/>
      </c>
      <c r="BA231" s="173">
        <f t="shared" si="120"/>
        <v>0.25</v>
      </c>
      <c r="BB231" s="174">
        <f t="shared" si="121"/>
        <v>0.25</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37.5" x14ac:dyDescent="0.3">
      <c r="A232" s="221"/>
      <c r="B232" s="222"/>
      <c r="C232" s="213">
        <v>221</v>
      </c>
      <c r="D232" s="651" t="s">
        <v>3534</v>
      </c>
      <c r="E232" s="35" t="s">
        <v>3615</v>
      </c>
      <c r="F232" s="17"/>
      <c r="G232" s="131">
        <v>44334</v>
      </c>
      <c r="H232" s="135"/>
      <c r="I232" s="141"/>
      <c r="J232" s="25"/>
      <c r="K232" s="145" t="s">
        <v>0</v>
      </c>
      <c r="L232" s="28"/>
      <c r="M232" s="394">
        <v>44356</v>
      </c>
      <c r="N232" s="158">
        <f t="shared" si="127"/>
        <v>17</v>
      </c>
      <c r="O232" s="27"/>
      <c r="P232" s="27"/>
      <c r="Q232" s="27"/>
      <c r="R232" s="27" t="s">
        <v>0</v>
      </c>
      <c r="S232" s="27"/>
      <c r="T232" s="28"/>
      <c r="U232" s="29"/>
      <c r="V232" s="167">
        <v>0.25</v>
      </c>
      <c r="W232" s="318"/>
      <c r="X232" s="319"/>
      <c r="Y232" s="160">
        <f t="shared" si="113"/>
        <v>0.25</v>
      </c>
      <c r="Z232" s="159">
        <f t="shared" si="128"/>
        <v>2.5</v>
      </c>
      <c r="AA232" s="327"/>
      <c r="AB232" s="400">
        <f t="shared" si="137"/>
        <v>-30</v>
      </c>
      <c r="AC232" s="371"/>
      <c r="AD232" s="226" t="str">
        <f t="shared" si="114"/>
        <v/>
      </c>
      <c r="AE232" s="368">
        <f t="shared" si="129"/>
        <v>-27.5</v>
      </c>
      <c r="AF232" s="339"/>
      <c r="AG232" s="338"/>
      <c r="AH232" s="336"/>
      <c r="AI232" s="161">
        <f t="shared" si="130"/>
        <v>0</v>
      </c>
      <c r="AJ232" s="162">
        <f t="shared" si="115"/>
        <v>2.5</v>
      </c>
      <c r="AK232" s="163">
        <f t="shared" si="131"/>
        <v>2.5</v>
      </c>
      <c r="AL232" s="164">
        <f t="shared" si="132"/>
        <v>0</v>
      </c>
      <c r="AM232" s="164">
        <f t="shared" si="133"/>
        <v>0</v>
      </c>
      <c r="AN232" s="164">
        <f t="shared" si="134"/>
        <v>2.5</v>
      </c>
      <c r="AO232" s="164">
        <f t="shared" si="135"/>
        <v>2.5</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f t="shared" si="116"/>
        <v>17</v>
      </c>
      <c r="AX232" s="165">
        <f t="shared" si="117"/>
        <v>17</v>
      </c>
      <c r="AY232" s="193" t="str">
        <f t="shared" si="118"/>
        <v/>
      </c>
      <c r="AZ232" s="183" t="str">
        <f t="shared" si="119"/>
        <v/>
      </c>
      <c r="BA232" s="173">
        <f t="shared" si="120"/>
        <v>0.25</v>
      </c>
      <c r="BB232" s="174">
        <f t="shared" si="121"/>
        <v>0.25</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37.5" x14ac:dyDescent="0.3">
      <c r="A233" s="221"/>
      <c r="B233" s="222"/>
      <c r="C233" s="214">
        <v>222</v>
      </c>
      <c r="D233" s="651" t="s">
        <v>3535</v>
      </c>
      <c r="E233" s="35" t="s">
        <v>3615</v>
      </c>
      <c r="F233" s="17"/>
      <c r="G233" s="131">
        <v>44334</v>
      </c>
      <c r="H233" s="135"/>
      <c r="I233" s="141"/>
      <c r="J233" s="25"/>
      <c r="K233" s="145" t="s">
        <v>0</v>
      </c>
      <c r="L233" s="28"/>
      <c r="M233" s="394">
        <v>44356</v>
      </c>
      <c r="N233" s="158">
        <f t="shared" si="127"/>
        <v>17</v>
      </c>
      <c r="O233" s="27"/>
      <c r="P233" s="27"/>
      <c r="Q233" s="27"/>
      <c r="R233" s="27" t="s">
        <v>0</v>
      </c>
      <c r="S233" s="27"/>
      <c r="T233" s="28"/>
      <c r="U233" s="29"/>
      <c r="V233" s="167">
        <v>0.25</v>
      </c>
      <c r="W233" s="318"/>
      <c r="X233" s="319"/>
      <c r="Y233" s="160">
        <f t="shared" si="113"/>
        <v>0.25</v>
      </c>
      <c r="Z233" s="159">
        <f t="shared" si="128"/>
        <v>2.5</v>
      </c>
      <c r="AA233" s="327"/>
      <c r="AB233" s="400">
        <f t="shared" si="137"/>
        <v>-30</v>
      </c>
      <c r="AC233" s="371"/>
      <c r="AD233" s="226" t="str">
        <f t="shared" si="114"/>
        <v/>
      </c>
      <c r="AE233" s="368">
        <f t="shared" si="129"/>
        <v>-27.5</v>
      </c>
      <c r="AF233" s="339"/>
      <c r="AG233" s="338"/>
      <c r="AH233" s="336"/>
      <c r="AI233" s="161">
        <f t="shared" si="130"/>
        <v>0</v>
      </c>
      <c r="AJ233" s="162">
        <f t="shared" si="115"/>
        <v>2.5</v>
      </c>
      <c r="AK233" s="163">
        <f t="shared" si="131"/>
        <v>2.5</v>
      </c>
      <c r="AL233" s="164">
        <f t="shared" si="132"/>
        <v>0</v>
      </c>
      <c r="AM233" s="164">
        <f t="shared" si="133"/>
        <v>0</v>
      </c>
      <c r="AN233" s="164">
        <f t="shared" si="134"/>
        <v>2.5</v>
      </c>
      <c r="AO233" s="164">
        <f t="shared" si="135"/>
        <v>2.5</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f t="shared" si="116"/>
        <v>17</v>
      </c>
      <c r="AX233" s="165">
        <f t="shared" si="117"/>
        <v>17</v>
      </c>
      <c r="AY233" s="193" t="str">
        <f t="shared" si="118"/>
        <v/>
      </c>
      <c r="AZ233" s="183" t="str">
        <f t="shared" si="119"/>
        <v/>
      </c>
      <c r="BA233" s="173">
        <f t="shared" si="120"/>
        <v>0.25</v>
      </c>
      <c r="BB233" s="174">
        <f t="shared" si="121"/>
        <v>0.25</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37.5" x14ac:dyDescent="0.3">
      <c r="A234" s="221"/>
      <c r="B234" s="222"/>
      <c r="C234" s="214">
        <v>223</v>
      </c>
      <c r="D234" s="651" t="s">
        <v>3536</v>
      </c>
      <c r="E234" s="35" t="s">
        <v>3615</v>
      </c>
      <c r="F234" s="17"/>
      <c r="G234" s="131">
        <v>44334</v>
      </c>
      <c r="H234" s="135"/>
      <c r="I234" s="141"/>
      <c r="J234" s="25"/>
      <c r="K234" s="145" t="s">
        <v>0</v>
      </c>
      <c r="L234" s="28"/>
      <c r="M234" s="394">
        <v>44356</v>
      </c>
      <c r="N234" s="158">
        <f t="shared" si="127"/>
        <v>17</v>
      </c>
      <c r="O234" s="27"/>
      <c r="P234" s="27"/>
      <c r="Q234" s="27"/>
      <c r="R234" s="27" t="s">
        <v>0</v>
      </c>
      <c r="S234" s="27"/>
      <c r="T234" s="28"/>
      <c r="U234" s="29"/>
      <c r="V234" s="167">
        <v>0.25</v>
      </c>
      <c r="W234" s="318"/>
      <c r="X234" s="319"/>
      <c r="Y234" s="160">
        <f t="shared" si="113"/>
        <v>0.25</v>
      </c>
      <c r="Z234" s="159">
        <f t="shared" si="128"/>
        <v>2.5</v>
      </c>
      <c r="AA234" s="327"/>
      <c r="AB234" s="400">
        <f t="shared" si="137"/>
        <v>-30</v>
      </c>
      <c r="AC234" s="371"/>
      <c r="AD234" s="226" t="str">
        <f t="shared" si="114"/>
        <v/>
      </c>
      <c r="AE234" s="368">
        <f t="shared" si="129"/>
        <v>-27.5</v>
      </c>
      <c r="AF234" s="339"/>
      <c r="AG234" s="338"/>
      <c r="AH234" s="336"/>
      <c r="AI234" s="161">
        <f t="shared" si="130"/>
        <v>0</v>
      </c>
      <c r="AJ234" s="162">
        <f t="shared" si="115"/>
        <v>2.5</v>
      </c>
      <c r="AK234" s="163">
        <f t="shared" si="131"/>
        <v>2.5</v>
      </c>
      <c r="AL234" s="164">
        <f t="shared" si="132"/>
        <v>0</v>
      </c>
      <c r="AM234" s="164">
        <f t="shared" si="133"/>
        <v>0</v>
      </c>
      <c r="AN234" s="164">
        <f t="shared" si="134"/>
        <v>2.5</v>
      </c>
      <c r="AO234" s="164">
        <f t="shared" si="135"/>
        <v>2.5</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f t="shared" si="116"/>
        <v>17</v>
      </c>
      <c r="AX234" s="165">
        <f t="shared" si="117"/>
        <v>17</v>
      </c>
      <c r="AY234" s="193" t="str">
        <f t="shared" si="118"/>
        <v/>
      </c>
      <c r="AZ234" s="183" t="str">
        <f t="shared" si="119"/>
        <v/>
      </c>
      <c r="BA234" s="173">
        <f t="shared" si="120"/>
        <v>0.25</v>
      </c>
      <c r="BB234" s="174">
        <f t="shared" si="121"/>
        <v>0.25</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37.5" x14ac:dyDescent="0.3">
      <c r="A235" s="221"/>
      <c r="B235" s="222"/>
      <c r="C235" s="213">
        <v>224</v>
      </c>
      <c r="D235" s="652" t="s">
        <v>3537</v>
      </c>
      <c r="E235" s="35" t="s">
        <v>3615</v>
      </c>
      <c r="F235" s="17"/>
      <c r="G235" s="131">
        <v>44334</v>
      </c>
      <c r="H235" s="135"/>
      <c r="I235" s="141"/>
      <c r="J235" s="25"/>
      <c r="K235" s="145" t="s">
        <v>0</v>
      </c>
      <c r="L235" s="28"/>
      <c r="M235" s="394">
        <v>44356</v>
      </c>
      <c r="N235" s="158">
        <f t="shared" si="127"/>
        <v>17</v>
      </c>
      <c r="O235" s="27"/>
      <c r="P235" s="27"/>
      <c r="Q235" s="27"/>
      <c r="R235" s="27" t="s">
        <v>0</v>
      </c>
      <c r="S235" s="27"/>
      <c r="T235" s="28"/>
      <c r="U235" s="29"/>
      <c r="V235" s="167">
        <v>0.25</v>
      </c>
      <c r="W235" s="318"/>
      <c r="X235" s="319"/>
      <c r="Y235" s="160">
        <f t="shared" si="113"/>
        <v>0.25</v>
      </c>
      <c r="Z235" s="159">
        <f t="shared" si="128"/>
        <v>2.5</v>
      </c>
      <c r="AA235" s="327"/>
      <c r="AB235" s="400">
        <f t="shared" si="137"/>
        <v>-30</v>
      </c>
      <c r="AC235" s="371"/>
      <c r="AD235" s="226" t="str">
        <f t="shared" si="114"/>
        <v/>
      </c>
      <c r="AE235" s="368">
        <f t="shared" si="129"/>
        <v>-27.5</v>
      </c>
      <c r="AF235" s="339"/>
      <c r="AG235" s="338"/>
      <c r="AH235" s="336"/>
      <c r="AI235" s="161">
        <f t="shared" si="130"/>
        <v>0</v>
      </c>
      <c r="AJ235" s="162">
        <f t="shared" si="115"/>
        <v>2.5</v>
      </c>
      <c r="AK235" s="163">
        <f t="shared" si="131"/>
        <v>2.5</v>
      </c>
      <c r="AL235" s="164">
        <f t="shared" si="132"/>
        <v>0</v>
      </c>
      <c r="AM235" s="164">
        <f t="shared" si="133"/>
        <v>0</v>
      </c>
      <c r="AN235" s="164">
        <f t="shared" si="134"/>
        <v>2.5</v>
      </c>
      <c r="AO235" s="164">
        <f t="shared" si="135"/>
        <v>2.5</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f t="shared" si="116"/>
        <v>17</v>
      </c>
      <c r="AX235" s="165">
        <f t="shared" si="117"/>
        <v>17</v>
      </c>
      <c r="AY235" s="193" t="str">
        <f t="shared" si="118"/>
        <v/>
      </c>
      <c r="AZ235" s="183" t="str">
        <f t="shared" si="119"/>
        <v/>
      </c>
      <c r="BA235" s="173">
        <f t="shared" si="120"/>
        <v>0.25</v>
      </c>
      <c r="BB235" s="174">
        <f t="shared" si="121"/>
        <v>0.25</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37.5" x14ac:dyDescent="0.3">
      <c r="A236" s="221"/>
      <c r="B236" s="222"/>
      <c r="C236" s="214">
        <v>225</v>
      </c>
      <c r="D236" s="651" t="s">
        <v>3538</v>
      </c>
      <c r="E236" s="35" t="s">
        <v>3615</v>
      </c>
      <c r="F236" s="17"/>
      <c r="G236" s="131">
        <v>44334</v>
      </c>
      <c r="H236" s="135"/>
      <c r="I236" s="141"/>
      <c r="J236" s="25"/>
      <c r="K236" s="145" t="s">
        <v>0</v>
      </c>
      <c r="L236" s="28"/>
      <c r="M236" s="394">
        <v>44356</v>
      </c>
      <c r="N236" s="158">
        <f t="shared" si="127"/>
        <v>17</v>
      </c>
      <c r="O236" s="27"/>
      <c r="P236" s="27"/>
      <c r="Q236" s="27"/>
      <c r="R236" s="27" t="s">
        <v>0</v>
      </c>
      <c r="S236" s="27"/>
      <c r="T236" s="28"/>
      <c r="U236" s="29"/>
      <c r="V236" s="167">
        <v>0.25</v>
      </c>
      <c r="W236" s="318"/>
      <c r="X236" s="319"/>
      <c r="Y236" s="160">
        <f t="shared" si="113"/>
        <v>0.25</v>
      </c>
      <c r="Z236" s="159">
        <f t="shared" si="128"/>
        <v>2.5</v>
      </c>
      <c r="AA236" s="327"/>
      <c r="AB236" s="400">
        <f t="shared" si="137"/>
        <v>-30</v>
      </c>
      <c r="AC236" s="371"/>
      <c r="AD236" s="226" t="str">
        <f t="shared" si="114"/>
        <v/>
      </c>
      <c r="AE236" s="368">
        <f t="shared" si="129"/>
        <v>-27.5</v>
      </c>
      <c r="AF236" s="339"/>
      <c r="AG236" s="338"/>
      <c r="AH236" s="336"/>
      <c r="AI236" s="161">
        <f t="shared" si="130"/>
        <v>0</v>
      </c>
      <c r="AJ236" s="162">
        <f t="shared" si="115"/>
        <v>2.5</v>
      </c>
      <c r="AK236" s="163">
        <f t="shared" si="131"/>
        <v>2.5</v>
      </c>
      <c r="AL236" s="164">
        <f t="shared" si="132"/>
        <v>0</v>
      </c>
      <c r="AM236" s="164">
        <f t="shared" si="133"/>
        <v>0</v>
      </c>
      <c r="AN236" s="164">
        <f t="shared" si="134"/>
        <v>2.5</v>
      </c>
      <c r="AO236" s="164">
        <f t="shared" si="135"/>
        <v>2.5</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f t="shared" si="116"/>
        <v>17</v>
      </c>
      <c r="AX236" s="165">
        <f t="shared" si="117"/>
        <v>17</v>
      </c>
      <c r="AY236" s="193" t="str">
        <f t="shared" si="118"/>
        <v/>
      </c>
      <c r="AZ236" s="183" t="str">
        <f t="shared" si="119"/>
        <v/>
      </c>
      <c r="BA236" s="173">
        <f t="shared" si="120"/>
        <v>0.25</v>
      </c>
      <c r="BB236" s="174">
        <f t="shared" si="121"/>
        <v>0.25</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37.5" x14ac:dyDescent="0.3">
      <c r="A237" s="221"/>
      <c r="B237" s="222"/>
      <c r="C237" s="213">
        <v>226</v>
      </c>
      <c r="D237" s="651" t="s">
        <v>3539</v>
      </c>
      <c r="E237" s="35" t="s">
        <v>3615</v>
      </c>
      <c r="F237" s="17"/>
      <c r="G237" s="131">
        <v>44334</v>
      </c>
      <c r="H237" s="135"/>
      <c r="I237" s="141"/>
      <c r="J237" s="25"/>
      <c r="K237" s="145" t="s">
        <v>0</v>
      </c>
      <c r="L237" s="28"/>
      <c r="M237" s="394">
        <v>44356</v>
      </c>
      <c r="N237" s="158">
        <f t="shared" si="127"/>
        <v>17</v>
      </c>
      <c r="O237" s="27"/>
      <c r="P237" s="27"/>
      <c r="Q237" s="27"/>
      <c r="R237" s="27" t="s">
        <v>0</v>
      </c>
      <c r="S237" s="27"/>
      <c r="T237" s="28"/>
      <c r="U237" s="29"/>
      <c r="V237" s="167">
        <v>0.25</v>
      </c>
      <c r="W237" s="318"/>
      <c r="X237" s="319"/>
      <c r="Y237" s="160">
        <f t="shared" si="113"/>
        <v>0.25</v>
      </c>
      <c r="Z237" s="159">
        <f t="shared" si="128"/>
        <v>2.5</v>
      </c>
      <c r="AA237" s="327"/>
      <c r="AB237" s="400">
        <f t="shared" si="137"/>
        <v>-30</v>
      </c>
      <c r="AC237" s="371"/>
      <c r="AD237" s="226" t="str">
        <f t="shared" si="114"/>
        <v/>
      </c>
      <c r="AE237" s="368">
        <f t="shared" si="129"/>
        <v>-27.5</v>
      </c>
      <c r="AF237" s="339"/>
      <c r="AG237" s="338"/>
      <c r="AH237" s="336"/>
      <c r="AI237" s="161">
        <f t="shared" si="130"/>
        <v>0</v>
      </c>
      <c r="AJ237" s="162">
        <f t="shared" si="115"/>
        <v>2.5</v>
      </c>
      <c r="AK237" s="163">
        <f t="shared" si="131"/>
        <v>2.5</v>
      </c>
      <c r="AL237" s="164">
        <f t="shared" si="132"/>
        <v>0</v>
      </c>
      <c r="AM237" s="164">
        <f t="shared" si="133"/>
        <v>0</v>
      </c>
      <c r="AN237" s="164">
        <f t="shared" si="134"/>
        <v>2.5</v>
      </c>
      <c r="AO237" s="164">
        <f t="shared" si="135"/>
        <v>2.5</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f t="shared" si="116"/>
        <v>17</v>
      </c>
      <c r="AX237" s="165">
        <f t="shared" si="117"/>
        <v>17</v>
      </c>
      <c r="AY237" s="193" t="str">
        <f t="shared" si="118"/>
        <v/>
      </c>
      <c r="AZ237" s="183" t="str">
        <f t="shared" si="119"/>
        <v/>
      </c>
      <c r="BA237" s="173">
        <f t="shared" si="120"/>
        <v>0.25</v>
      </c>
      <c r="BB237" s="174">
        <f t="shared" si="121"/>
        <v>0.25</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654" t="s">
        <v>3540</v>
      </c>
      <c r="E238" s="35" t="s">
        <v>3615</v>
      </c>
      <c r="F238" s="17"/>
      <c r="G238" s="131">
        <v>44334</v>
      </c>
      <c r="H238" s="135"/>
      <c r="I238" s="141"/>
      <c r="J238" s="25"/>
      <c r="K238" s="145" t="s">
        <v>0</v>
      </c>
      <c r="L238" s="28"/>
      <c r="M238" s="394">
        <v>44356</v>
      </c>
      <c r="N238" s="158">
        <f t="shared" si="127"/>
        <v>17</v>
      </c>
      <c r="O238" s="27"/>
      <c r="P238" s="27"/>
      <c r="Q238" s="27"/>
      <c r="R238" s="27" t="s">
        <v>0</v>
      </c>
      <c r="S238" s="27"/>
      <c r="T238" s="28"/>
      <c r="U238" s="29"/>
      <c r="V238" s="167">
        <v>0.25</v>
      </c>
      <c r="W238" s="318"/>
      <c r="X238" s="319"/>
      <c r="Y238" s="160">
        <f t="shared" si="113"/>
        <v>0.25</v>
      </c>
      <c r="Z238" s="159">
        <f t="shared" si="128"/>
        <v>2.5</v>
      </c>
      <c r="AA238" s="327"/>
      <c r="AB238" s="400">
        <f t="shared" si="137"/>
        <v>-30</v>
      </c>
      <c r="AC238" s="371"/>
      <c r="AD238" s="226" t="str">
        <f t="shared" si="114"/>
        <v/>
      </c>
      <c r="AE238" s="368">
        <f t="shared" si="129"/>
        <v>-27.5</v>
      </c>
      <c r="AF238" s="339"/>
      <c r="AG238" s="338"/>
      <c r="AH238" s="336"/>
      <c r="AI238" s="161">
        <f t="shared" si="130"/>
        <v>0</v>
      </c>
      <c r="AJ238" s="162">
        <f t="shared" si="115"/>
        <v>2.5</v>
      </c>
      <c r="AK238" s="163">
        <f t="shared" si="131"/>
        <v>2.5</v>
      </c>
      <c r="AL238" s="164">
        <f t="shared" si="132"/>
        <v>0</v>
      </c>
      <c r="AM238" s="164">
        <f t="shared" si="133"/>
        <v>0</v>
      </c>
      <c r="AN238" s="164">
        <f t="shared" si="134"/>
        <v>2.5</v>
      </c>
      <c r="AO238" s="164">
        <f t="shared" si="135"/>
        <v>2.5</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f t="shared" si="116"/>
        <v>17</v>
      </c>
      <c r="AX238" s="165">
        <f t="shared" si="117"/>
        <v>17</v>
      </c>
      <c r="AY238" s="193" t="str">
        <f t="shared" si="118"/>
        <v/>
      </c>
      <c r="AZ238" s="183" t="str">
        <f t="shared" si="119"/>
        <v/>
      </c>
      <c r="BA238" s="173">
        <f t="shared" si="120"/>
        <v>0.25</v>
      </c>
      <c r="BB238" s="174">
        <f t="shared" si="121"/>
        <v>0.25</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655" t="s">
        <v>3541</v>
      </c>
      <c r="E239" s="35" t="s">
        <v>3615</v>
      </c>
      <c r="F239" s="17"/>
      <c r="G239" s="131">
        <v>44334</v>
      </c>
      <c r="H239" s="135"/>
      <c r="I239" s="141"/>
      <c r="J239" s="25"/>
      <c r="K239" s="145" t="s">
        <v>0</v>
      </c>
      <c r="L239" s="28"/>
      <c r="M239" s="394">
        <v>44356</v>
      </c>
      <c r="N239" s="158">
        <f t="shared" si="127"/>
        <v>17</v>
      </c>
      <c r="O239" s="27"/>
      <c r="P239" s="27"/>
      <c r="Q239" s="27"/>
      <c r="R239" s="27" t="s">
        <v>0</v>
      </c>
      <c r="S239" s="27"/>
      <c r="T239" s="28"/>
      <c r="U239" s="29"/>
      <c r="V239" s="167">
        <v>0.25</v>
      </c>
      <c r="W239" s="318"/>
      <c r="X239" s="319"/>
      <c r="Y239" s="160">
        <f t="shared" si="113"/>
        <v>0.25</v>
      </c>
      <c r="Z239" s="159">
        <f t="shared" si="128"/>
        <v>2.5</v>
      </c>
      <c r="AA239" s="327"/>
      <c r="AB239" s="400">
        <f t="shared" si="137"/>
        <v>-30</v>
      </c>
      <c r="AC239" s="371"/>
      <c r="AD239" s="226" t="str">
        <f t="shared" si="114"/>
        <v/>
      </c>
      <c r="AE239" s="368">
        <f t="shared" si="129"/>
        <v>-27.5</v>
      </c>
      <c r="AF239" s="339"/>
      <c r="AG239" s="338"/>
      <c r="AH239" s="336"/>
      <c r="AI239" s="161">
        <f t="shared" si="130"/>
        <v>0</v>
      </c>
      <c r="AJ239" s="162">
        <f t="shared" si="115"/>
        <v>2.5</v>
      </c>
      <c r="AK239" s="163">
        <f t="shared" si="131"/>
        <v>2.5</v>
      </c>
      <c r="AL239" s="164">
        <f t="shared" si="132"/>
        <v>0</v>
      </c>
      <c r="AM239" s="164">
        <f t="shared" si="133"/>
        <v>0</v>
      </c>
      <c r="AN239" s="164">
        <f t="shared" si="134"/>
        <v>2.5</v>
      </c>
      <c r="AO239" s="164">
        <f t="shared" si="135"/>
        <v>2.5</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f t="shared" si="116"/>
        <v>17</v>
      </c>
      <c r="AX239" s="165">
        <f t="shared" si="117"/>
        <v>17</v>
      </c>
      <c r="AY239" s="193" t="str">
        <f t="shared" si="118"/>
        <v/>
      </c>
      <c r="AZ239" s="183" t="str">
        <f t="shared" si="119"/>
        <v/>
      </c>
      <c r="BA239" s="173">
        <f t="shared" si="120"/>
        <v>0.25</v>
      </c>
      <c r="BB239" s="174">
        <f t="shared" si="121"/>
        <v>0.25</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37.5" x14ac:dyDescent="0.3">
      <c r="A240" s="221"/>
      <c r="B240" s="222"/>
      <c r="C240" s="213">
        <v>229</v>
      </c>
      <c r="D240" s="651" t="s">
        <v>3542</v>
      </c>
      <c r="E240" s="35" t="s">
        <v>3615</v>
      </c>
      <c r="F240" s="17"/>
      <c r="G240" s="131">
        <v>44334</v>
      </c>
      <c r="H240" s="135"/>
      <c r="I240" s="141"/>
      <c r="J240" s="25"/>
      <c r="K240" s="145" t="s">
        <v>0</v>
      </c>
      <c r="L240" s="28"/>
      <c r="M240" s="394">
        <v>44356</v>
      </c>
      <c r="N240" s="158">
        <f t="shared" si="127"/>
        <v>17</v>
      </c>
      <c r="O240" s="27"/>
      <c r="P240" s="27"/>
      <c r="Q240" s="27"/>
      <c r="R240" s="27" t="s">
        <v>0</v>
      </c>
      <c r="S240" s="27"/>
      <c r="T240" s="28"/>
      <c r="U240" s="29"/>
      <c r="V240" s="167">
        <v>0.25</v>
      </c>
      <c r="W240" s="318"/>
      <c r="X240" s="319"/>
      <c r="Y240" s="160">
        <f t="shared" si="113"/>
        <v>0.25</v>
      </c>
      <c r="Z240" s="159">
        <f t="shared" si="128"/>
        <v>2.5</v>
      </c>
      <c r="AA240" s="327"/>
      <c r="AB240" s="400">
        <f t="shared" si="137"/>
        <v>-30</v>
      </c>
      <c r="AC240" s="371"/>
      <c r="AD240" s="226" t="str">
        <f t="shared" si="114"/>
        <v/>
      </c>
      <c r="AE240" s="368">
        <f t="shared" si="129"/>
        <v>-27.5</v>
      </c>
      <c r="AF240" s="339"/>
      <c r="AG240" s="338"/>
      <c r="AH240" s="336"/>
      <c r="AI240" s="161">
        <f t="shared" si="130"/>
        <v>0</v>
      </c>
      <c r="AJ240" s="162">
        <f t="shared" si="115"/>
        <v>2.5</v>
      </c>
      <c r="AK240" s="163">
        <f t="shared" si="131"/>
        <v>2.5</v>
      </c>
      <c r="AL240" s="164">
        <f t="shared" si="132"/>
        <v>0</v>
      </c>
      <c r="AM240" s="164">
        <f t="shared" si="133"/>
        <v>0</v>
      </c>
      <c r="AN240" s="164">
        <f t="shared" si="134"/>
        <v>2.5</v>
      </c>
      <c r="AO240" s="164">
        <f t="shared" si="135"/>
        <v>2.5</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f t="shared" si="116"/>
        <v>17</v>
      </c>
      <c r="AX240" s="165">
        <f t="shared" si="117"/>
        <v>17</v>
      </c>
      <c r="AY240" s="193" t="str">
        <f t="shared" si="118"/>
        <v/>
      </c>
      <c r="AZ240" s="183" t="str">
        <f t="shared" si="119"/>
        <v/>
      </c>
      <c r="BA240" s="173">
        <f t="shared" si="120"/>
        <v>0.25</v>
      </c>
      <c r="BB240" s="174">
        <f t="shared" si="121"/>
        <v>0.25</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37.5" x14ac:dyDescent="0.3">
      <c r="A241" s="221"/>
      <c r="B241" s="222"/>
      <c r="C241" s="214">
        <v>230</v>
      </c>
      <c r="D241" s="651" t="s">
        <v>3543</v>
      </c>
      <c r="E241" s="35" t="s">
        <v>3615</v>
      </c>
      <c r="F241" s="17"/>
      <c r="G241" s="131">
        <v>44334</v>
      </c>
      <c r="H241" s="135"/>
      <c r="I241" s="141"/>
      <c r="J241" s="25"/>
      <c r="K241" s="145" t="s">
        <v>0</v>
      </c>
      <c r="L241" s="28"/>
      <c r="M241" s="394">
        <v>44356</v>
      </c>
      <c r="N241" s="158">
        <f t="shared" si="127"/>
        <v>17</v>
      </c>
      <c r="O241" s="27"/>
      <c r="P241" s="27"/>
      <c r="Q241" s="27"/>
      <c r="R241" s="27" t="s">
        <v>0</v>
      </c>
      <c r="S241" s="27"/>
      <c r="T241" s="28"/>
      <c r="U241" s="29"/>
      <c r="V241" s="167">
        <v>0.25</v>
      </c>
      <c r="W241" s="318"/>
      <c r="X241" s="319"/>
      <c r="Y241" s="160">
        <f t="shared" si="113"/>
        <v>0.25</v>
      </c>
      <c r="Z241" s="159">
        <f t="shared" si="128"/>
        <v>2.5</v>
      </c>
      <c r="AA241" s="327"/>
      <c r="AB241" s="400">
        <f t="shared" si="137"/>
        <v>-30</v>
      </c>
      <c r="AC241" s="371"/>
      <c r="AD241" s="226" t="str">
        <f t="shared" si="114"/>
        <v/>
      </c>
      <c r="AE241" s="368">
        <f t="shared" si="129"/>
        <v>-27.5</v>
      </c>
      <c r="AF241" s="339"/>
      <c r="AG241" s="338"/>
      <c r="AH241" s="336"/>
      <c r="AI241" s="161">
        <f t="shared" si="130"/>
        <v>0</v>
      </c>
      <c r="AJ241" s="162">
        <f t="shared" si="115"/>
        <v>2.5</v>
      </c>
      <c r="AK241" s="163">
        <f t="shared" si="131"/>
        <v>2.5</v>
      </c>
      <c r="AL241" s="164">
        <f t="shared" si="132"/>
        <v>0</v>
      </c>
      <c r="AM241" s="164">
        <f t="shared" si="133"/>
        <v>0</v>
      </c>
      <c r="AN241" s="164">
        <f t="shared" si="134"/>
        <v>2.5</v>
      </c>
      <c r="AO241" s="164">
        <f t="shared" si="135"/>
        <v>2.5</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f t="shared" si="116"/>
        <v>17</v>
      </c>
      <c r="AX241" s="165">
        <f t="shared" si="117"/>
        <v>17</v>
      </c>
      <c r="AY241" s="193" t="str">
        <f t="shared" si="118"/>
        <v/>
      </c>
      <c r="AZ241" s="183" t="str">
        <f t="shared" si="119"/>
        <v/>
      </c>
      <c r="BA241" s="173">
        <f t="shared" si="120"/>
        <v>0.25</v>
      </c>
      <c r="BB241" s="174">
        <f t="shared" si="121"/>
        <v>0.25</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37.5" x14ac:dyDescent="0.3">
      <c r="A242" s="221"/>
      <c r="B242" s="222"/>
      <c r="C242" s="213">
        <v>231</v>
      </c>
      <c r="D242" s="651" t="s">
        <v>3544</v>
      </c>
      <c r="E242" s="35" t="s">
        <v>3615</v>
      </c>
      <c r="F242" s="17"/>
      <c r="G242" s="131">
        <v>44334</v>
      </c>
      <c r="H242" s="135"/>
      <c r="I242" s="141"/>
      <c r="J242" s="25"/>
      <c r="K242" s="145" t="s">
        <v>0</v>
      </c>
      <c r="L242" s="28"/>
      <c r="M242" s="394">
        <v>44356</v>
      </c>
      <c r="N242" s="158">
        <f t="shared" si="127"/>
        <v>17</v>
      </c>
      <c r="O242" s="27"/>
      <c r="P242" s="27"/>
      <c r="Q242" s="27"/>
      <c r="R242" s="27" t="s">
        <v>0</v>
      </c>
      <c r="S242" s="27"/>
      <c r="T242" s="28"/>
      <c r="U242" s="29"/>
      <c r="V242" s="167">
        <v>0.25</v>
      </c>
      <c r="W242" s="318"/>
      <c r="X242" s="319"/>
      <c r="Y242" s="160">
        <f t="shared" si="113"/>
        <v>0.25</v>
      </c>
      <c r="Z242" s="159">
        <f t="shared" si="128"/>
        <v>2.5</v>
      </c>
      <c r="AA242" s="327"/>
      <c r="AB242" s="400">
        <f t="shared" si="137"/>
        <v>-30</v>
      </c>
      <c r="AC242" s="371"/>
      <c r="AD242" s="226" t="str">
        <f t="shared" si="114"/>
        <v/>
      </c>
      <c r="AE242" s="368">
        <f t="shared" si="129"/>
        <v>-27.5</v>
      </c>
      <c r="AF242" s="339"/>
      <c r="AG242" s="338"/>
      <c r="AH242" s="336"/>
      <c r="AI242" s="161">
        <f t="shared" si="130"/>
        <v>0</v>
      </c>
      <c r="AJ242" s="162">
        <f t="shared" si="115"/>
        <v>2.5</v>
      </c>
      <c r="AK242" s="163">
        <f t="shared" si="131"/>
        <v>2.5</v>
      </c>
      <c r="AL242" s="164">
        <f t="shared" si="132"/>
        <v>0</v>
      </c>
      <c r="AM242" s="164">
        <f t="shared" si="133"/>
        <v>0</v>
      </c>
      <c r="AN242" s="164">
        <f t="shared" si="134"/>
        <v>2.5</v>
      </c>
      <c r="AO242" s="164">
        <f t="shared" si="135"/>
        <v>2.5</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f t="shared" si="116"/>
        <v>17</v>
      </c>
      <c r="AX242" s="165">
        <f t="shared" si="117"/>
        <v>17</v>
      </c>
      <c r="AY242" s="193" t="str">
        <f t="shared" si="118"/>
        <v/>
      </c>
      <c r="AZ242" s="183" t="str">
        <f t="shared" si="119"/>
        <v/>
      </c>
      <c r="BA242" s="173">
        <f t="shared" si="120"/>
        <v>0.25</v>
      </c>
      <c r="BB242" s="174">
        <f t="shared" si="121"/>
        <v>0.25</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37.5" x14ac:dyDescent="0.3">
      <c r="A243" s="221"/>
      <c r="B243" s="222"/>
      <c r="C243" s="214">
        <v>232</v>
      </c>
      <c r="D243" s="652" t="s">
        <v>3545</v>
      </c>
      <c r="E243" s="35" t="s">
        <v>3615</v>
      </c>
      <c r="F243" s="17"/>
      <c r="G243" s="131">
        <v>44334</v>
      </c>
      <c r="H243" s="135"/>
      <c r="I243" s="141"/>
      <c r="J243" s="25"/>
      <c r="K243" s="145" t="s">
        <v>0</v>
      </c>
      <c r="L243" s="28"/>
      <c r="M243" s="394">
        <v>44356</v>
      </c>
      <c r="N243" s="158">
        <f t="shared" si="127"/>
        <v>17</v>
      </c>
      <c r="O243" s="27"/>
      <c r="P243" s="27"/>
      <c r="Q243" s="27"/>
      <c r="R243" s="27" t="s">
        <v>0</v>
      </c>
      <c r="S243" s="27"/>
      <c r="T243" s="28"/>
      <c r="U243" s="29"/>
      <c r="V243" s="167">
        <v>0.25</v>
      </c>
      <c r="W243" s="318"/>
      <c r="X243" s="319"/>
      <c r="Y243" s="160">
        <f t="shared" si="113"/>
        <v>0.25</v>
      </c>
      <c r="Z243" s="159">
        <f t="shared" si="128"/>
        <v>2.5</v>
      </c>
      <c r="AA243" s="327"/>
      <c r="AB243" s="400">
        <f t="shared" si="137"/>
        <v>-30</v>
      </c>
      <c r="AC243" s="371"/>
      <c r="AD243" s="226" t="str">
        <f t="shared" si="114"/>
        <v/>
      </c>
      <c r="AE243" s="368">
        <f t="shared" si="129"/>
        <v>-27.5</v>
      </c>
      <c r="AF243" s="339"/>
      <c r="AG243" s="338"/>
      <c r="AH243" s="336"/>
      <c r="AI243" s="161">
        <f t="shared" si="130"/>
        <v>0</v>
      </c>
      <c r="AJ243" s="162">
        <f t="shared" si="115"/>
        <v>2.5</v>
      </c>
      <c r="AK243" s="163">
        <f t="shared" si="131"/>
        <v>2.5</v>
      </c>
      <c r="AL243" s="164">
        <f t="shared" si="132"/>
        <v>0</v>
      </c>
      <c r="AM243" s="164">
        <f t="shared" si="133"/>
        <v>0</v>
      </c>
      <c r="AN243" s="164">
        <f t="shared" si="134"/>
        <v>2.5</v>
      </c>
      <c r="AO243" s="164">
        <f t="shared" si="135"/>
        <v>2.5</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f t="shared" si="116"/>
        <v>17</v>
      </c>
      <c r="AX243" s="165">
        <f t="shared" si="117"/>
        <v>17</v>
      </c>
      <c r="AY243" s="193" t="str">
        <f t="shared" si="118"/>
        <v/>
      </c>
      <c r="AZ243" s="183" t="str">
        <f t="shared" si="119"/>
        <v/>
      </c>
      <c r="BA243" s="173">
        <f t="shared" si="120"/>
        <v>0.25</v>
      </c>
      <c r="BB243" s="174">
        <f t="shared" si="121"/>
        <v>0.25</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37.5" x14ac:dyDescent="0.3">
      <c r="A244" s="221"/>
      <c r="B244" s="222"/>
      <c r="C244" s="214">
        <v>233</v>
      </c>
      <c r="D244" s="651" t="s">
        <v>3546</v>
      </c>
      <c r="E244" s="35" t="s">
        <v>3615</v>
      </c>
      <c r="F244" s="17"/>
      <c r="G244" s="131">
        <v>44334</v>
      </c>
      <c r="H244" s="135"/>
      <c r="I244" s="141"/>
      <c r="J244" s="25"/>
      <c r="K244" s="145" t="s">
        <v>0</v>
      </c>
      <c r="L244" s="28"/>
      <c r="M244" s="394">
        <v>44356</v>
      </c>
      <c r="N244" s="158">
        <f t="shared" si="127"/>
        <v>17</v>
      </c>
      <c r="O244" s="27"/>
      <c r="P244" s="27"/>
      <c r="Q244" s="27"/>
      <c r="R244" s="27" t="s">
        <v>0</v>
      </c>
      <c r="S244" s="27"/>
      <c r="T244" s="28"/>
      <c r="U244" s="29"/>
      <c r="V244" s="167">
        <v>0.25</v>
      </c>
      <c r="W244" s="318"/>
      <c r="X244" s="319"/>
      <c r="Y244" s="160">
        <f t="shared" si="113"/>
        <v>0.25</v>
      </c>
      <c r="Z244" s="159">
        <f t="shared" si="128"/>
        <v>2.5</v>
      </c>
      <c r="AA244" s="327"/>
      <c r="AB244" s="400">
        <f t="shared" si="137"/>
        <v>-30</v>
      </c>
      <c r="AC244" s="371"/>
      <c r="AD244" s="226" t="str">
        <f t="shared" si="114"/>
        <v/>
      </c>
      <c r="AE244" s="368">
        <f t="shared" si="129"/>
        <v>-27.5</v>
      </c>
      <c r="AF244" s="339"/>
      <c r="AG244" s="338"/>
      <c r="AH244" s="336"/>
      <c r="AI244" s="161">
        <f t="shared" si="130"/>
        <v>0</v>
      </c>
      <c r="AJ244" s="162">
        <f t="shared" si="115"/>
        <v>2.5</v>
      </c>
      <c r="AK244" s="163">
        <f t="shared" si="131"/>
        <v>2.5</v>
      </c>
      <c r="AL244" s="164">
        <f t="shared" si="132"/>
        <v>0</v>
      </c>
      <c r="AM244" s="164">
        <f t="shared" si="133"/>
        <v>0</v>
      </c>
      <c r="AN244" s="164">
        <f t="shared" si="134"/>
        <v>2.5</v>
      </c>
      <c r="AO244" s="164">
        <f t="shared" si="135"/>
        <v>2.5</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f t="shared" si="116"/>
        <v>17</v>
      </c>
      <c r="AX244" s="165">
        <f t="shared" si="117"/>
        <v>17</v>
      </c>
      <c r="AY244" s="193" t="str">
        <f t="shared" si="118"/>
        <v/>
      </c>
      <c r="AZ244" s="183" t="str">
        <f t="shared" si="119"/>
        <v/>
      </c>
      <c r="BA244" s="173">
        <f t="shared" si="120"/>
        <v>0.25</v>
      </c>
      <c r="BB244" s="174">
        <f t="shared" si="121"/>
        <v>0.25</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37.5" x14ac:dyDescent="0.3">
      <c r="A245" s="221"/>
      <c r="B245" s="222"/>
      <c r="C245" s="213">
        <v>234</v>
      </c>
      <c r="D245" s="651" t="s">
        <v>3547</v>
      </c>
      <c r="E245" s="35" t="s">
        <v>3615</v>
      </c>
      <c r="F245" s="17"/>
      <c r="G245" s="131">
        <v>44334</v>
      </c>
      <c r="H245" s="135"/>
      <c r="I245" s="141"/>
      <c r="J245" s="25"/>
      <c r="K245" s="145" t="s">
        <v>0</v>
      </c>
      <c r="L245" s="28"/>
      <c r="M245" s="394">
        <v>44356</v>
      </c>
      <c r="N245" s="158">
        <f t="shared" si="127"/>
        <v>17</v>
      </c>
      <c r="O245" s="27"/>
      <c r="P245" s="27"/>
      <c r="Q245" s="27"/>
      <c r="R245" s="27" t="s">
        <v>0</v>
      </c>
      <c r="S245" s="27"/>
      <c r="T245" s="28"/>
      <c r="U245" s="29"/>
      <c r="V245" s="167">
        <v>0.25</v>
      </c>
      <c r="W245" s="318"/>
      <c r="X245" s="319"/>
      <c r="Y245" s="160">
        <f t="shared" si="113"/>
        <v>0.25</v>
      </c>
      <c r="Z245" s="159">
        <f t="shared" si="128"/>
        <v>2.5</v>
      </c>
      <c r="AA245" s="327"/>
      <c r="AB245" s="400">
        <f t="shared" si="137"/>
        <v>-30</v>
      </c>
      <c r="AC245" s="371"/>
      <c r="AD245" s="226" t="str">
        <f t="shared" si="114"/>
        <v/>
      </c>
      <c r="AE245" s="368">
        <f t="shared" si="129"/>
        <v>-27.5</v>
      </c>
      <c r="AF245" s="339"/>
      <c r="AG245" s="338"/>
      <c r="AH245" s="336"/>
      <c r="AI245" s="161">
        <f t="shared" si="130"/>
        <v>0</v>
      </c>
      <c r="AJ245" s="162">
        <f t="shared" si="115"/>
        <v>2.5</v>
      </c>
      <c r="AK245" s="163">
        <f t="shared" si="131"/>
        <v>2.5</v>
      </c>
      <c r="AL245" s="164">
        <f t="shared" si="132"/>
        <v>0</v>
      </c>
      <c r="AM245" s="164">
        <f t="shared" si="133"/>
        <v>0</v>
      </c>
      <c r="AN245" s="164">
        <f t="shared" si="134"/>
        <v>2.5</v>
      </c>
      <c r="AO245" s="164">
        <f t="shared" si="135"/>
        <v>2.5</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f t="shared" si="116"/>
        <v>17</v>
      </c>
      <c r="AX245" s="165">
        <f t="shared" si="117"/>
        <v>17</v>
      </c>
      <c r="AY245" s="193" t="str">
        <f t="shared" si="118"/>
        <v/>
      </c>
      <c r="AZ245" s="183" t="str">
        <f t="shared" si="119"/>
        <v/>
      </c>
      <c r="BA245" s="173">
        <f t="shared" si="120"/>
        <v>0.25</v>
      </c>
      <c r="BB245" s="174">
        <f t="shared" si="121"/>
        <v>0.25</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37.5" x14ac:dyDescent="0.3">
      <c r="A246" s="221"/>
      <c r="B246" s="222"/>
      <c r="C246" s="214">
        <v>235</v>
      </c>
      <c r="D246" s="651" t="s">
        <v>3548</v>
      </c>
      <c r="E246" s="35" t="s">
        <v>3615</v>
      </c>
      <c r="F246" s="17"/>
      <c r="G246" s="131">
        <v>44334</v>
      </c>
      <c r="H246" s="135"/>
      <c r="I246" s="141"/>
      <c r="J246" s="25"/>
      <c r="K246" s="145" t="s">
        <v>0</v>
      </c>
      <c r="L246" s="28"/>
      <c r="M246" s="394">
        <v>44356</v>
      </c>
      <c r="N246" s="158">
        <f t="shared" si="127"/>
        <v>17</v>
      </c>
      <c r="O246" s="27"/>
      <c r="P246" s="27"/>
      <c r="Q246" s="27"/>
      <c r="R246" s="27" t="s">
        <v>0</v>
      </c>
      <c r="S246" s="27"/>
      <c r="T246" s="28"/>
      <c r="U246" s="29"/>
      <c r="V246" s="167">
        <v>0.25</v>
      </c>
      <c r="W246" s="318"/>
      <c r="X246" s="319"/>
      <c r="Y246" s="160">
        <f t="shared" si="113"/>
        <v>0.25</v>
      </c>
      <c r="Z246" s="159">
        <f t="shared" si="128"/>
        <v>2.5</v>
      </c>
      <c r="AA246" s="327"/>
      <c r="AB246" s="400">
        <f t="shared" si="137"/>
        <v>-30</v>
      </c>
      <c r="AC246" s="371"/>
      <c r="AD246" s="226" t="str">
        <f t="shared" si="114"/>
        <v/>
      </c>
      <c r="AE246" s="368">
        <f t="shared" si="129"/>
        <v>-27.5</v>
      </c>
      <c r="AF246" s="339"/>
      <c r="AG246" s="338"/>
      <c r="AH246" s="336"/>
      <c r="AI246" s="161">
        <f t="shared" si="130"/>
        <v>0</v>
      </c>
      <c r="AJ246" s="162">
        <f t="shared" si="115"/>
        <v>2.5</v>
      </c>
      <c r="AK246" s="163">
        <f t="shared" si="131"/>
        <v>2.5</v>
      </c>
      <c r="AL246" s="164">
        <f t="shared" si="132"/>
        <v>0</v>
      </c>
      <c r="AM246" s="164">
        <f t="shared" si="133"/>
        <v>0</v>
      </c>
      <c r="AN246" s="164">
        <f t="shared" si="134"/>
        <v>2.5</v>
      </c>
      <c r="AO246" s="164">
        <f t="shared" si="135"/>
        <v>2.5</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f t="shared" si="116"/>
        <v>17</v>
      </c>
      <c r="AX246" s="165">
        <f t="shared" si="117"/>
        <v>17</v>
      </c>
      <c r="AY246" s="193" t="str">
        <f t="shared" si="118"/>
        <v/>
      </c>
      <c r="AZ246" s="183" t="str">
        <f t="shared" si="119"/>
        <v/>
      </c>
      <c r="BA246" s="173">
        <f t="shared" si="120"/>
        <v>0.25</v>
      </c>
      <c r="BB246" s="174">
        <f t="shared" si="121"/>
        <v>0.25</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37.5" x14ac:dyDescent="0.3">
      <c r="A247" s="221"/>
      <c r="B247" s="222"/>
      <c r="C247" s="213">
        <v>236</v>
      </c>
      <c r="D247" s="652" t="s">
        <v>3549</v>
      </c>
      <c r="E247" s="35" t="s">
        <v>3615</v>
      </c>
      <c r="F247" s="17"/>
      <c r="G247" s="131">
        <v>44334</v>
      </c>
      <c r="H247" s="135"/>
      <c r="I247" s="141"/>
      <c r="J247" s="25"/>
      <c r="K247" s="145" t="s">
        <v>0</v>
      </c>
      <c r="L247" s="28"/>
      <c r="M247" s="394">
        <v>44356</v>
      </c>
      <c r="N247" s="158">
        <f t="shared" si="127"/>
        <v>17</v>
      </c>
      <c r="O247" s="27"/>
      <c r="P247" s="27"/>
      <c r="Q247" s="27"/>
      <c r="R247" s="27" t="s">
        <v>0</v>
      </c>
      <c r="S247" s="27"/>
      <c r="T247" s="28"/>
      <c r="U247" s="29"/>
      <c r="V247" s="167">
        <v>0.25</v>
      </c>
      <c r="W247" s="318"/>
      <c r="X247" s="319"/>
      <c r="Y247" s="160">
        <f t="shared" si="113"/>
        <v>0.25</v>
      </c>
      <c r="Z247" s="159">
        <f t="shared" si="128"/>
        <v>2.5</v>
      </c>
      <c r="AA247" s="327"/>
      <c r="AB247" s="400">
        <f t="shared" si="137"/>
        <v>-30</v>
      </c>
      <c r="AC247" s="371"/>
      <c r="AD247" s="226" t="str">
        <f t="shared" si="114"/>
        <v/>
      </c>
      <c r="AE247" s="368">
        <f t="shared" si="129"/>
        <v>-27.5</v>
      </c>
      <c r="AF247" s="339"/>
      <c r="AG247" s="338"/>
      <c r="AH247" s="336"/>
      <c r="AI247" s="161">
        <f t="shared" si="130"/>
        <v>0</v>
      </c>
      <c r="AJ247" s="162">
        <f t="shared" si="115"/>
        <v>2.5</v>
      </c>
      <c r="AK247" s="163">
        <f t="shared" si="131"/>
        <v>2.5</v>
      </c>
      <c r="AL247" s="164">
        <f t="shared" si="132"/>
        <v>0</v>
      </c>
      <c r="AM247" s="164">
        <f t="shared" si="133"/>
        <v>0</v>
      </c>
      <c r="AN247" s="164">
        <f t="shared" si="134"/>
        <v>2.5</v>
      </c>
      <c r="AO247" s="164">
        <f t="shared" si="135"/>
        <v>2.5</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f t="shared" si="116"/>
        <v>17</v>
      </c>
      <c r="AX247" s="165">
        <f t="shared" si="117"/>
        <v>17</v>
      </c>
      <c r="AY247" s="193" t="str">
        <f t="shared" si="118"/>
        <v/>
      </c>
      <c r="AZ247" s="183" t="str">
        <f t="shared" si="119"/>
        <v/>
      </c>
      <c r="BA247" s="173">
        <f t="shared" si="120"/>
        <v>0.25</v>
      </c>
      <c r="BB247" s="174">
        <f t="shared" si="121"/>
        <v>0.25</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37.5" x14ac:dyDescent="0.3">
      <c r="A248" s="221"/>
      <c r="B248" s="222"/>
      <c r="C248" s="214">
        <v>237</v>
      </c>
      <c r="D248" s="651" t="s">
        <v>3550</v>
      </c>
      <c r="E248" s="35" t="s">
        <v>3615</v>
      </c>
      <c r="F248" s="17"/>
      <c r="G248" s="131">
        <v>44334</v>
      </c>
      <c r="H248" s="137"/>
      <c r="I248" s="143"/>
      <c r="J248" s="80"/>
      <c r="K248" s="145" t="s">
        <v>0</v>
      </c>
      <c r="L248" s="30"/>
      <c r="M248" s="394">
        <v>44356</v>
      </c>
      <c r="N248" s="158">
        <f t="shared" si="127"/>
        <v>17</v>
      </c>
      <c r="O248" s="27"/>
      <c r="P248" s="27"/>
      <c r="Q248" s="27"/>
      <c r="R248" s="27" t="s">
        <v>0</v>
      </c>
      <c r="S248" s="27"/>
      <c r="T248" s="28"/>
      <c r="U248" s="29"/>
      <c r="V248" s="167">
        <v>0.25</v>
      </c>
      <c r="W248" s="318"/>
      <c r="X248" s="319"/>
      <c r="Y248" s="160">
        <f t="shared" si="113"/>
        <v>0.25</v>
      </c>
      <c r="Z248" s="159">
        <f t="shared" si="128"/>
        <v>2.5</v>
      </c>
      <c r="AA248" s="327"/>
      <c r="AB248" s="400">
        <f t="shared" si="137"/>
        <v>-30</v>
      </c>
      <c r="AC248" s="371"/>
      <c r="AD248" s="226" t="str">
        <f t="shared" si="114"/>
        <v/>
      </c>
      <c r="AE248" s="368">
        <f t="shared" si="129"/>
        <v>-27.5</v>
      </c>
      <c r="AF248" s="339"/>
      <c r="AG248" s="338"/>
      <c r="AH248" s="336"/>
      <c r="AI248" s="161">
        <f t="shared" si="130"/>
        <v>0</v>
      </c>
      <c r="AJ248" s="162">
        <f t="shared" si="115"/>
        <v>2.5</v>
      </c>
      <c r="AK248" s="163">
        <f t="shared" si="131"/>
        <v>2.5</v>
      </c>
      <c r="AL248" s="164">
        <f t="shared" si="132"/>
        <v>0</v>
      </c>
      <c r="AM248" s="164">
        <f t="shared" si="133"/>
        <v>0</v>
      </c>
      <c r="AN248" s="164">
        <f t="shared" si="134"/>
        <v>2.5</v>
      </c>
      <c r="AO248" s="164">
        <f t="shared" si="135"/>
        <v>2.5</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f t="shared" si="116"/>
        <v>17</v>
      </c>
      <c r="AX248" s="165">
        <f t="shared" si="117"/>
        <v>17</v>
      </c>
      <c r="AY248" s="193" t="str">
        <f t="shared" si="118"/>
        <v/>
      </c>
      <c r="AZ248" s="183" t="str">
        <f t="shared" si="119"/>
        <v/>
      </c>
      <c r="BA248" s="173">
        <f t="shared" si="120"/>
        <v>0.25</v>
      </c>
      <c r="BB248" s="174">
        <f t="shared" si="121"/>
        <v>0.25</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41.25" customHeight="1" x14ac:dyDescent="0.3">
      <c r="A249" s="221"/>
      <c r="B249" s="222"/>
      <c r="C249" s="214">
        <v>238</v>
      </c>
      <c r="D249" s="651" t="s">
        <v>3551</v>
      </c>
      <c r="E249" s="35" t="s">
        <v>3615</v>
      </c>
      <c r="F249" s="17"/>
      <c r="G249" s="131">
        <v>44334</v>
      </c>
      <c r="H249" s="135"/>
      <c r="I249" s="141"/>
      <c r="J249" s="25"/>
      <c r="K249" s="145" t="s">
        <v>0</v>
      </c>
      <c r="L249" s="28"/>
      <c r="M249" s="394">
        <v>44356</v>
      </c>
      <c r="N249" s="158">
        <f t="shared" si="127"/>
        <v>17</v>
      </c>
      <c r="O249" s="27"/>
      <c r="P249" s="27"/>
      <c r="Q249" s="27"/>
      <c r="R249" s="27" t="s">
        <v>0</v>
      </c>
      <c r="S249" s="27"/>
      <c r="T249" s="28"/>
      <c r="U249" s="29"/>
      <c r="V249" s="167">
        <v>0.25</v>
      </c>
      <c r="W249" s="318"/>
      <c r="X249" s="319"/>
      <c r="Y249" s="160">
        <f t="shared" si="113"/>
        <v>0.25</v>
      </c>
      <c r="Z249" s="159">
        <f t="shared" si="128"/>
        <v>2.5</v>
      </c>
      <c r="AA249" s="327"/>
      <c r="AB249" s="400">
        <f t="shared" si="137"/>
        <v>-30</v>
      </c>
      <c r="AC249" s="371"/>
      <c r="AD249" s="226" t="str">
        <f t="shared" si="114"/>
        <v/>
      </c>
      <c r="AE249" s="368">
        <f t="shared" si="129"/>
        <v>-27.5</v>
      </c>
      <c r="AF249" s="339"/>
      <c r="AG249" s="338"/>
      <c r="AH249" s="336"/>
      <c r="AI249" s="161">
        <f t="shared" si="130"/>
        <v>0</v>
      </c>
      <c r="AJ249" s="162">
        <f t="shared" si="115"/>
        <v>2.5</v>
      </c>
      <c r="AK249" s="163">
        <f t="shared" si="131"/>
        <v>2.5</v>
      </c>
      <c r="AL249" s="164">
        <f t="shared" si="132"/>
        <v>0</v>
      </c>
      <c r="AM249" s="164">
        <f t="shared" si="133"/>
        <v>0</v>
      </c>
      <c r="AN249" s="164">
        <f t="shared" si="134"/>
        <v>2.5</v>
      </c>
      <c r="AO249" s="164">
        <f t="shared" si="135"/>
        <v>2.5</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f t="shared" si="116"/>
        <v>17</v>
      </c>
      <c r="AX249" s="165">
        <f t="shared" si="117"/>
        <v>17</v>
      </c>
      <c r="AY249" s="193" t="str">
        <f t="shared" si="118"/>
        <v/>
      </c>
      <c r="AZ249" s="183" t="str">
        <f t="shared" si="119"/>
        <v/>
      </c>
      <c r="BA249" s="173">
        <f t="shared" si="120"/>
        <v>0.25</v>
      </c>
      <c r="BB249" s="174">
        <f t="shared" si="121"/>
        <v>0.25</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37.5" x14ac:dyDescent="0.3">
      <c r="A250" s="221"/>
      <c r="B250" s="222"/>
      <c r="C250" s="213">
        <v>239</v>
      </c>
      <c r="D250" s="651" t="s">
        <v>3552</v>
      </c>
      <c r="E250" s="35" t="s">
        <v>3615</v>
      </c>
      <c r="F250" s="17"/>
      <c r="G250" s="131">
        <v>44334</v>
      </c>
      <c r="H250" s="135"/>
      <c r="I250" s="141"/>
      <c r="J250" s="25"/>
      <c r="K250" s="145" t="s">
        <v>0</v>
      </c>
      <c r="L250" s="28"/>
      <c r="M250" s="394">
        <v>44356</v>
      </c>
      <c r="N250" s="158">
        <f t="shared" si="127"/>
        <v>17</v>
      </c>
      <c r="O250" s="27"/>
      <c r="P250" s="27"/>
      <c r="Q250" s="27"/>
      <c r="R250" s="27" t="s">
        <v>0</v>
      </c>
      <c r="S250" s="27"/>
      <c r="T250" s="28"/>
      <c r="U250" s="29"/>
      <c r="V250" s="167">
        <v>0.25</v>
      </c>
      <c r="W250" s="318"/>
      <c r="X250" s="319"/>
      <c r="Y250" s="160">
        <f t="shared" si="113"/>
        <v>0.25</v>
      </c>
      <c r="Z250" s="159">
        <f t="shared" si="128"/>
        <v>2.5</v>
      </c>
      <c r="AA250" s="327"/>
      <c r="AB250" s="400">
        <f t="shared" si="137"/>
        <v>-30</v>
      </c>
      <c r="AC250" s="371"/>
      <c r="AD250" s="226" t="str">
        <f t="shared" si="114"/>
        <v/>
      </c>
      <c r="AE250" s="368">
        <f t="shared" si="129"/>
        <v>-27.5</v>
      </c>
      <c r="AF250" s="339"/>
      <c r="AG250" s="338"/>
      <c r="AH250" s="336"/>
      <c r="AI250" s="161">
        <f t="shared" si="130"/>
        <v>0</v>
      </c>
      <c r="AJ250" s="162">
        <f t="shared" si="115"/>
        <v>2.5</v>
      </c>
      <c r="AK250" s="163">
        <f t="shared" si="131"/>
        <v>2.5</v>
      </c>
      <c r="AL250" s="164">
        <f t="shared" si="132"/>
        <v>0</v>
      </c>
      <c r="AM250" s="164">
        <f t="shared" si="133"/>
        <v>0</v>
      </c>
      <c r="AN250" s="164">
        <f t="shared" si="134"/>
        <v>2.5</v>
      </c>
      <c r="AO250" s="164">
        <f t="shared" si="135"/>
        <v>2.5</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f t="shared" si="116"/>
        <v>17</v>
      </c>
      <c r="AX250" s="165">
        <f t="shared" si="117"/>
        <v>17</v>
      </c>
      <c r="AY250" s="193" t="str">
        <f t="shared" si="118"/>
        <v/>
      </c>
      <c r="AZ250" s="183" t="str">
        <f t="shared" si="119"/>
        <v/>
      </c>
      <c r="BA250" s="173">
        <f t="shared" si="120"/>
        <v>0.25</v>
      </c>
      <c r="BB250" s="174">
        <f t="shared" si="121"/>
        <v>0.25</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37.5" x14ac:dyDescent="0.3">
      <c r="A251" s="221"/>
      <c r="B251" s="222"/>
      <c r="C251" s="214">
        <v>240</v>
      </c>
      <c r="D251" s="652" t="s">
        <v>3553</v>
      </c>
      <c r="E251" s="35" t="s">
        <v>3615</v>
      </c>
      <c r="F251" s="17"/>
      <c r="G251" s="131">
        <v>44334</v>
      </c>
      <c r="H251" s="135"/>
      <c r="I251" s="141"/>
      <c r="J251" s="25"/>
      <c r="K251" s="145" t="s">
        <v>0</v>
      </c>
      <c r="L251" s="28"/>
      <c r="M251" s="394">
        <v>44356</v>
      </c>
      <c r="N251" s="158">
        <f t="shared" si="127"/>
        <v>17</v>
      </c>
      <c r="O251" s="27"/>
      <c r="P251" s="27"/>
      <c r="Q251" s="27"/>
      <c r="R251" s="27" t="s">
        <v>0</v>
      </c>
      <c r="S251" s="27"/>
      <c r="T251" s="28"/>
      <c r="U251" s="29"/>
      <c r="V251" s="167">
        <v>0.25</v>
      </c>
      <c r="W251" s="318"/>
      <c r="X251" s="319"/>
      <c r="Y251" s="160">
        <f t="shared" si="113"/>
        <v>0.25</v>
      </c>
      <c r="Z251" s="159">
        <f t="shared" si="128"/>
        <v>2.5</v>
      </c>
      <c r="AA251" s="327"/>
      <c r="AB251" s="400">
        <f t="shared" si="137"/>
        <v>-30</v>
      </c>
      <c r="AC251" s="371"/>
      <c r="AD251" s="226" t="str">
        <f t="shared" si="114"/>
        <v/>
      </c>
      <c r="AE251" s="368">
        <f t="shared" si="129"/>
        <v>-27.5</v>
      </c>
      <c r="AF251" s="339"/>
      <c r="AG251" s="338"/>
      <c r="AH251" s="336"/>
      <c r="AI251" s="161">
        <f t="shared" si="130"/>
        <v>0</v>
      </c>
      <c r="AJ251" s="162">
        <f t="shared" si="115"/>
        <v>2.5</v>
      </c>
      <c r="AK251" s="163">
        <f t="shared" si="131"/>
        <v>2.5</v>
      </c>
      <c r="AL251" s="164">
        <f t="shared" si="132"/>
        <v>0</v>
      </c>
      <c r="AM251" s="164">
        <f t="shared" si="133"/>
        <v>0</v>
      </c>
      <c r="AN251" s="164">
        <f t="shared" si="134"/>
        <v>2.5</v>
      </c>
      <c r="AO251" s="164">
        <f t="shared" si="135"/>
        <v>2.5</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f t="shared" si="116"/>
        <v>17</v>
      </c>
      <c r="AX251" s="165">
        <f t="shared" si="117"/>
        <v>17</v>
      </c>
      <c r="AY251" s="193" t="str">
        <f t="shared" si="118"/>
        <v/>
      </c>
      <c r="AZ251" s="183" t="str">
        <f t="shared" si="119"/>
        <v/>
      </c>
      <c r="BA251" s="173">
        <f t="shared" si="120"/>
        <v>0.25</v>
      </c>
      <c r="BB251" s="174">
        <f t="shared" si="121"/>
        <v>0.25</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37.5" x14ac:dyDescent="0.3">
      <c r="A252" s="221"/>
      <c r="B252" s="222"/>
      <c r="C252" s="213">
        <v>241</v>
      </c>
      <c r="D252" s="651" t="s">
        <v>3554</v>
      </c>
      <c r="E252" s="35" t="s">
        <v>3615</v>
      </c>
      <c r="F252" s="17"/>
      <c r="G252" s="131">
        <v>44334</v>
      </c>
      <c r="H252" s="135"/>
      <c r="I252" s="141"/>
      <c r="J252" s="25"/>
      <c r="K252" s="145" t="s">
        <v>0</v>
      </c>
      <c r="L252" s="28"/>
      <c r="M252" s="394">
        <v>44356</v>
      </c>
      <c r="N252" s="158">
        <f t="shared" si="127"/>
        <v>17</v>
      </c>
      <c r="O252" s="27"/>
      <c r="P252" s="27"/>
      <c r="Q252" s="27"/>
      <c r="R252" s="27" t="s">
        <v>0</v>
      </c>
      <c r="S252" s="27"/>
      <c r="T252" s="28"/>
      <c r="U252" s="29"/>
      <c r="V252" s="167">
        <v>0.25</v>
      </c>
      <c r="W252" s="318"/>
      <c r="X252" s="319"/>
      <c r="Y252" s="160">
        <f t="shared" si="113"/>
        <v>0.25</v>
      </c>
      <c r="Z252" s="159">
        <f t="shared" si="128"/>
        <v>2.5</v>
      </c>
      <c r="AA252" s="327"/>
      <c r="AB252" s="400">
        <f t="shared" si="137"/>
        <v>-30</v>
      </c>
      <c r="AC252" s="371"/>
      <c r="AD252" s="226" t="str">
        <f t="shared" si="114"/>
        <v/>
      </c>
      <c r="AE252" s="368">
        <f t="shared" si="129"/>
        <v>-27.5</v>
      </c>
      <c r="AF252" s="339"/>
      <c r="AG252" s="338"/>
      <c r="AH252" s="336"/>
      <c r="AI252" s="161">
        <f t="shared" si="130"/>
        <v>0</v>
      </c>
      <c r="AJ252" s="162">
        <f t="shared" si="115"/>
        <v>2.5</v>
      </c>
      <c r="AK252" s="163">
        <f t="shared" si="131"/>
        <v>2.5</v>
      </c>
      <c r="AL252" s="164">
        <f t="shared" si="132"/>
        <v>0</v>
      </c>
      <c r="AM252" s="164">
        <f t="shared" si="133"/>
        <v>0</v>
      </c>
      <c r="AN252" s="164">
        <f t="shared" si="134"/>
        <v>2.5</v>
      </c>
      <c r="AO252" s="164">
        <f t="shared" si="135"/>
        <v>2.5</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f t="shared" si="116"/>
        <v>17</v>
      </c>
      <c r="AX252" s="165">
        <f t="shared" si="117"/>
        <v>17</v>
      </c>
      <c r="AY252" s="193" t="str">
        <f t="shared" si="118"/>
        <v/>
      </c>
      <c r="AZ252" s="183" t="str">
        <f t="shared" si="119"/>
        <v/>
      </c>
      <c r="BA252" s="173">
        <f t="shared" si="120"/>
        <v>0.25</v>
      </c>
      <c r="BB252" s="174">
        <f t="shared" si="121"/>
        <v>0.25</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37.5" x14ac:dyDescent="0.3">
      <c r="A253" s="221"/>
      <c r="B253" s="222"/>
      <c r="C253" s="214">
        <v>242</v>
      </c>
      <c r="D253" s="651" t="s">
        <v>3555</v>
      </c>
      <c r="E253" s="35" t="s">
        <v>3615</v>
      </c>
      <c r="F253" s="17"/>
      <c r="G253" s="131">
        <v>44334</v>
      </c>
      <c r="H253" s="135"/>
      <c r="I253" s="141"/>
      <c r="J253" s="25"/>
      <c r="K253" s="145" t="s">
        <v>0</v>
      </c>
      <c r="L253" s="28"/>
      <c r="M253" s="394">
        <v>44356</v>
      </c>
      <c r="N253" s="158">
        <f t="shared" si="127"/>
        <v>17</v>
      </c>
      <c r="O253" s="27"/>
      <c r="P253" s="27"/>
      <c r="Q253" s="27"/>
      <c r="R253" s="27" t="s">
        <v>0</v>
      </c>
      <c r="S253" s="27"/>
      <c r="T253" s="28"/>
      <c r="U253" s="29"/>
      <c r="V253" s="167">
        <v>0.25</v>
      </c>
      <c r="W253" s="318"/>
      <c r="X253" s="319"/>
      <c r="Y253" s="160">
        <f t="shared" si="113"/>
        <v>0.25</v>
      </c>
      <c r="Z253" s="159">
        <f t="shared" si="128"/>
        <v>2.5</v>
      </c>
      <c r="AA253" s="327"/>
      <c r="AB253" s="400">
        <f t="shared" si="137"/>
        <v>-30</v>
      </c>
      <c r="AC253" s="371"/>
      <c r="AD253" s="226" t="str">
        <f t="shared" si="114"/>
        <v/>
      </c>
      <c r="AE253" s="368">
        <f t="shared" si="129"/>
        <v>-27.5</v>
      </c>
      <c r="AF253" s="339"/>
      <c r="AG253" s="338"/>
      <c r="AH253" s="336"/>
      <c r="AI253" s="161">
        <f t="shared" si="130"/>
        <v>0</v>
      </c>
      <c r="AJ253" s="162">
        <f t="shared" si="115"/>
        <v>2.5</v>
      </c>
      <c r="AK253" s="163">
        <f t="shared" si="131"/>
        <v>2.5</v>
      </c>
      <c r="AL253" s="164">
        <f t="shared" si="132"/>
        <v>0</v>
      </c>
      <c r="AM253" s="164">
        <f t="shared" si="133"/>
        <v>0</v>
      </c>
      <c r="AN253" s="164">
        <f t="shared" si="134"/>
        <v>2.5</v>
      </c>
      <c r="AO253" s="164">
        <f t="shared" si="135"/>
        <v>2.5</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f t="shared" si="116"/>
        <v>17</v>
      </c>
      <c r="AX253" s="165">
        <f t="shared" si="117"/>
        <v>17</v>
      </c>
      <c r="AY253" s="193" t="str">
        <f t="shared" si="118"/>
        <v/>
      </c>
      <c r="AZ253" s="183" t="str">
        <f t="shared" si="119"/>
        <v/>
      </c>
      <c r="BA253" s="173">
        <f t="shared" si="120"/>
        <v>0.25</v>
      </c>
      <c r="BB253" s="174">
        <f t="shared" si="121"/>
        <v>0.25</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37.5" x14ac:dyDescent="0.3">
      <c r="A254" s="221"/>
      <c r="B254" s="222"/>
      <c r="C254" s="214">
        <v>243</v>
      </c>
      <c r="D254" s="651" t="s">
        <v>3556</v>
      </c>
      <c r="E254" s="35" t="s">
        <v>3615</v>
      </c>
      <c r="F254" s="17"/>
      <c r="G254" s="131">
        <v>44334</v>
      </c>
      <c r="H254" s="135"/>
      <c r="I254" s="141"/>
      <c r="J254" s="25"/>
      <c r="K254" s="145" t="s">
        <v>0</v>
      </c>
      <c r="L254" s="28"/>
      <c r="M254" s="394">
        <v>44356</v>
      </c>
      <c r="N254" s="158">
        <f t="shared" si="127"/>
        <v>17</v>
      </c>
      <c r="O254" s="27"/>
      <c r="P254" s="27"/>
      <c r="Q254" s="27"/>
      <c r="R254" s="27" t="s">
        <v>0</v>
      </c>
      <c r="S254" s="27"/>
      <c r="T254" s="28"/>
      <c r="U254" s="29"/>
      <c r="V254" s="167">
        <v>0.25</v>
      </c>
      <c r="W254" s="318"/>
      <c r="X254" s="319"/>
      <c r="Y254" s="160">
        <f t="shared" si="113"/>
        <v>0.25</v>
      </c>
      <c r="Z254" s="159">
        <f t="shared" si="128"/>
        <v>2.5</v>
      </c>
      <c r="AA254" s="327"/>
      <c r="AB254" s="400">
        <f t="shared" si="137"/>
        <v>-30</v>
      </c>
      <c r="AC254" s="371"/>
      <c r="AD254" s="226" t="str">
        <f t="shared" si="114"/>
        <v/>
      </c>
      <c r="AE254" s="368">
        <f t="shared" si="129"/>
        <v>-27.5</v>
      </c>
      <c r="AF254" s="339"/>
      <c r="AG254" s="338"/>
      <c r="AH254" s="336"/>
      <c r="AI254" s="161">
        <f t="shared" si="130"/>
        <v>0</v>
      </c>
      <c r="AJ254" s="162">
        <f t="shared" si="115"/>
        <v>2.5</v>
      </c>
      <c r="AK254" s="163">
        <f t="shared" si="131"/>
        <v>2.5</v>
      </c>
      <c r="AL254" s="164">
        <f t="shared" si="132"/>
        <v>0</v>
      </c>
      <c r="AM254" s="164">
        <f t="shared" si="133"/>
        <v>0</v>
      </c>
      <c r="AN254" s="164">
        <f t="shared" si="134"/>
        <v>2.5</v>
      </c>
      <c r="AO254" s="164">
        <f t="shared" si="135"/>
        <v>2.5</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f t="shared" si="116"/>
        <v>17</v>
      </c>
      <c r="AX254" s="165">
        <f t="shared" si="117"/>
        <v>17</v>
      </c>
      <c r="AY254" s="193" t="str">
        <f t="shared" si="118"/>
        <v/>
      </c>
      <c r="AZ254" s="183" t="str">
        <f t="shared" si="119"/>
        <v/>
      </c>
      <c r="BA254" s="173">
        <f t="shared" si="120"/>
        <v>0.25</v>
      </c>
      <c r="BB254" s="174">
        <f t="shared" si="121"/>
        <v>0.25</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37.5" x14ac:dyDescent="0.3">
      <c r="A255" s="221"/>
      <c r="B255" s="222"/>
      <c r="C255" s="213">
        <v>244</v>
      </c>
      <c r="D255" s="659" t="s">
        <v>3557</v>
      </c>
      <c r="E255" s="35" t="s">
        <v>3615</v>
      </c>
      <c r="F255" s="17"/>
      <c r="G255" s="131">
        <v>44334</v>
      </c>
      <c r="H255" s="135"/>
      <c r="I255" s="141"/>
      <c r="J255" s="25"/>
      <c r="K255" s="145" t="s">
        <v>0</v>
      </c>
      <c r="L255" s="28"/>
      <c r="M255" s="394">
        <v>44356</v>
      </c>
      <c r="N255" s="158">
        <f t="shared" si="127"/>
        <v>17</v>
      </c>
      <c r="O255" s="27"/>
      <c r="P255" s="27"/>
      <c r="Q255" s="27"/>
      <c r="R255" s="27" t="s">
        <v>0</v>
      </c>
      <c r="S255" s="27"/>
      <c r="T255" s="28"/>
      <c r="U255" s="29"/>
      <c r="V255" s="167">
        <v>0.25</v>
      </c>
      <c r="W255" s="318"/>
      <c r="X255" s="319"/>
      <c r="Y255" s="160">
        <f t="shared" si="113"/>
        <v>0.25</v>
      </c>
      <c r="Z255" s="159">
        <f t="shared" si="128"/>
        <v>2.5</v>
      </c>
      <c r="AA255" s="327"/>
      <c r="AB255" s="400">
        <f t="shared" si="137"/>
        <v>-30</v>
      </c>
      <c r="AC255" s="371"/>
      <c r="AD255" s="226" t="str">
        <f t="shared" si="114"/>
        <v/>
      </c>
      <c r="AE255" s="368">
        <f t="shared" si="129"/>
        <v>-27.5</v>
      </c>
      <c r="AF255" s="339"/>
      <c r="AG255" s="338"/>
      <c r="AH255" s="336"/>
      <c r="AI255" s="161">
        <f t="shared" si="130"/>
        <v>0</v>
      </c>
      <c r="AJ255" s="162">
        <f t="shared" si="115"/>
        <v>2.5</v>
      </c>
      <c r="AK255" s="163">
        <f t="shared" si="131"/>
        <v>2.5</v>
      </c>
      <c r="AL255" s="164">
        <f t="shared" si="132"/>
        <v>0</v>
      </c>
      <c r="AM255" s="164">
        <f t="shared" si="133"/>
        <v>0</v>
      </c>
      <c r="AN255" s="164">
        <f t="shared" si="134"/>
        <v>2.5</v>
      </c>
      <c r="AO255" s="164">
        <f t="shared" si="135"/>
        <v>2.5</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f t="shared" si="116"/>
        <v>17</v>
      </c>
      <c r="AX255" s="165">
        <f t="shared" si="117"/>
        <v>17</v>
      </c>
      <c r="AY255" s="193" t="str">
        <f t="shared" si="118"/>
        <v/>
      </c>
      <c r="AZ255" s="183" t="str">
        <f t="shared" si="119"/>
        <v/>
      </c>
      <c r="BA255" s="173">
        <f t="shared" si="120"/>
        <v>0.25</v>
      </c>
      <c r="BB255" s="174">
        <f t="shared" si="121"/>
        <v>0.25</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37.5" x14ac:dyDescent="0.3">
      <c r="A256" s="221"/>
      <c r="B256" s="222"/>
      <c r="C256" s="214">
        <v>245</v>
      </c>
      <c r="D256" s="651" t="s">
        <v>3559</v>
      </c>
      <c r="E256" s="35" t="s">
        <v>3615</v>
      </c>
      <c r="F256" s="17"/>
      <c r="G256" s="131">
        <v>44334</v>
      </c>
      <c r="H256" s="135"/>
      <c r="I256" s="141"/>
      <c r="J256" s="25"/>
      <c r="K256" s="145" t="s">
        <v>0</v>
      </c>
      <c r="L256" s="28"/>
      <c r="M256" s="394">
        <v>44356</v>
      </c>
      <c r="N256" s="158">
        <f t="shared" si="127"/>
        <v>17</v>
      </c>
      <c r="O256" s="27"/>
      <c r="P256" s="27"/>
      <c r="Q256" s="27"/>
      <c r="R256" s="27" t="s">
        <v>0</v>
      </c>
      <c r="S256" s="27"/>
      <c r="T256" s="28"/>
      <c r="U256" s="29"/>
      <c r="V256" s="167">
        <v>0.25</v>
      </c>
      <c r="W256" s="318"/>
      <c r="X256" s="319"/>
      <c r="Y256" s="160">
        <f t="shared" si="113"/>
        <v>0.25</v>
      </c>
      <c r="Z256" s="159">
        <f t="shared" si="128"/>
        <v>2.5</v>
      </c>
      <c r="AA256" s="327"/>
      <c r="AB256" s="400">
        <f t="shared" si="137"/>
        <v>-30</v>
      </c>
      <c r="AC256" s="371"/>
      <c r="AD256" s="226" t="str">
        <f t="shared" si="114"/>
        <v/>
      </c>
      <c r="AE256" s="368">
        <f t="shared" si="129"/>
        <v>-27.5</v>
      </c>
      <c r="AF256" s="339"/>
      <c r="AG256" s="338"/>
      <c r="AH256" s="336"/>
      <c r="AI256" s="161">
        <f t="shared" si="130"/>
        <v>0</v>
      </c>
      <c r="AJ256" s="162">
        <f t="shared" si="115"/>
        <v>2.5</v>
      </c>
      <c r="AK256" s="163">
        <f t="shared" si="131"/>
        <v>2.5</v>
      </c>
      <c r="AL256" s="164">
        <f t="shared" si="132"/>
        <v>0</v>
      </c>
      <c r="AM256" s="164">
        <f t="shared" si="133"/>
        <v>0</v>
      </c>
      <c r="AN256" s="164">
        <f t="shared" si="134"/>
        <v>2.5</v>
      </c>
      <c r="AO256" s="164">
        <f t="shared" si="135"/>
        <v>2.5</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f t="shared" si="116"/>
        <v>17</v>
      </c>
      <c r="AX256" s="165">
        <f t="shared" si="117"/>
        <v>17</v>
      </c>
      <c r="AY256" s="193" t="str">
        <f t="shared" si="118"/>
        <v/>
      </c>
      <c r="AZ256" s="183" t="str">
        <f t="shared" si="119"/>
        <v/>
      </c>
      <c r="BA256" s="173">
        <f t="shared" si="120"/>
        <v>0.25</v>
      </c>
      <c r="BB256" s="174">
        <f t="shared" si="121"/>
        <v>0.25</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37.5" x14ac:dyDescent="0.3">
      <c r="A257" s="221"/>
      <c r="B257" s="222"/>
      <c r="C257" s="213">
        <v>246</v>
      </c>
      <c r="D257" s="651" t="s">
        <v>3560</v>
      </c>
      <c r="E257" s="35" t="s">
        <v>3615</v>
      </c>
      <c r="F257" s="17"/>
      <c r="G257" s="131">
        <v>44334</v>
      </c>
      <c r="H257" s="135"/>
      <c r="I257" s="141"/>
      <c r="J257" s="25"/>
      <c r="K257" s="145" t="s">
        <v>0</v>
      </c>
      <c r="L257" s="28"/>
      <c r="M257" s="394">
        <v>44356</v>
      </c>
      <c r="N257" s="158">
        <f t="shared" si="127"/>
        <v>17</v>
      </c>
      <c r="O257" s="27"/>
      <c r="P257" s="27"/>
      <c r="Q257" s="27"/>
      <c r="R257" s="27" t="s">
        <v>0</v>
      </c>
      <c r="S257" s="27"/>
      <c r="T257" s="28"/>
      <c r="U257" s="29"/>
      <c r="V257" s="167">
        <v>0.25</v>
      </c>
      <c r="W257" s="318"/>
      <c r="X257" s="319"/>
      <c r="Y257" s="160">
        <f t="shared" si="113"/>
        <v>0.25</v>
      </c>
      <c r="Z257" s="159">
        <f t="shared" si="128"/>
        <v>2.5</v>
      </c>
      <c r="AA257" s="327"/>
      <c r="AB257" s="400">
        <f t="shared" si="137"/>
        <v>-30</v>
      </c>
      <c r="AC257" s="371"/>
      <c r="AD257" s="226" t="str">
        <f t="shared" si="114"/>
        <v/>
      </c>
      <c r="AE257" s="368">
        <f t="shared" si="129"/>
        <v>-27.5</v>
      </c>
      <c r="AF257" s="339"/>
      <c r="AG257" s="338"/>
      <c r="AH257" s="336"/>
      <c r="AI257" s="161">
        <f t="shared" si="130"/>
        <v>0</v>
      </c>
      <c r="AJ257" s="162">
        <f t="shared" si="115"/>
        <v>2.5</v>
      </c>
      <c r="AK257" s="163">
        <f t="shared" si="131"/>
        <v>2.5</v>
      </c>
      <c r="AL257" s="164">
        <f t="shared" si="132"/>
        <v>0</v>
      </c>
      <c r="AM257" s="164">
        <f t="shared" si="133"/>
        <v>0</v>
      </c>
      <c r="AN257" s="164">
        <f t="shared" si="134"/>
        <v>2.5</v>
      </c>
      <c r="AO257" s="164">
        <f t="shared" si="135"/>
        <v>2.5</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f t="shared" si="116"/>
        <v>17</v>
      </c>
      <c r="AX257" s="165">
        <f t="shared" si="117"/>
        <v>17</v>
      </c>
      <c r="AY257" s="193" t="str">
        <f t="shared" si="118"/>
        <v/>
      </c>
      <c r="AZ257" s="183" t="str">
        <f t="shared" si="119"/>
        <v/>
      </c>
      <c r="BA257" s="173">
        <f t="shared" si="120"/>
        <v>0.25</v>
      </c>
      <c r="BB257" s="174">
        <f t="shared" si="121"/>
        <v>0.25</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37.5" x14ac:dyDescent="0.3">
      <c r="A258" s="221"/>
      <c r="B258" s="222"/>
      <c r="C258" s="214">
        <v>247</v>
      </c>
      <c r="D258" s="651" t="s">
        <v>3561</v>
      </c>
      <c r="E258" s="35" t="s">
        <v>3615</v>
      </c>
      <c r="F258" s="17"/>
      <c r="G258" s="131">
        <v>44334</v>
      </c>
      <c r="H258" s="135"/>
      <c r="I258" s="141"/>
      <c r="J258" s="25"/>
      <c r="K258" s="145" t="s">
        <v>0</v>
      </c>
      <c r="L258" s="28"/>
      <c r="M258" s="394">
        <v>44356</v>
      </c>
      <c r="N258" s="158">
        <f t="shared" si="127"/>
        <v>17</v>
      </c>
      <c r="O258" s="27"/>
      <c r="P258" s="27"/>
      <c r="Q258" s="27"/>
      <c r="R258" s="27" t="s">
        <v>0</v>
      </c>
      <c r="S258" s="27"/>
      <c r="T258" s="28"/>
      <c r="U258" s="29"/>
      <c r="V258" s="167">
        <v>0.25</v>
      </c>
      <c r="W258" s="318"/>
      <c r="X258" s="319"/>
      <c r="Y258" s="160">
        <f t="shared" si="113"/>
        <v>0.25</v>
      </c>
      <c r="Z258" s="159">
        <f t="shared" si="128"/>
        <v>2.5</v>
      </c>
      <c r="AA258" s="327"/>
      <c r="AB258" s="400">
        <f t="shared" si="137"/>
        <v>-30</v>
      </c>
      <c r="AC258" s="371"/>
      <c r="AD258" s="226" t="str">
        <f t="shared" si="114"/>
        <v/>
      </c>
      <c r="AE258" s="368">
        <f t="shared" si="129"/>
        <v>-27.5</v>
      </c>
      <c r="AF258" s="339"/>
      <c r="AG258" s="338"/>
      <c r="AH258" s="336"/>
      <c r="AI258" s="161">
        <f t="shared" si="130"/>
        <v>0</v>
      </c>
      <c r="AJ258" s="162">
        <f t="shared" si="115"/>
        <v>2.5</v>
      </c>
      <c r="AK258" s="163">
        <f t="shared" si="131"/>
        <v>2.5</v>
      </c>
      <c r="AL258" s="164">
        <f t="shared" si="132"/>
        <v>0</v>
      </c>
      <c r="AM258" s="164">
        <f t="shared" si="133"/>
        <v>0</v>
      </c>
      <c r="AN258" s="164">
        <f t="shared" si="134"/>
        <v>2.5</v>
      </c>
      <c r="AO258" s="164">
        <f t="shared" si="135"/>
        <v>2.5</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f t="shared" si="116"/>
        <v>17</v>
      </c>
      <c r="AX258" s="165">
        <f t="shared" si="117"/>
        <v>17</v>
      </c>
      <c r="AY258" s="193" t="str">
        <f t="shared" si="118"/>
        <v/>
      </c>
      <c r="AZ258" s="183" t="str">
        <f t="shared" si="119"/>
        <v/>
      </c>
      <c r="BA258" s="173">
        <f t="shared" si="120"/>
        <v>0.25</v>
      </c>
      <c r="BB258" s="174">
        <f t="shared" si="121"/>
        <v>0.25</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654" t="s">
        <v>3562</v>
      </c>
      <c r="E259" s="35" t="s">
        <v>3615</v>
      </c>
      <c r="F259" s="17"/>
      <c r="G259" s="131">
        <v>44334</v>
      </c>
      <c r="H259" s="135"/>
      <c r="I259" s="141"/>
      <c r="J259" s="25"/>
      <c r="K259" s="145" t="s">
        <v>0</v>
      </c>
      <c r="L259" s="28"/>
      <c r="M259" s="394">
        <v>44356</v>
      </c>
      <c r="N259" s="158">
        <f t="shared" si="127"/>
        <v>17</v>
      </c>
      <c r="O259" s="27"/>
      <c r="P259" s="27"/>
      <c r="Q259" s="27"/>
      <c r="R259" s="27" t="s">
        <v>0</v>
      </c>
      <c r="S259" s="27"/>
      <c r="T259" s="28"/>
      <c r="U259" s="29"/>
      <c r="V259" s="167">
        <v>0.25</v>
      </c>
      <c r="W259" s="318"/>
      <c r="X259" s="319"/>
      <c r="Y259" s="160">
        <f t="shared" si="113"/>
        <v>0.25</v>
      </c>
      <c r="Z259" s="159">
        <f t="shared" si="128"/>
        <v>2.5</v>
      </c>
      <c r="AA259" s="327"/>
      <c r="AB259" s="400">
        <f t="shared" si="137"/>
        <v>-30</v>
      </c>
      <c r="AC259" s="371"/>
      <c r="AD259" s="226" t="str">
        <f t="shared" si="114"/>
        <v/>
      </c>
      <c r="AE259" s="368">
        <f t="shared" si="129"/>
        <v>-27.5</v>
      </c>
      <c r="AF259" s="339"/>
      <c r="AG259" s="338"/>
      <c r="AH259" s="336"/>
      <c r="AI259" s="161">
        <f t="shared" si="130"/>
        <v>0</v>
      </c>
      <c r="AJ259" s="162">
        <f t="shared" si="115"/>
        <v>2.5</v>
      </c>
      <c r="AK259" s="163">
        <f t="shared" si="131"/>
        <v>2.5</v>
      </c>
      <c r="AL259" s="164">
        <f t="shared" si="132"/>
        <v>0</v>
      </c>
      <c r="AM259" s="164">
        <f t="shared" si="133"/>
        <v>0</v>
      </c>
      <c r="AN259" s="164">
        <f t="shared" si="134"/>
        <v>2.5</v>
      </c>
      <c r="AO259" s="164">
        <f t="shared" si="135"/>
        <v>2.5</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f t="shared" si="116"/>
        <v>17</v>
      </c>
      <c r="AX259" s="165">
        <f t="shared" si="117"/>
        <v>17</v>
      </c>
      <c r="AY259" s="193" t="str">
        <f t="shared" si="118"/>
        <v/>
      </c>
      <c r="AZ259" s="183" t="str">
        <f t="shared" si="119"/>
        <v/>
      </c>
      <c r="BA259" s="173">
        <f t="shared" si="120"/>
        <v>0.25</v>
      </c>
      <c r="BB259" s="174">
        <f t="shared" si="121"/>
        <v>0.25</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37.5" x14ac:dyDescent="0.3">
      <c r="A260" s="221"/>
      <c r="B260" s="222"/>
      <c r="C260" s="213">
        <v>249</v>
      </c>
      <c r="D260" s="656" t="s">
        <v>3563</v>
      </c>
      <c r="E260" s="35" t="s">
        <v>3615</v>
      </c>
      <c r="F260" s="17"/>
      <c r="G260" s="131">
        <v>44334</v>
      </c>
      <c r="H260" s="137"/>
      <c r="I260" s="143"/>
      <c r="J260" s="80"/>
      <c r="K260" s="145" t="s">
        <v>0</v>
      </c>
      <c r="L260" s="30"/>
      <c r="M260" s="394">
        <v>44356</v>
      </c>
      <c r="N260" s="158">
        <f t="shared" si="127"/>
        <v>17</v>
      </c>
      <c r="O260" s="27"/>
      <c r="P260" s="27"/>
      <c r="Q260" s="27"/>
      <c r="R260" s="27" t="s">
        <v>0</v>
      </c>
      <c r="S260" s="27"/>
      <c r="T260" s="30"/>
      <c r="U260" s="31"/>
      <c r="V260" s="167">
        <v>0.25</v>
      </c>
      <c r="W260" s="320"/>
      <c r="X260" s="318"/>
      <c r="Y260" s="160">
        <f t="shared" si="113"/>
        <v>0.25</v>
      </c>
      <c r="Z260" s="159">
        <f t="shared" si="128"/>
        <v>2.5</v>
      </c>
      <c r="AA260" s="328"/>
      <c r="AB260" s="400">
        <f t="shared" si="137"/>
        <v>-30</v>
      </c>
      <c r="AC260" s="371"/>
      <c r="AD260" s="226" t="str">
        <f t="shared" si="114"/>
        <v/>
      </c>
      <c r="AE260" s="368">
        <f t="shared" si="129"/>
        <v>-27.5</v>
      </c>
      <c r="AF260" s="340"/>
      <c r="AG260" s="341"/>
      <c r="AH260" s="339"/>
      <c r="AI260" s="161">
        <f t="shared" si="130"/>
        <v>0</v>
      </c>
      <c r="AJ260" s="162">
        <f t="shared" si="115"/>
        <v>2.5</v>
      </c>
      <c r="AK260" s="163">
        <f t="shared" si="131"/>
        <v>2.5</v>
      </c>
      <c r="AL260" s="164">
        <f t="shared" si="132"/>
        <v>0</v>
      </c>
      <c r="AM260" s="164">
        <f t="shared" si="133"/>
        <v>0</v>
      </c>
      <c r="AN260" s="164">
        <f t="shared" si="134"/>
        <v>2.5</v>
      </c>
      <c r="AO260" s="164">
        <f t="shared" si="135"/>
        <v>2.5</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f t="shared" si="116"/>
        <v>17</v>
      </c>
      <c r="AX260" s="165">
        <f t="shared" si="117"/>
        <v>17</v>
      </c>
      <c r="AY260" s="193" t="str">
        <f t="shared" si="118"/>
        <v/>
      </c>
      <c r="AZ260" s="183" t="str">
        <f t="shared" si="119"/>
        <v/>
      </c>
      <c r="BA260" s="173">
        <f t="shared" si="120"/>
        <v>0.25</v>
      </c>
      <c r="BB260" s="174">
        <f t="shared" si="121"/>
        <v>0.25</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39.75" customHeight="1" x14ac:dyDescent="0.3">
      <c r="A261" s="221"/>
      <c r="B261" s="222"/>
      <c r="C261" s="214">
        <v>250</v>
      </c>
      <c r="D261" s="651" t="s">
        <v>3564</v>
      </c>
      <c r="E261" s="35" t="s">
        <v>3615</v>
      </c>
      <c r="F261" s="17"/>
      <c r="G261" s="131">
        <v>44334</v>
      </c>
      <c r="H261" s="139"/>
      <c r="I261" s="141"/>
      <c r="J261" s="25"/>
      <c r="K261" s="145" t="s">
        <v>0</v>
      </c>
      <c r="L261" s="28"/>
      <c r="M261" s="394">
        <v>44356</v>
      </c>
      <c r="N261" s="158">
        <f t="shared" si="127"/>
        <v>17</v>
      </c>
      <c r="O261" s="27"/>
      <c r="P261" s="27"/>
      <c r="Q261" s="27"/>
      <c r="R261" s="27" t="s">
        <v>0</v>
      </c>
      <c r="S261" s="27"/>
      <c r="T261" s="27"/>
      <c r="U261" s="28"/>
      <c r="V261" s="167">
        <v>0.25</v>
      </c>
      <c r="W261" s="318"/>
      <c r="X261" s="318"/>
      <c r="Y261" s="160">
        <f t="shared" si="113"/>
        <v>0.25</v>
      </c>
      <c r="Z261" s="159">
        <f t="shared" si="128"/>
        <v>2.5</v>
      </c>
      <c r="AA261" s="327"/>
      <c r="AB261" s="400">
        <f t="shared" si="137"/>
        <v>-30</v>
      </c>
      <c r="AC261" s="371"/>
      <c r="AD261" s="226" t="str">
        <f t="shared" si="114"/>
        <v/>
      </c>
      <c r="AE261" s="368">
        <f t="shared" si="129"/>
        <v>-27.5</v>
      </c>
      <c r="AF261" s="339"/>
      <c r="AG261" s="342"/>
      <c r="AH261" s="339"/>
      <c r="AI261" s="161">
        <f t="shared" si="130"/>
        <v>0</v>
      </c>
      <c r="AJ261" s="162">
        <f t="shared" si="115"/>
        <v>2.5</v>
      </c>
      <c r="AK261" s="163">
        <f t="shared" si="131"/>
        <v>2.5</v>
      </c>
      <c r="AL261" s="164">
        <f t="shared" si="132"/>
        <v>0</v>
      </c>
      <c r="AM261" s="164">
        <f t="shared" si="133"/>
        <v>0</v>
      </c>
      <c r="AN261" s="164">
        <f t="shared" si="134"/>
        <v>2.5</v>
      </c>
      <c r="AO261" s="164">
        <f t="shared" si="135"/>
        <v>2.5</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f t="shared" si="116"/>
        <v>17</v>
      </c>
      <c r="AX261" s="165">
        <f t="shared" si="117"/>
        <v>17</v>
      </c>
      <c r="AY261" s="193" t="str">
        <f t="shared" si="118"/>
        <v/>
      </c>
      <c r="AZ261" s="183" t="str">
        <f t="shared" si="119"/>
        <v/>
      </c>
      <c r="BA261" s="173">
        <f t="shared" si="120"/>
        <v>0.25</v>
      </c>
      <c r="BB261" s="174">
        <f t="shared" si="121"/>
        <v>0.25</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37.5" x14ac:dyDescent="0.3">
      <c r="A262" s="219"/>
      <c r="B262" s="220"/>
      <c r="C262" s="213">
        <v>251</v>
      </c>
      <c r="D262" s="657" t="s">
        <v>3565</v>
      </c>
      <c r="E262" s="35" t="s">
        <v>3615</v>
      </c>
      <c r="F262" s="34"/>
      <c r="G262" s="131">
        <v>44334</v>
      </c>
      <c r="H262" s="136"/>
      <c r="I262" s="140"/>
      <c r="J262" s="78"/>
      <c r="K262" s="145" t="s">
        <v>0</v>
      </c>
      <c r="L262" s="119"/>
      <c r="M262" s="394">
        <v>44356</v>
      </c>
      <c r="N262" s="158">
        <f t="shared" si="127"/>
        <v>17</v>
      </c>
      <c r="O262" s="311"/>
      <c r="P262" s="315"/>
      <c r="Q262" s="315"/>
      <c r="R262" s="315" t="s">
        <v>0</v>
      </c>
      <c r="S262" s="315"/>
      <c r="T262" s="315"/>
      <c r="U262" s="316"/>
      <c r="V262" s="167">
        <v>0.25</v>
      </c>
      <c r="W262" s="313"/>
      <c r="X262" s="313"/>
      <c r="Y262" s="160">
        <f t="shared" si="113"/>
        <v>0.25</v>
      </c>
      <c r="Z262" s="159">
        <f t="shared" si="128"/>
        <v>2.5</v>
      </c>
      <c r="AA262" s="329"/>
      <c r="AB262" s="400">
        <f t="shared" si="137"/>
        <v>-30</v>
      </c>
      <c r="AC262" s="371"/>
      <c r="AD262" s="226" t="str">
        <f t="shared" si="114"/>
        <v/>
      </c>
      <c r="AE262" s="368">
        <f t="shared" si="129"/>
        <v>-27.5</v>
      </c>
      <c r="AF262" s="343"/>
      <c r="AG262" s="338"/>
      <c r="AH262" s="336"/>
      <c r="AI262" s="161">
        <f t="shared" si="130"/>
        <v>0</v>
      </c>
      <c r="AJ262" s="162">
        <f t="shared" si="115"/>
        <v>2.5</v>
      </c>
      <c r="AK262" s="163">
        <f t="shared" si="131"/>
        <v>2.5</v>
      </c>
      <c r="AL262" s="164">
        <f t="shared" si="132"/>
        <v>0</v>
      </c>
      <c r="AM262" s="164">
        <f t="shared" si="133"/>
        <v>0</v>
      </c>
      <c r="AN262" s="164">
        <f t="shared" si="134"/>
        <v>2.5</v>
      </c>
      <c r="AO262" s="164">
        <f t="shared" si="135"/>
        <v>2.5</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f t="shared" si="116"/>
        <v>17</v>
      </c>
      <c r="AX262" s="165">
        <f t="shared" si="117"/>
        <v>17</v>
      </c>
      <c r="AY262" s="193" t="str">
        <f t="shared" si="118"/>
        <v/>
      </c>
      <c r="AZ262" s="183" t="str">
        <f t="shared" si="119"/>
        <v/>
      </c>
      <c r="BA262" s="173">
        <f t="shared" si="120"/>
        <v>0.25</v>
      </c>
      <c r="BB262" s="174">
        <f t="shared" si="121"/>
        <v>0.25</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37.5" x14ac:dyDescent="0.3">
      <c r="A263" s="219"/>
      <c r="B263" s="220"/>
      <c r="C263" s="213">
        <v>252</v>
      </c>
      <c r="D263" s="657" t="s">
        <v>3566</v>
      </c>
      <c r="E263" s="35" t="s">
        <v>3615</v>
      </c>
      <c r="F263" s="34"/>
      <c r="G263" s="131">
        <v>44334</v>
      </c>
      <c r="H263" s="133"/>
      <c r="I263" s="140"/>
      <c r="J263" s="78"/>
      <c r="K263" s="145" t="s">
        <v>0</v>
      </c>
      <c r="L263" s="119"/>
      <c r="M263" s="394">
        <v>44356</v>
      </c>
      <c r="N263" s="158">
        <f t="shared" si="127"/>
        <v>17</v>
      </c>
      <c r="O263" s="315"/>
      <c r="P263" s="315"/>
      <c r="Q263" s="315"/>
      <c r="R263" s="315" t="s">
        <v>0</v>
      </c>
      <c r="S263" s="315"/>
      <c r="T263" s="316"/>
      <c r="U263" s="317"/>
      <c r="V263" s="167">
        <v>0.25</v>
      </c>
      <c r="W263" s="313"/>
      <c r="X263" s="313"/>
      <c r="Y263" s="160">
        <f t="shared" si="113"/>
        <v>0.25</v>
      </c>
      <c r="Z263" s="159">
        <f t="shared" si="128"/>
        <v>2.5</v>
      </c>
      <c r="AA263" s="326"/>
      <c r="AB263" s="400">
        <f t="shared" si="137"/>
        <v>-30</v>
      </c>
      <c r="AC263" s="370"/>
      <c r="AD263" s="226" t="str">
        <f t="shared" si="114"/>
        <v/>
      </c>
      <c r="AE263" s="368">
        <f t="shared" si="129"/>
        <v>-27.5</v>
      </c>
      <c r="AF263" s="331"/>
      <c r="AG263" s="333"/>
      <c r="AH263" s="334"/>
      <c r="AI263" s="161">
        <f t="shared" si="130"/>
        <v>0</v>
      </c>
      <c r="AJ263" s="162">
        <f t="shared" si="115"/>
        <v>2.5</v>
      </c>
      <c r="AK263" s="163">
        <f t="shared" si="131"/>
        <v>2.5</v>
      </c>
      <c r="AL263" s="164">
        <f t="shared" si="132"/>
        <v>0</v>
      </c>
      <c r="AM263" s="164">
        <f t="shared" si="133"/>
        <v>0</v>
      </c>
      <c r="AN263" s="164">
        <f t="shared" si="134"/>
        <v>2.5</v>
      </c>
      <c r="AO263" s="164">
        <f t="shared" si="135"/>
        <v>2.5</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f t="shared" si="116"/>
        <v>17</v>
      </c>
      <c r="AX263" s="165">
        <f t="shared" si="117"/>
        <v>17</v>
      </c>
      <c r="AY263" s="193" t="str">
        <f t="shared" si="118"/>
        <v/>
      </c>
      <c r="AZ263" s="183" t="str">
        <f t="shared" si="119"/>
        <v/>
      </c>
      <c r="BA263" s="173">
        <f t="shared" si="120"/>
        <v>0.25</v>
      </c>
      <c r="BB263" s="174">
        <f t="shared" si="121"/>
        <v>0.25</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37.5" x14ac:dyDescent="0.3">
      <c r="A264" s="219"/>
      <c r="B264" s="220"/>
      <c r="C264" s="213">
        <v>253</v>
      </c>
      <c r="D264" s="657" t="s">
        <v>3567</v>
      </c>
      <c r="E264" s="35" t="s">
        <v>3615</v>
      </c>
      <c r="F264" s="34"/>
      <c r="G264" s="131">
        <v>44334</v>
      </c>
      <c r="H264" s="135"/>
      <c r="I264" s="141"/>
      <c r="J264" s="25"/>
      <c r="K264" s="145" t="s">
        <v>0</v>
      </c>
      <c r="L264" s="28"/>
      <c r="M264" s="394">
        <v>44356</v>
      </c>
      <c r="N264" s="158">
        <f t="shared" si="127"/>
        <v>17</v>
      </c>
      <c r="O264" s="315"/>
      <c r="P264" s="315"/>
      <c r="Q264" s="315"/>
      <c r="R264" s="315" t="s">
        <v>0</v>
      </c>
      <c r="S264" s="315"/>
      <c r="T264" s="316"/>
      <c r="U264" s="317"/>
      <c r="V264" s="167">
        <v>0.25</v>
      </c>
      <c r="W264" s="313"/>
      <c r="X264" s="313"/>
      <c r="Y264" s="160">
        <f t="shared" si="113"/>
        <v>0.25</v>
      </c>
      <c r="Z264" s="159">
        <f t="shared" si="128"/>
        <v>2.5</v>
      </c>
      <c r="AA264" s="326"/>
      <c r="AB264" s="400">
        <f t="shared" si="137"/>
        <v>-30</v>
      </c>
      <c r="AC264" s="370"/>
      <c r="AD264" s="226" t="str">
        <f t="shared" si="114"/>
        <v/>
      </c>
      <c r="AE264" s="368">
        <f t="shared" si="129"/>
        <v>-27.5</v>
      </c>
      <c r="AF264" s="331"/>
      <c r="AG264" s="333"/>
      <c r="AH264" s="334"/>
      <c r="AI264" s="161">
        <f t="shared" si="130"/>
        <v>0</v>
      </c>
      <c r="AJ264" s="162">
        <f t="shared" si="115"/>
        <v>2.5</v>
      </c>
      <c r="AK264" s="163">
        <f t="shared" si="131"/>
        <v>2.5</v>
      </c>
      <c r="AL264" s="164">
        <f t="shared" si="132"/>
        <v>0</v>
      </c>
      <c r="AM264" s="164">
        <f t="shared" si="133"/>
        <v>0</v>
      </c>
      <c r="AN264" s="164">
        <f t="shared" si="134"/>
        <v>2.5</v>
      </c>
      <c r="AO264" s="164">
        <f t="shared" si="135"/>
        <v>2.5</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f t="shared" si="116"/>
        <v>17</v>
      </c>
      <c r="AX264" s="165">
        <f t="shared" si="117"/>
        <v>17</v>
      </c>
      <c r="AY264" s="193" t="str">
        <f t="shared" si="118"/>
        <v/>
      </c>
      <c r="AZ264" s="183" t="str">
        <f t="shared" si="119"/>
        <v/>
      </c>
      <c r="BA264" s="173">
        <f t="shared" si="120"/>
        <v>0.25</v>
      </c>
      <c r="BB264" s="174">
        <f t="shared" si="121"/>
        <v>0.25</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37.5" x14ac:dyDescent="0.3">
      <c r="A265" s="219"/>
      <c r="B265" s="220"/>
      <c r="C265" s="213">
        <v>254</v>
      </c>
      <c r="D265" s="657" t="s">
        <v>3568</v>
      </c>
      <c r="E265" s="35" t="s">
        <v>3615</v>
      </c>
      <c r="F265" s="34"/>
      <c r="G265" s="131">
        <v>44334</v>
      </c>
      <c r="H265" s="135"/>
      <c r="I265" s="141"/>
      <c r="J265" s="25"/>
      <c r="K265" s="145" t="s">
        <v>0</v>
      </c>
      <c r="L265" s="28"/>
      <c r="M265" s="394">
        <v>44356</v>
      </c>
      <c r="N265" s="158">
        <f t="shared" si="127"/>
        <v>17</v>
      </c>
      <c r="O265" s="315"/>
      <c r="P265" s="315"/>
      <c r="Q265" s="315"/>
      <c r="R265" s="315" t="s">
        <v>0</v>
      </c>
      <c r="S265" s="315"/>
      <c r="T265" s="316"/>
      <c r="U265" s="317"/>
      <c r="V265" s="167">
        <v>0.25</v>
      </c>
      <c r="W265" s="313"/>
      <c r="X265" s="313"/>
      <c r="Y265" s="160">
        <f t="shared" si="113"/>
        <v>0.25</v>
      </c>
      <c r="Z265" s="159">
        <f t="shared" si="128"/>
        <v>2.5</v>
      </c>
      <c r="AA265" s="326"/>
      <c r="AB265" s="400">
        <f t="shared" si="137"/>
        <v>-30</v>
      </c>
      <c r="AC265" s="370"/>
      <c r="AD265" s="226" t="str">
        <f t="shared" si="114"/>
        <v/>
      </c>
      <c r="AE265" s="368">
        <f t="shared" si="129"/>
        <v>-27.5</v>
      </c>
      <c r="AF265" s="331"/>
      <c r="AG265" s="333"/>
      <c r="AH265" s="334"/>
      <c r="AI265" s="161">
        <f t="shared" si="130"/>
        <v>0</v>
      </c>
      <c r="AJ265" s="162">
        <f t="shared" si="115"/>
        <v>2.5</v>
      </c>
      <c r="AK265" s="163">
        <f t="shared" si="131"/>
        <v>2.5</v>
      </c>
      <c r="AL265" s="164">
        <f t="shared" si="132"/>
        <v>0</v>
      </c>
      <c r="AM265" s="164">
        <f t="shared" si="133"/>
        <v>0</v>
      </c>
      <c r="AN265" s="164">
        <f t="shared" si="134"/>
        <v>2.5</v>
      </c>
      <c r="AO265" s="164">
        <f t="shared" si="135"/>
        <v>2.5</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f t="shared" si="116"/>
        <v>17</v>
      </c>
      <c r="AX265" s="165">
        <f t="shared" si="117"/>
        <v>17</v>
      </c>
      <c r="AY265" s="193" t="str">
        <f t="shared" si="118"/>
        <v/>
      </c>
      <c r="AZ265" s="183" t="str">
        <f t="shared" si="119"/>
        <v/>
      </c>
      <c r="BA265" s="173">
        <f t="shared" si="120"/>
        <v>0.25</v>
      </c>
      <c r="BB265" s="174">
        <f t="shared" si="121"/>
        <v>0.25</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39" customHeight="1" x14ac:dyDescent="0.3">
      <c r="A266" s="221"/>
      <c r="B266" s="222"/>
      <c r="C266" s="214">
        <v>255</v>
      </c>
      <c r="D266" s="651" t="s">
        <v>3569</v>
      </c>
      <c r="E266" s="35" t="s">
        <v>3615</v>
      </c>
      <c r="F266" s="17"/>
      <c r="G266" s="131">
        <v>44334</v>
      </c>
      <c r="H266" s="135"/>
      <c r="I266" s="141"/>
      <c r="J266" s="25"/>
      <c r="K266" s="145" t="s">
        <v>0</v>
      </c>
      <c r="L266" s="28"/>
      <c r="M266" s="394">
        <v>44356</v>
      </c>
      <c r="N266" s="158">
        <f t="shared" si="127"/>
        <v>17</v>
      </c>
      <c r="O266" s="27"/>
      <c r="P266" s="27"/>
      <c r="Q266" s="27"/>
      <c r="R266" s="27" t="s">
        <v>0</v>
      </c>
      <c r="S266" s="27"/>
      <c r="T266" s="28"/>
      <c r="U266" s="29"/>
      <c r="V266" s="167">
        <v>0.25</v>
      </c>
      <c r="W266" s="313"/>
      <c r="X266" s="313"/>
      <c r="Y266" s="160">
        <f t="shared" si="113"/>
        <v>0.25</v>
      </c>
      <c r="Z266" s="159">
        <f t="shared" si="128"/>
        <v>2.5</v>
      </c>
      <c r="AA266" s="327"/>
      <c r="AB266" s="400">
        <f t="shared" si="137"/>
        <v>-30</v>
      </c>
      <c r="AC266" s="371"/>
      <c r="AD266" s="226" t="str">
        <f t="shared" si="114"/>
        <v/>
      </c>
      <c r="AE266" s="368">
        <f t="shared" si="129"/>
        <v>-27.5</v>
      </c>
      <c r="AF266" s="339"/>
      <c r="AG266" s="338"/>
      <c r="AH266" s="336"/>
      <c r="AI266" s="161">
        <f t="shared" si="130"/>
        <v>0</v>
      </c>
      <c r="AJ266" s="162">
        <f t="shared" si="115"/>
        <v>2.5</v>
      </c>
      <c r="AK266" s="163">
        <f t="shared" si="131"/>
        <v>2.5</v>
      </c>
      <c r="AL266" s="164">
        <f t="shared" si="132"/>
        <v>0</v>
      </c>
      <c r="AM266" s="164">
        <f t="shared" si="133"/>
        <v>0</v>
      </c>
      <c r="AN266" s="164">
        <f t="shared" si="134"/>
        <v>2.5</v>
      </c>
      <c r="AO266" s="164">
        <f t="shared" si="135"/>
        <v>2.5</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f t="shared" si="116"/>
        <v>17</v>
      </c>
      <c r="AX266" s="165">
        <f t="shared" si="117"/>
        <v>17</v>
      </c>
      <c r="AY266" s="193" t="str">
        <f t="shared" si="118"/>
        <v/>
      </c>
      <c r="AZ266" s="183" t="str">
        <f t="shared" si="119"/>
        <v/>
      </c>
      <c r="BA266" s="173">
        <f t="shared" si="120"/>
        <v>0.25</v>
      </c>
      <c r="BB266" s="174">
        <f t="shared" si="121"/>
        <v>0.25</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37.5" x14ac:dyDescent="0.3">
      <c r="A267" s="221"/>
      <c r="B267" s="222"/>
      <c r="C267" s="213">
        <v>256</v>
      </c>
      <c r="D267" s="651" t="s">
        <v>3570</v>
      </c>
      <c r="E267" s="35" t="s">
        <v>3615</v>
      </c>
      <c r="F267" s="17"/>
      <c r="G267" s="131">
        <v>44334</v>
      </c>
      <c r="H267" s="135"/>
      <c r="I267" s="141"/>
      <c r="J267" s="25"/>
      <c r="K267" s="145" t="s">
        <v>0</v>
      </c>
      <c r="L267" s="28"/>
      <c r="M267" s="394">
        <v>44356</v>
      </c>
      <c r="N267" s="158">
        <f t="shared" si="127"/>
        <v>17</v>
      </c>
      <c r="O267" s="27"/>
      <c r="P267" s="27"/>
      <c r="Q267" s="27"/>
      <c r="R267" s="27" t="s">
        <v>0</v>
      </c>
      <c r="S267" s="27"/>
      <c r="T267" s="28"/>
      <c r="U267" s="29"/>
      <c r="V267" s="167">
        <v>0.25</v>
      </c>
      <c r="W267" s="318"/>
      <c r="X267" s="319"/>
      <c r="Y267" s="160">
        <f t="shared" si="113"/>
        <v>0.25</v>
      </c>
      <c r="Z267" s="159">
        <f t="shared" si="128"/>
        <v>2.5</v>
      </c>
      <c r="AA267" s="327"/>
      <c r="AB267" s="400">
        <f t="shared" si="137"/>
        <v>-30</v>
      </c>
      <c r="AC267" s="371"/>
      <c r="AD267" s="226" t="str">
        <f t="shared" si="114"/>
        <v/>
      </c>
      <c r="AE267" s="368">
        <f t="shared" si="129"/>
        <v>-27.5</v>
      </c>
      <c r="AF267" s="339"/>
      <c r="AG267" s="338"/>
      <c r="AH267" s="336"/>
      <c r="AI267" s="161">
        <f t="shared" si="130"/>
        <v>0</v>
      </c>
      <c r="AJ267" s="162">
        <f t="shared" si="115"/>
        <v>2.5</v>
      </c>
      <c r="AK267" s="163">
        <f t="shared" si="131"/>
        <v>2.5</v>
      </c>
      <c r="AL267" s="164">
        <f t="shared" si="132"/>
        <v>0</v>
      </c>
      <c r="AM267" s="164">
        <f t="shared" si="133"/>
        <v>0</v>
      </c>
      <c r="AN267" s="164">
        <f t="shared" si="134"/>
        <v>2.5</v>
      </c>
      <c r="AO267" s="164">
        <f t="shared" si="135"/>
        <v>2.5</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f t="shared" si="116"/>
        <v>17</v>
      </c>
      <c r="AX267" s="165">
        <f t="shared" si="117"/>
        <v>17</v>
      </c>
      <c r="AY267" s="193" t="str">
        <f t="shared" si="118"/>
        <v/>
      </c>
      <c r="AZ267" s="183" t="str">
        <f t="shared" si="119"/>
        <v/>
      </c>
      <c r="BA267" s="173">
        <f t="shared" si="120"/>
        <v>0.25</v>
      </c>
      <c r="BB267" s="174">
        <f t="shared" si="121"/>
        <v>0.25</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37.5" x14ac:dyDescent="0.3">
      <c r="A268" s="221"/>
      <c r="B268" s="222"/>
      <c r="C268" s="214">
        <v>257</v>
      </c>
      <c r="D268" s="651" t="s">
        <v>3571</v>
      </c>
      <c r="E268" s="35" t="s">
        <v>3615</v>
      </c>
      <c r="F268" s="17"/>
      <c r="G268" s="131">
        <v>44334</v>
      </c>
      <c r="H268" s="135"/>
      <c r="I268" s="141"/>
      <c r="J268" s="25"/>
      <c r="K268" s="145" t="s">
        <v>0</v>
      </c>
      <c r="L268" s="28"/>
      <c r="M268" s="394">
        <v>44356</v>
      </c>
      <c r="N268" s="158">
        <f t="shared" si="127"/>
        <v>17</v>
      </c>
      <c r="O268" s="27"/>
      <c r="P268" s="27"/>
      <c r="Q268" s="27"/>
      <c r="R268" s="27" t="s">
        <v>0</v>
      </c>
      <c r="S268" s="27"/>
      <c r="T268" s="28"/>
      <c r="U268" s="29"/>
      <c r="V268" s="167">
        <v>0.25</v>
      </c>
      <c r="W268" s="318"/>
      <c r="X268" s="319"/>
      <c r="Y268" s="160">
        <f t="shared" ref="Y268:Y331" si="145">V268+W268+X268</f>
        <v>0.25</v>
      </c>
      <c r="Z268" s="159">
        <f t="shared" si="128"/>
        <v>2.5</v>
      </c>
      <c r="AA268" s="327"/>
      <c r="AB268" s="400">
        <f t="shared" si="137"/>
        <v>-30</v>
      </c>
      <c r="AC268" s="371"/>
      <c r="AD268" s="226" t="str">
        <f t="shared" ref="AD268:AD331" si="146">IF(F268="x",(0-((V268*10)+(W268*20))),"")</f>
        <v/>
      </c>
      <c r="AE268" s="368">
        <f t="shared" si="129"/>
        <v>-27.5</v>
      </c>
      <c r="AF268" s="339"/>
      <c r="AG268" s="338"/>
      <c r="AH268" s="336"/>
      <c r="AI268" s="161">
        <f t="shared" si="130"/>
        <v>0</v>
      </c>
      <c r="AJ268" s="162">
        <f t="shared" ref="AJ268:AJ331" si="147">(X268*20)+Z268+AA268+AF268</f>
        <v>2.5</v>
      </c>
      <c r="AK268" s="163">
        <f t="shared" si="131"/>
        <v>2.5</v>
      </c>
      <c r="AL268" s="164">
        <f t="shared" si="132"/>
        <v>0</v>
      </c>
      <c r="AM268" s="164">
        <f t="shared" si="133"/>
        <v>0</v>
      </c>
      <c r="AN268" s="164">
        <f t="shared" si="134"/>
        <v>2.5</v>
      </c>
      <c r="AO268" s="164">
        <f t="shared" si="135"/>
        <v>2.5</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f t="shared" ref="AW268:AW331" si="148">IF(N268&gt;0,N268,"")</f>
        <v>17</v>
      </c>
      <c r="AX268" s="165">
        <f t="shared" ref="AX268:AX331" si="149">IF(AND(K268="x",AW268&gt;0),AW268,"")</f>
        <v>17</v>
      </c>
      <c r="AY268" s="193" t="str">
        <f t="shared" ref="AY268:AY331" si="150">IF(OR(K268="x",F268="x",AW268&lt;=0),"",AW268)</f>
        <v/>
      </c>
      <c r="AZ268" s="183" t="str">
        <f t="shared" ref="AZ268:AZ331" si="151">IF(AND(F268="x",AW268&gt;0),AW268,"")</f>
        <v/>
      </c>
      <c r="BA268" s="173">
        <f t="shared" ref="BA268:BA331" si="152">IF(V268&gt;0,V268,"")</f>
        <v>0.25</v>
      </c>
      <c r="BB268" s="174">
        <f t="shared" ref="BB268:BB331" si="153">IF(AND(K268="x",BA268&gt;0),BA268,"")</f>
        <v>0.25</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37.5" x14ac:dyDescent="0.3">
      <c r="A269" s="221"/>
      <c r="B269" s="222"/>
      <c r="C269" s="214">
        <v>258</v>
      </c>
      <c r="D269" s="652" t="s">
        <v>3572</v>
      </c>
      <c r="E269" s="35" t="s">
        <v>3615</v>
      </c>
      <c r="F269" s="17"/>
      <c r="G269" s="131">
        <v>44334</v>
      </c>
      <c r="H269" s="135"/>
      <c r="I269" s="141"/>
      <c r="J269" s="25"/>
      <c r="K269" s="145" t="s">
        <v>0</v>
      </c>
      <c r="L269" s="28"/>
      <c r="M269" s="394">
        <v>44356</v>
      </c>
      <c r="N269" s="158">
        <f t="shared" ref="N269:N332" si="159">IF((NETWORKDAYS(G269,M269)&gt;0),(NETWORKDAYS(G269,M269)),"")</f>
        <v>17</v>
      </c>
      <c r="O269" s="27"/>
      <c r="P269" s="27"/>
      <c r="Q269" s="27"/>
      <c r="R269" s="27" t="s">
        <v>0</v>
      </c>
      <c r="S269" s="27"/>
      <c r="T269" s="28"/>
      <c r="U269" s="29"/>
      <c r="V269" s="167">
        <v>0.25</v>
      </c>
      <c r="W269" s="318"/>
      <c r="X269" s="319"/>
      <c r="Y269" s="160">
        <f t="shared" si="145"/>
        <v>0.25</v>
      </c>
      <c r="Z269" s="159">
        <f t="shared" ref="Z269:Z332" si="160">IF((F269="x"),0,((V269*10)+(W269*20)))</f>
        <v>2.5</v>
      </c>
      <c r="AA269" s="327"/>
      <c r="AB269" s="400">
        <f t="shared" si="137"/>
        <v>-30</v>
      </c>
      <c r="AC269" s="371"/>
      <c r="AD269" s="226" t="str">
        <f t="shared" si="146"/>
        <v/>
      </c>
      <c r="AE269" s="368">
        <f t="shared" ref="AE269:AE332" si="161">IF(AND(Z269&gt;0,F269="x"),0,IF(AND(Z269&gt;0,AC269="x"),Z269-60,IF(AND(Z269&gt;0,AB269=-30),Z269+AB269,0)))</f>
        <v>-27.5</v>
      </c>
      <c r="AF269" s="339"/>
      <c r="AG269" s="338"/>
      <c r="AH269" s="336"/>
      <c r="AI269" s="161">
        <f t="shared" ref="AI269:AI332" si="162">IF(AE269&lt;=0,AG269,AE269+AG269)</f>
        <v>0</v>
      </c>
      <c r="AJ269" s="162">
        <f t="shared" si="147"/>
        <v>2.5</v>
      </c>
      <c r="AK269" s="163">
        <f t="shared" ref="AK269:AK332" si="163">AJ269-AH269</f>
        <v>2.5</v>
      </c>
      <c r="AL269" s="164">
        <f t="shared" ref="AL269:AL332" si="164">IF(K269="x",AH269,0)</f>
        <v>0</v>
      </c>
      <c r="AM269" s="164">
        <f t="shared" ref="AM269:AM332" si="165">IF(K269="x",AI269,0)</f>
        <v>0</v>
      </c>
      <c r="AN269" s="164">
        <f t="shared" ref="AN269:AN332" si="166">IF(K269="x",AJ269,0)</f>
        <v>2.5</v>
      </c>
      <c r="AO269" s="164">
        <f t="shared" ref="AO269:AO332" si="167">IF(K269="x",AK269,0)</f>
        <v>2.5</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f t="shared" si="148"/>
        <v>17</v>
      </c>
      <c r="AX269" s="165">
        <f t="shared" si="149"/>
        <v>17</v>
      </c>
      <c r="AY269" s="193" t="str">
        <f t="shared" si="150"/>
        <v/>
      </c>
      <c r="AZ269" s="183" t="str">
        <f t="shared" si="151"/>
        <v/>
      </c>
      <c r="BA269" s="173">
        <f t="shared" si="152"/>
        <v>0.25</v>
      </c>
      <c r="BB269" s="174">
        <f t="shared" si="153"/>
        <v>0.25</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37.5" x14ac:dyDescent="0.3">
      <c r="A270" s="221"/>
      <c r="B270" s="222"/>
      <c r="C270" s="213">
        <v>259</v>
      </c>
      <c r="D270" s="651" t="s">
        <v>3573</v>
      </c>
      <c r="E270" s="35" t="s">
        <v>3615</v>
      </c>
      <c r="F270" s="17"/>
      <c r="G270" s="131">
        <v>44334</v>
      </c>
      <c r="H270" s="135"/>
      <c r="I270" s="141"/>
      <c r="J270" s="25"/>
      <c r="K270" s="145" t="s">
        <v>0</v>
      </c>
      <c r="L270" s="28"/>
      <c r="M270" s="394">
        <v>44356</v>
      </c>
      <c r="N270" s="158">
        <f t="shared" si="159"/>
        <v>17</v>
      </c>
      <c r="O270" s="27"/>
      <c r="P270" s="27"/>
      <c r="Q270" s="27"/>
      <c r="R270" s="27" t="s">
        <v>0</v>
      </c>
      <c r="S270" s="27"/>
      <c r="T270" s="28"/>
      <c r="U270" s="29"/>
      <c r="V270" s="167">
        <v>0.25</v>
      </c>
      <c r="W270" s="318"/>
      <c r="X270" s="319"/>
      <c r="Y270" s="160">
        <f t="shared" si="145"/>
        <v>0.25</v>
      </c>
      <c r="Z270" s="159">
        <f t="shared" si="160"/>
        <v>2.5</v>
      </c>
      <c r="AA270" s="327"/>
      <c r="AB270" s="400">
        <f t="shared" ref="AB270:AB333" si="169">IF(AND(Z270&gt;=0,F270="x"),0,IF(AND(Z270&gt;0,AC270="x"),0,IF(Z270&gt;0,0-30,0)))</f>
        <v>-30</v>
      </c>
      <c r="AC270" s="371"/>
      <c r="AD270" s="226" t="str">
        <f t="shared" si="146"/>
        <v/>
      </c>
      <c r="AE270" s="368">
        <f t="shared" si="161"/>
        <v>-27.5</v>
      </c>
      <c r="AF270" s="339"/>
      <c r="AG270" s="338"/>
      <c r="AH270" s="336"/>
      <c r="AI270" s="161">
        <f t="shared" si="162"/>
        <v>0</v>
      </c>
      <c r="AJ270" s="162">
        <f t="shared" si="147"/>
        <v>2.5</v>
      </c>
      <c r="AK270" s="163">
        <f t="shared" si="163"/>
        <v>2.5</v>
      </c>
      <c r="AL270" s="164">
        <f t="shared" si="164"/>
        <v>0</v>
      </c>
      <c r="AM270" s="164">
        <f t="shared" si="165"/>
        <v>0</v>
      </c>
      <c r="AN270" s="164">
        <f t="shared" si="166"/>
        <v>2.5</v>
      </c>
      <c r="AO270" s="164">
        <f t="shared" si="167"/>
        <v>2.5</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f t="shared" si="148"/>
        <v>17</v>
      </c>
      <c r="AX270" s="165">
        <f t="shared" si="149"/>
        <v>17</v>
      </c>
      <c r="AY270" s="193" t="str">
        <f t="shared" si="150"/>
        <v/>
      </c>
      <c r="AZ270" s="183" t="str">
        <f t="shared" si="151"/>
        <v/>
      </c>
      <c r="BA270" s="173">
        <f t="shared" si="152"/>
        <v>0.25</v>
      </c>
      <c r="BB270" s="174">
        <f t="shared" si="153"/>
        <v>0.25</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37.5" x14ac:dyDescent="0.3">
      <c r="A271" s="221"/>
      <c r="B271" s="222"/>
      <c r="C271" s="214">
        <v>260</v>
      </c>
      <c r="D271" s="651" t="s">
        <v>3574</v>
      </c>
      <c r="E271" s="35" t="s">
        <v>3615</v>
      </c>
      <c r="F271" s="17"/>
      <c r="G271" s="131">
        <v>44334</v>
      </c>
      <c r="H271" s="137"/>
      <c r="I271" s="143"/>
      <c r="J271" s="80"/>
      <c r="K271" s="145" t="s">
        <v>0</v>
      </c>
      <c r="L271" s="30"/>
      <c r="M271" s="394">
        <v>44356</v>
      </c>
      <c r="N271" s="158">
        <f t="shared" si="159"/>
        <v>17</v>
      </c>
      <c r="O271" s="27"/>
      <c r="P271" s="27"/>
      <c r="Q271" s="27"/>
      <c r="R271" s="27" t="s">
        <v>0</v>
      </c>
      <c r="S271" s="27"/>
      <c r="T271" s="28"/>
      <c r="U271" s="29"/>
      <c r="V271" s="167">
        <v>0.25</v>
      </c>
      <c r="W271" s="318"/>
      <c r="X271" s="319"/>
      <c r="Y271" s="160">
        <f t="shared" si="145"/>
        <v>0.25</v>
      </c>
      <c r="Z271" s="159">
        <f t="shared" si="160"/>
        <v>2.5</v>
      </c>
      <c r="AA271" s="327"/>
      <c r="AB271" s="400">
        <f t="shared" si="169"/>
        <v>-30</v>
      </c>
      <c r="AC271" s="371"/>
      <c r="AD271" s="226" t="str">
        <f t="shared" si="146"/>
        <v/>
      </c>
      <c r="AE271" s="368">
        <f t="shared" si="161"/>
        <v>-27.5</v>
      </c>
      <c r="AF271" s="339"/>
      <c r="AG271" s="338"/>
      <c r="AH271" s="336"/>
      <c r="AI271" s="161">
        <f t="shared" si="162"/>
        <v>0</v>
      </c>
      <c r="AJ271" s="162">
        <f t="shared" si="147"/>
        <v>2.5</v>
      </c>
      <c r="AK271" s="163">
        <f t="shared" si="163"/>
        <v>2.5</v>
      </c>
      <c r="AL271" s="164">
        <f t="shared" si="164"/>
        <v>0</v>
      </c>
      <c r="AM271" s="164">
        <f t="shared" si="165"/>
        <v>0</v>
      </c>
      <c r="AN271" s="164">
        <f t="shared" si="166"/>
        <v>2.5</v>
      </c>
      <c r="AO271" s="164">
        <f t="shared" si="167"/>
        <v>2.5</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f t="shared" si="148"/>
        <v>17</v>
      </c>
      <c r="AX271" s="165">
        <f t="shared" si="149"/>
        <v>17</v>
      </c>
      <c r="AY271" s="193" t="str">
        <f t="shared" si="150"/>
        <v/>
      </c>
      <c r="AZ271" s="183" t="str">
        <f t="shared" si="151"/>
        <v/>
      </c>
      <c r="BA271" s="173">
        <f t="shared" si="152"/>
        <v>0.25</v>
      </c>
      <c r="BB271" s="174">
        <f t="shared" si="153"/>
        <v>0.25</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37.5" x14ac:dyDescent="0.3">
      <c r="A272" s="221"/>
      <c r="B272" s="222"/>
      <c r="C272" s="213">
        <v>261</v>
      </c>
      <c r="D272" s="651" t="s">
        <v>3575</v>
      </c>
      <c r="E272" s="35" t="s">
        <v>3615</v>
      </c>
      <c r="F272" s="17"/>
      <c r="G272" s="131">
        <v>44334</v>
      </c>
      <c r="H272" s="135"/>
      <c r="I272" s="141"/>
      <c r="J272" s="25"/>
      <c r="K272" s="145" t="s">
        <v>0</v>
      </c>
      <c r="L272" s="28"/>
      <c r="M272" s="394">
        <v>44356</v>
      </c>
      <c r="N272" s="158">
        <f t="shared" si="159"/>
        <v>17</v>
      </c>
      <c r="O272" s="27"/>
      <c r="P272" s="27"/>
      <c r="Q272" s="27"/>
      <c r="R272" s="27" t="s">
        <v>0</v>
      </c>
      <c r="S272" s="27"/>
      <c r="T272" s="28"/>
      <c r="U272" s="29"/>
      <c r="V272" s="167">
        <v>0.25</v>
      </c>
      <c r="W272" s="318"/>
      <c r="X272" s="319"/>
      <c r="Y272" s="160">
        <f t="shared" si="145"/>
        <v>0.25</v>
      </c>
      <c r="Z272" s="159">
        <f t="shared" si="160"/>
        <v>2.5</v>
      </c>
      <c r="AA272" s="327"/>
      <c r="AB272" s="400">
        <f t="shared" si="169"/>
        <v>-30</v>
      </c>
      <c r="AC272" s="371"/>
      <c r="AD272" s="226" t="str">
        <f t="shared" si="146"/>
        <v/>
      </c>
      <c r="AE272" s="368">
        <f t="shared" si="161"/>
        <v>-27.5</v>
      </c>
      <c r="AF272" s="339"/>
      <c r="AG272" s="338"/>
      <c r="AH272" s="336"/>
      <c r="AI272" s="161">
        <f t="shared" si="162"/>
        <v>0</v>
      </c>
      <c r="AJ272" s="162">
        <f t="shared" si="147"/>
        <v>2.5</v>
      </c>
      <c r="AK272" s="163">
        <f t="shared" si="163"/>
        <v>2.5</v>
      </c>
      <c r="AL272" s="164">
        <f t="shared" si="164"/>
        <v>0</v>
      </c>
      <c r="AM272" s="164">
        <f t="shared" si="165"/>
        <v>0</v>
      </c>
      <c r="AN272" s="164">
        <f t="shared" si="166"/>
        <v>2.5</v>
      </c>
      <c r="AO272" s="164">
        <f t="shared" si="167"/>
        <v>2.5</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f t="shared" si="148"/>
        <v>17</v>
      </c>
      <c r="AX272" s="165">
        <f t="shared" si="149"/>
        <v>17</v>
      </c>
      <c r="AY272" s="193" t="str">
        <f t="shared" si="150"/>
        <v/>
      </c>
      <c r="AZ272" s="183" t="str">
        <f t="shared" si="151"/>
        <v/>
      </c>
      <c r="BA272" s="173">
        <f t="shared" si="152"/>
        <v>0.25</v>
      </c>
      <c r="BB272" s="174">
        <f t="shared" si="153"/>
        <v>0.25</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37.5" x14ac:dyDescent="0.3">
      <c r="A273" s="221"/>
      <c r="B273" s="222"/>
      <c r="C273" s="214">
        <v>262</v>
      </c>
      <c r="D273" s="652" t="s">
        <v>3576</v>
      </c>
      <c r="E273" s="35" t="s">
        <v>3615</v>
      </c>
      <c r="F273" s="17"/>
      <c r="G273" s="131">
        <v>44334</v>
      </c>
      <c r="H273" s="135"/>
      <c r="I273" s="141"/>
      <c r="J273" s="25"/>
      <c r="K273" s="145" t="s">
        <v>0</v>
      </c>
      <c r="L273" s="28"/>
      <c r="M273" s="394">
        <v>44356</v>
      </c>
      <c r="N273" s="158">
        <f t="shared" si="159"/>
        <v>17</v>
      </c>
      <c r="O273" s="27"/>
      <c r="P273" s="27"/>
      <c r="Q273" s="27"/>
      <c r="R273" s="27" t="s">
        <v>0</v>
      </c>
      <c r="S273" s="27"/>
      <c r="T273" s="28"/>
      <c r="U273" s="29"/>
      <c r="V273" s="167">
        <v>0.25</v>
      </c>
      <c r="W273" s="318"/>
      <c r="X273" s="319"/>
      <c r="Y273" s="160">
        <f t="shared" si="145"/>
        <v>0.25</v>
      </c>
      <c r="Z273" s="159">
        <f t="shared" si="160"/>
        <v>2.5</v>
      </c>
      <c r="AA273" s="327"/>
      <c r="AB273" s="400">
        <f t="shared" si="169"/>
        <v>-30</v>
      </c>
      <c r="AC273" s="371"/>
      <c r="AD273" s="226" t="str">
        <f t="shared" si="146"/>
        <v/>
      </c>
      <c r="AE273" s="368">
        <f t="shared" si="161"/>
        <v>-27.5</v>
      </c>
      <c r="AF273" s="339"/>
      <c r="AG273" s="338"/>
      <c r="AH273" s="336"/>
      <c r="AI273" s="161">
        <f t="shared" si="162"/>
        <v>0</v>
      </c>
      <c r="AJ273" s="162">
        <f t="shared" si="147"/>
        <v>2.5</v>
      </c>
      <c r="AK273" s="163">
        <f t="shared" si="163"/>
        <v>2.5</v>
      </c>
      <c r="AL273" s="164">
        <f t="shared" si="164"/>
        <v>0</v>
      </c>
      <c r="AM273" s="164">
        <f t="shared" si="165"/>
        <v>0</v>
      </c>
      <c r="AN273" s="164">
        <f t="shared" si="166"/>
        <v>2.5</v>
      </c>
      <c r="AO273" s="164">
        <f t="shared" si="167"/>
        <v>2.5</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f t="shared" si="148"/>
        <v>17</v>
      </c>
      <c r="AX273" s="165">
        <f t="shared" si="149"/>
        <v>17</v>
      </c>
      <c r="AY273" s="193" t="str">
        <f t="shared" si="150"/>
        <v/>
      </c>
      <c r="AZ273" s="183" t="str">
        <f t="shared" si="151"/>
        <v/>
      </c>
      <c r="BA273" s="173">
        <f t="shared" si="152"/>
        <v>0.25</v>
      </c>
      <c r="BB273" s="174">
        <f t="shared" si="153"/>
        <v>0.25</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37.5" x14ac:dyDescent="0.3">
      <c r="A274" s="221"/>
      <c r="B274" s="222"/>
      <c r="C274" s="214">
        <v>263</v>
      </c>
      <c r="D274" s="651" t="s">
        <v>3577</v>
      </c>
      <c r="E274" s="35" t="s">
        <v>3615</v>
      </c>
      <c r="F274" s="17"/>
      <c r="G274" s="131">
        <v>44334</v>
      </c>
      <c r="H274" s="135"/>
      <c r="I274" s="141"/>
      <c r="J274" s="25"/>
      <c r="K274" s="145" t="s">
        <v>0</v>
      </c>
      <c r="L274" s="28"/>
      <c r="M274" s="394">
        <v>44356</v>
      </c>
      <c r="N274" s="158">
        <f t="shared" si="159"/>
        <v>17</v>
      </c>
      <c r="O274" s="27"/>
      <c r="P274" s="27"/>
      <c r="Q274" s="27"/>
      <c r="R274" s="27" t="s">
        <v>0</v>
      </c>
      <c r="S274" s="27"/>
      <c r="T274" s="28"/>
      <c r="U274" s="29"/>
      <c r="V274" s="167">
        <v>0.25</v>
      </c>
      <c r="W274" s="318"/>
      <c r="X274" s="319"/>
      <c r="Y274" s="160">
        <f t="shared" si="145"/>
        <v>0.25</v>
      </c>
      <c r="Z274" s="159">
        <f t="shared" si="160"/>
        <v>2.5</v>
      </c>
      <c r="AA274" s="327"/>
      <c r="AB274" s="400">
        <f t="shared" si="169"/>
        <v>-30</v>
      </c>
      <c r="AC274" s="371"/>
      <c r="AD274" s="226" t="str">
        <f t="shared" si="146"/>
        <v/>
      </c>
      <c r="AE274" s="368">
        <f t="shared" si="161"/>
        <v>-27.5</v>
      </c>
      <c r="AF274" s="339"/>
      <c r="AG274" s="338"/>
      <c r="AH274" s="336"/>
      <c r="AI274" s="161">
        <f t="shared" si="162"/>
        <v>0</v>
      </c>
      <c r="AJ274" s="162">
        <f t="shared" si="147"/>
        <v>2.5</v>
      </c>
      <c r="AK274" s="163">
        <f t="shared" si="163"/>
        <v>2.5</v>
      </c>
      <c r="AL274" s="164">
        <f t="shared" si="164"/>
        <v>0</v>
      </c>
      <c r="AM274" s="164">
        <f t="shared" si="165"/>
        <v>0</v>
      </c>
      <c r="AN274" s="164">
        <f t="shared" si="166"/>
        <v>2.5</v>
      </c>
      <c r="AO274" s="164">
        <f t="shared" si="167"/>
        <v>2.5</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f t="shared" si="148"/>
        <v>17</v>
      </c>
      <c r="AX274" s="165">
        <f t="shared" si="149"/>
        <v>17</v>
      </c>
      <c r="AY274" s="193" t="str">
        <f t="shared" si="150"/>
        <v/>
      </c>
      <c r="AZ274" s="183" t="str">
        <f t="shared" si="151"/>
        <v/>
      </c>
      <c r="BA274" s="173">
        <f t="shared" si="152"/>
        <v>0.25</v>
      </c>
      <c r="BB274" s="174">
        <f t="shared" si="153"/>
        <v>0.25</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37.5" x14ac:dyDescent="0.3">
      <c r="A275" s="221"/>
      <c r="B275" s="222"/>
      <c r="C275" s="213">
        <v>264</v>
      </c>
      <c r="D275" s="651" t="s">
        <v>3578</v>
      </c>
      <c r="E275" s="35" t="s">
        <v>3615</v>
      </c>
      <c r="F275" s="17"/>
      <c r="G275" s="131">
        <v>44334</v>
      </c>
      <c r="H275" s="135"/>
      <c r="I275" s="141"/>
      <c r="J275" s="25"/>
      <c r="K275" s="145" t="s">
        <v>0</v>
      </c>
      <c r="L275" s="28"/>
      <c r="M275" s="394">
        <v>44356</v>
      </c>
      <c r="N275" s="158">
        <f t="shared" si="159"/>
        <v>17</v>
      </c>
      <c r="O275" s="27"/>
      <c r="P275" s="27"/>
      <c r="Q275" s="27"/>
      <c r="R275" s="27" t="s">
        <v>0</v>
      </c>
      <c r="S275" s="27"/>
      <c r="T275" s="28"/>
      <c r="U275" s="29"/>
      <c r="V275" s="167">
        <v>0.25</v>
      </c>
      <c r="W275" s="318"/>
      <c r="X275" s="319"/>
      <c r="Y275" s="160">
        <f t="shared" si="145"/>
        <v>0.25</v>
      </c>
      <c r="Z275" s="159">
        <f t="shared" si="160"/>
        <v>2.5</v>
      </c>
      <c r="AA275" s="327"/>
      <c r="AB275" s="400">
        <f t="shared" si="169"/>
        <v>-30</v>
      </c>
      <c r="AC275" s="371"/>
      <c r="AD275" s="226" t="str">
        <f t="shared" si="146"/>
        <v/>
      </c>
      <c r="AE275" s="368">
        <f t="shared" si="161"/>
        <v>-27.5</v>
      </c>
      <c r="AF275" s="339"/>
      <c r="AG275" s="338"/>
      <c r="AH275" s="336"/>
      <c r="AI275" s="161">
        <f t="shared" si="162"/>
        <v>0</v>
      </c>
      <c r="AJ275" s="162">
        <f t="shared" si="147"/>
        <v>2.5</v>
      </c>
      <c r="AK275" s="163">
        <f t="shared" si="163"/>
        <v>2.5</v>
      </c>
      <c r="AL275" s="164">
        <f t="shared" si="164"/>
        <v>0</v>
      </c>
      <c r="AM275" s="164">
        <f t="shared" si="165"/>
        <v>0</v>
      </c>
      <c r="AN275" s="164">
        <f t="shared" si="166"/>
        <v>2.5</v>
      </c>
      <c r="AO275" s="164">
        <f t="shared" si="167"/>
        <v>2.5</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f t="shared" si="148"/>
        <v>17</v>
      </c>
      <c r="AX275" s="165">
        <f t="shared" si="149"/>
        <v>17</v>
      </c>
      <c r="AY275" s="193" t="str">
        <f t="shared" si="150"/>
        <v/>
      </c>
      <c r="AZ275" s="183" t="str">
        <f t="shared" si="151"/>
        <v/>
      </c>
      <c r="BA275" s="173">
        <f t="shared" si="152"/>
        <v>0.25</v>
      </c>
      <c r="BB275" s="174">
        <f t="shared" si="153"/>
        <v>0.25</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37.5" x14ac:dyDescent="0.3">
      <c r="A276" s="221"/>
      <c r="B276" s="222"/>
      <c r="C276" s="214">
        <v>265</v>
      </c>
      <c r="D276" s="651" t="s">
        <v>3579</v>
      </c>
      <c r="E276" s="35" t="s">
        <v>3615</v>
      </c>
      <c r="F276" s="17"/>
      <c r="G276" s="131">
        <v>44334</v>
      </c>
      <c r="H276" s="135"/>
      <c r="I276" s="141"/>
      <c r="J276" s="25"/>
      <c r="K276" s="145" t="s">
        <v>0</v>
      </c>
      <c r="L276" s="28"/>
      <c r="M276" s="394">
        <v>44356</v>
      </c>
      <c r="N276" s="158">
        <f t="shared" si="159"/>
        <v>17</v>
      </c>
      <c r="O276" s="27"/>
      <c r="P276" s="27"/>
      <c r="Q276" s="27"/>
      <c r="R276" s="27" t="s">
        <v>0</v>
      </c>
      <c r="S276" s="27"/>
      <c r="T276" s="28"/>
      <c r="U276" s="29"/>
      <c r="V276" s="167">
        <v>0.25</v>
      </c>
      <c r="W276" s="318"/>
      <c r="X276" s="319"/>
      <c r="Y276" s="160">
        <f t="shared" si="145"/>
        <v>0.25</v>
      </c>
      <c r="Z276" s="159">
        <f t="shared" si="160"/>
        <v>2.5</v>
      </c>
      <c r="AA276" s="327"/>
      <c r="AB276" s="400">
        <f t="shared" si="169"/>
        <v>-30</v>
      </c>
      <c r="AC276" s="371"/>
      <c r="AD276" s="226" t="str">
        <f t="shared" si="146"/>
        <v/>
      </c>
      <c r="AE276" s="368">
        <f t="shared" si="161"/>
        <v>-27.5</v>
      </c>
      <c r="AF276" s="339"/>
      <c r="AG276" s="338"/>
      <c r="AH276" s="336"/>
      <c r="AI276" s="161">
        <f t="shared" si="162"/>
        <v>0</v>
      </c>
      <c r="AJ276" s="162">
        <f t="shared" si="147"/>
        <v>2.5</v>
      </c>
      <c r="AK276" s="163">
        <f t="shared" si="163"/>
        <v>2.5</v>
      </c>
      <c r="AL276" s="164">
        <f t="shared" si="164"/>
        <v>0</v>
      </c>
      <c r="AM276" s="164">
        <f t="shared" si="165"/>
        <v>0</v>
      </c>
      <c r="AN276" s="164">
        <f t="shared" si="166"/>
        <v>2.5</v>
      </c>
      <c r="AO276" s="164">
        <f t="shared" si="167"/>
        <v>2.5</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f t="shared" si="148"/>
        <v>17</v>
      </c>
      <c r="AX276" s="165">
        <f t="shared" si="149"/>
        <v>17</v>
      </c>
      <c r="AY276" s="193" t="str">
        <f t="shared" si="150"/>
        <v/>
      </c>
      <c r="AZ276" s="183" t="str">
        <f t="shared" si="151"/>
        <v/>
      </c>
      <c r="BA276" s="173">
        <f t="shared" si="152"/>
        <v>0.25</v>
      </c>
      <c r="BB276" s="174">
        <f t="shared" si="153"/>
        <v>0.25</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37.5" x14ac:dyDescent="0.3">
      <c r="A277" s="221"/>
      <c r="B277" s="222"/>
      <c r="C277" s="213">
        <v>266</v>
      </c>
      <c r="D277" s="652" t="s">
        <v>3580</v>
      </c>
      <c r="E277" s="35" t="s">
        <v>3615</v>
      </c>
      <c r="F277" s="17"/>
      <c r="G277" s="131">
        <v>44334</v>
      </c>
      <c r="H277" s="135"/>
      <c r="I277" s="141"/>
      <c r="J277" s="25"/>
      <c r="K277" s="145" t="s">
        <v>0</v>
      </c>
      <c r="L277" s="28"/>
      <c r="M277" s="394">
        <v>44356</v>
      </c>
      <c r="N277" s="158">
        <f t="shared" si="159"/>
        <v>17</v>
      </c>
      <c r="O277" s="27"/>
      <c r="P277" s="27"/>
      <c r="Q277" s="27"/>
      <c r="R277" s="27" t="s">
        <v>0</v>
      </c>
      <c r="S277" s="27"/>
      <c r="T277" s="28"/>
      <c r="U277" s="29"/>
      <c r="V277" s="167">
        <v>0.25</v>
      </c>
      <c r="W277" s="318"/>
      <c r="X277" s="319"/>
      <c r="Y277" s="160">
        <f t="shared" si="145"/>
        <v>0.25</v>
      </c>
      <c r="Z277" s="159">
        <f t="shared" si="160"/>
        <v>2.5</v>
      </c>
      <c r="AA277" s="327"/>
      <c r="AB277" s="400">
        <f t="shared" si="169"/>
        <v>-30</v>
      </c>
      <c r="AC277" s="371"/>
      <c r="AD277" s="226" t="str">
        <f t="shared" si="146"/>
        <v/>
      </c>
      <c r="AE277" s="368">
        <f t="shared" si="161"/>
        <v>-27.5</v>
      </c>
      <c r="AF277" s="339"/>
      <c r="AG277" s="338"/>
      <c r="AH277" s="336"/>
      <c r="AI277" s="161">
        <f t="shared" si="162"/>
        <v>0</v>
      </c>
      <c r="AJ277" s="162">
        <f t="shared" si="147"/>
        <v>2.5</v>
      </c>
      <c r="AK277" s="163">
        <f t="shared" si="163"/>
        <v>2.5</v>
      </c>
      <c r="AL277" s="164">
        <f t="shared" si="164"/>
        <v>0</v>
      </c>
      <c r="AM277" s="164">
        <f t="shared" si="165"/>
        <v>0</v>
      </c>
      <c r="AN277" s="164">
        <f t="shared" si="166"/>
        <v>2.5</v>
      </c>
      <c r="AO277" s="164">
        <f t="shared" si="167"/>
        <v>2.5</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f t="shared" si="148"/>
        <v>17</v>
      </c>
      <c r="AX277" s="165">
        <f t="shared" si="149"/>
        <v>17</v>
      </c>
      <c r="AY277" s="193" t="str">
        <f t="shared" si="150"/>
        <v/>
      </c>
      <c r="AZ277" s="183" t="str">
        <f t="shared" si="151"/>
        <v/>
      </c>
      <c r="BA277" s="173">
        <f t="shared" si="152"/>
        <v>0.25</v>
      </c>
      <c r="BB277" s="174">
        <f t="shared" si="153"/>
        <v>0.25</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37.5" x14ac:dyDescent="0.3">
      <c r="A278" s="221"/>
      <c r="B278" s="222"/>
      <c r="C278" s="214">
        <v>267</v>
      </c>
      <c r="D278" s="651" t="s">
        <v>3581</v>
      </c>
      <c r="E278" s="35" t="s">
        <v>3615</v>
      </c>
      <c r="F278" s="17"/>
      <c r="G278" s="131">
        <v>44334</v>
      </c>
      <c r="H278" s="135"/>
      <c r="I278" s="141"/>
      <c r="J278" s="25"/>
      <c r="K278" s="145" t="s">
        <v>0</v>
      </c>
      <c r="L278" s="28"/>
      <c r="M278" s="394">
        <v>44356</v>
      </c>
      <c r="N278" s="158">
        <f t="shared" si="159"/>
        <v>17</v>
      </c>
      <c r="O278" s="27"/>
      <c r="P278" s="27"/>
      <c r="Q278" s="27"/>
      <c r="R278" s="27" t="s">
        <v>0</v>
      </c>
      <c r="S278" s="27"/>
      <c r="T278" s="28"/>
      <c r="U278" s="29"/>
      <c r="V278" s="167">
        <v>0.25</v>
      </c>
      <c r="W278" s="318"/>
      <c r="X278" s="319"/>
      <c r="Y278" s="160">
        <f t="shared" si="145"/>
        <v>0.25</v>
      </c>
      <c r="Z278" s="159">
        <f t="shared" si="160"/>
        <v>2.5</v>
      </c>
      <c r="AA278" s="327"/>
      <c r="AB278" s="400">
        <f t="shared" si="169"/>
        <v>-30</v>
      </c>
      <c r="AC278" s="371"/>
      <c r="AD278" s="226" t="str">
        <f t="shared" si="146"/>
        <v/>
      </c>
      <c r="AE278" s="368">
        <f t="shared" si="161"/>
        <v>-27.5</v>
      </c>
      <c r="AF278" s="339"/>
      <c r="AG278" s="338"/>
      <c r="AH278" s="336"/>
      <c r="AI278" s="161">
        <f t="shared" si="162"/>
        <v>0</v>
      </c>
      <c r="AJ278" s="162">
        <f t="shared" si="147"/>
        <v>2.5</v>
      </c>
      <c r="AK278" s="163">
        <f t="shared" si="163"/>
        <v>2.5</v>
      </c>
      <c r="AL278" s="164">
        <f t="shared" si="164"/>
        <v>0</v>
      </c>
      <c r="AM278" s="164">
        <f t="shared" si="165"/>
        <v>0</v>
      </c>
      <c r="AN278" s="164">
        <f t="shared" si="166"/>
        <v>2.5</v>
      </c>
      <c r="AO278" s="164">
        <f t="shared" si="167"/>
        <v>2.5</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f t="shared" si="148"/>
        <v>17</v>
      </c>
      <c r="AX278" s="165">
        <f t="shared" si="149"/>
        <v>17</v>
      </c>
      <c r="AY278" s="193" t="str">
        <f t="shared" si="150"/>
        <v/>
      </c>
      <c r="AZ278" s="183" t="str">
        <f t="shared" si="151"/>
        <v/>
      </c>
      <c r="BA278" s="173">
        <f t="shared" si="152"/>
        <v>0.25</v>
      </c>
      <c r="BB278" s="174">
        <f t="shared" si="153"/>
        <v>0.25</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37.5" x14ac:dyDescent="0.3">
      <c r="A279" s="221"/>
      <c r="B279" s="222"/>
      <c r="C279" s="214">
        <v>268</v>
      </c>
      <c r="D279" s="651" t="s">
        <v>3582</v>
      </c>
      <c r="E279" s="35" t="s">
        <v>3615</v>
      </c>
      <c r="F279" s="17"/>
      <c r="G279" s="131">
        <v>44334</v>
      </c>
      <c r="H279" s="135"/>
      <c r="I279" s="141"/>
      <c r="J279" s="25"/>
      <c r="K279" s="145" t="s">
        <v>0</v>
      </c>
      <c r="L279" s="28"/>
      <c r="M279" s="394">
        <v>44356</v>
      </c>
      <c r="N279" s="158">
        <f t="shared" si="159"/>
        <v>17</v>
      </c>
      <c r="O279" s="27"/>
      <c r="P279" s="27"/>
      <c r="Q279" s="27"/>
      <c r="R279" s="27" t="s">
        <v>0</v>
      </c>
      <c r="S279" s="27"/>
      <c r="T279" s="28"/>
      <c r="U279" s="29"/>
      <c r="V279" s="167">
        <v>0.25</v>
      </c>
      <c r="W279" s="318"/>
      <c r="X279" s="319"/>
      <c r="Y279" s="160">
        <f t="shared" si="145"/>
        <v>0.25</v>
      </c>
      <c r="Z279" s="159">
        <f t="shared" si="160"/>
        <v>2.5</v>
      </c>
      <c r="AA279" s="327"/>
      <c r="AB279" s="400">
        <f t="shared" si="169"/>
        <v>-30</v>
      </c>
      <c r="AC279" s="371"/>
      <c r="AD279" s="226" t="str">
        <f t="shared" si="146"/>
        <v/>
      </c>
      <c r="AE279" s="368">
        <f t="shared" si="161"/>
        <v>-27.5</v>
      </c>
      <c r="AF279" s="339"/>
      <c r="AG279" s="338"/>
      <c r="AH279" s="336"/>
      <c r="AI279" s="161">
        <f t="shared" si="162"/>
        <v>0</v>
      </c>
      <c r="AJ279" s="162">
        <f t="shared" si="147"/>
        <v>2.5</v>
      </c>
      <c r="AK279" s="163">
        <f t="shared" si="163"/>
        <v>2.5</v>
      </c>
      <c r="AL279" s="164">
        <f t="shared" si="164"/>
        <v>0</v>
      </c>
      <c r="AM279" s="164">
        <f t="shared" si="165"/>
        <v>0</v>
      </c>
      <c r="AN279" s="164">
        <f t="shared" si="166"/>
        <v>2.5</v>
      </c>
      <c r="AO279" s="164">
        <f t="shared" si="167"/>
        <v>2.5</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f t="shared" si="148"/>
        <v>17</v>
      </c>
      <c r="AX279" s="165">
        <f t="shared" si="149"/>
        <v>17</v>
      </c>
      <c r="AY279" s="193" t="str">
        <f t="shared" si="150"/>
        <v/>
      </c>
      <c r="AZ279" s="183" t="str">
        <f t="shared" si="151"/>
        <v/>
      </c>
      <c r="BA279" s="173">
        <f t="shared" si="152"/>
        <v>0.25</v>
      </c>
      <c r="BB279" s="174">
        <f t="shared" si="153"/>
        <v>0.25</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37.5" x14ac:dyDescent="0.3">
      <c r="A280" s="221"/>
      <c r="B280" s="222"/>
      <c r="C280" s="213">
        <v>269</v>
      </c>
      <c r="D280" s="651" t="s">
        <v>3583</v>
      </c>
      <c r="E280" s="35" t="s">
        <v>3615</v>
      </c>
      <c r="F280" s="17"/>
      <c r="G280" s="131">
        <v>44334</v>
      </c>
      <c r="H280" s="135"/>
      <c r="I280" s="141"/>
      <c r="J280" s="25"/>
      <c r="K280" s="145" t="s">
        <v>0</v>
      </c>
      <c r="L280" s="28"/>
      <c r="M280" s="394">
        <v>44356</v>
      </c>
      <c r="N280" s="158">
        <f t="shared" si="159"/>
        <v>17</v>
      </c>
      <c r="O280" s="27"/>
      <c r="P280" s="27"/>
      <c r="Q280" s="27"/>
      <c r="R280" s="27" t="s">
        <v>0</v>
      </c>
      <c r="S280" s="27"/>
      <c r="T280" s="28"/>
      <c r="U280" s="29"/>
      <c r="V280" s="167">
        <v>0.25</v>
      </c>
      <c r="W280" s="318"/>
      <c r="X280" s="319"/>
      <c r="Y280" s="160">
        <f t="shared" si="145"/>
        <v>0.25</v>
      </c>
      <c r="Z280" s="159">
        <f t="shared" si="160"/>
        <v>2.5</v>
      </c>
      <c r="AA280" s="327"/>
      <c r="AB280" s="400">
        <f t="shared" si="169"/>
        <v>-30</v>
      </c>
      <c r="AC280" s="371"/>
      <c r="AD280" s="226" t="str">
        <f t="shared" si="146"/>
        <v/>
      </c>
      <c r="AE280" s="368">
        <f t="shared" si="161"/>
        <v>-27.5</v>
      </c>
      <c r="AF280" s="339"/>
      <c r="AG280" s="338"/>
      <c r="AH280" s="336"/>
      <c r="AI280" s="161">
        <f t="shared" si="162"/>
        <v>0</v>
      </c>
      <c r="AJ280" s="162">
        <f t="shared" si="147"/>
        <v>2.5</v>
      </c>
      <c r="AK280" s="163">
        <f t="shared" si="163"/>
        <v>2.5</v>
      </c>
      <c r="AL280" s="164">
        <f t="shared" si="164"/>
        <v>0</v>
      </c>
      <c r="AM280" s="164">
        <f t="shared" si="165"/>
        <v>0</v>
      </c>
      <c r="AN280" s="164">
        <f t="shared" si="166"/>
        <v>2.5</v>
      </c>
      <c r="AO280" s="164">
        <f t="shared" si="167"/>
        <v>2.5</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f t="shared" si="148"/>
        <v>17</v>
      </c>
      <c r="AX280" s="165">
        <f t="shared" si="149"/>
        <v>17</v>
      </c>
      <c r="AY280" s="193" t="str">
        <f t="shared" si="150"/>
        <v/>
      </c>
      <c r="AZ280" s="183" t="str">
        <f t="shared" si="151"/>
        <v/>
      </c>
      <c r="BA280" s="173">
        <f t="shared" si="152"/>
        <v>0.25</v>
      </c>
      <c r="BB280" s="174">
        <f t="shared" si="153"/>
        <v>0.25</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37.5" x14ac:dyDescent="0.3">
      <c r="A281" s="221"/>
      <c r="B281" s="222"/>
      <c r="C281" s="214">
        <v>270</v>
      </c>
      <c r="D281" s="652" t="s">
        <v>3584</v>
      </c>
      <c r="E281" s="35" t="s">
        <v>3615</v>
      </c>
      <c r="F281" s="17"/>
      <c r="G281" s="131">
        <v>44334</v>
      </c>
      <c r="H281" s="135"/>
      <c r="I281" s="141"/>
      <c r="J281" s="25"/>
      <c r="K281" s="145" t="s">
        <v>0</v>
      </c>
      <c r="L281" s="28"/>
      <c r="M281" s="394">
        <v>44356</v>
      </c>
      <c r="N281" s="158">
        <f t="shared" si="159"/>
        <v>17</v>
      </c>
      <c r="O281" s="27"/>
      <c r="P281" s="27"/>
      <c r="Q281" s="27"/>
      <c r="R281" s="27" t="s">
        <v>0</v>
      </c>
      <c r="S281" s="27"/>
      <c r="T281" s="28"/>
      <c r="U281" s="29"/>
      <c r="V281" s="167">
        <v>0.25</v>
      </c>
      <c r="W281" s="318"/>
      <c r="X281" s="319"/>
      <c r="Y281" s="160">
        <f t="shared" si="145"/>
        <v>0.25</v>
      </c>
      <c r="Z281" s="159">
        <f t="shared" si="160"/>
        <v>2.5</v>
      </c>
      <c r="AA281" s="327"/>
      <c r="AB281" s="400">
        <f t="shared" si="169"/>
        <v>-30</v>
      </c>
      <c r="AC281" s="371"/>
      <c r="AD281" s="226" t="str">
        <f t="shared" si="146"/>
        <v/>
      </c>
      <c r="AE281" s="368">
        <f t="shared" si="161"/>
        <v>-27.5</v>
      </c>
      <c r="AF281" s="339"/>
      <c r="AG281" s="338"/>
      <c r="AH281" s="336"/>
      <c r="AI281" s="161">
        <f t="shared" si="162"/>
        <v>0</v>
      </c>
      <c r="AJ281" s="162">
        <f t="shared" si="147"/>
        <v>2.5</v>
      </c>
      <c r="AK281" s="163">
        <f t="shared" si="163"/>
        <v>2.5</v>
      </c>
      <c r="AL281" s="164">
        <f t="shared" si="164"/>
        <v>0</v>
      </c>
      <c r="AM281" s="164">
        <f t="shared" si="165"/>
        <v>0</v>
      </c>
      <c r="AN281" s="164">
        <f t="shared" si="166"/>
        <v>2.5</v>
      </c>
      <c r="AO281" s="164">
        <f t="shared" si="167"/>
        <v>2.5</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f t="shared" si="148"/>
        <v>17</v>
      </c>
      <c r="AX281" s="165">
        <f t="shared" si="149"/>
        <v>17</v>
      </c>
      <c r="AY281" s="193" t="str">
        <f t="shared" si="150"/>
        <v/>
      </c>
      <c r="AZ281" s="183" t="str">
        <f t="shared" si="151"/>
        <v/>
      </c>
      <c r="BA281" s="173">
        <f t="shared" si="152"/>
        <v>0.25</v>
      </c>
      <c r="BB281" s="174">
        <f t="shared" si="153"/>
        <v>0.25</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37.5" x14ac:dyDescent="0.3">
      <c r="A282" s="221"/>
      <c r="B282" s="222"/>
      <c r="C282" s="213">
        <v>271</v>
      </c>
      <c r="D282" s="651" t="s">
        <v>3585</v>
      </c>
      <c r="E282" s="35" t="s">
        <v>3615</v>
      </c>
      <c r="F282" s="17"/>
      <c r="G282" s="131">
        <v>44334</v>
      </c>
      <c r="H282" s="135"/>
      <c r="I282" s="141"/>
      <c r="J282" s="25"/>
      <c r="K282" s="145" t="s">
        <v>0</v>
      </c>
      <c r="L282" s="28"/>
      <c r="M282" s="394">
        <v>44356</v>
      </c>
      <c r="N282" s="158">
        <f t="shared" si="159"/>
        <v>17</v>
      </c>
      <c r="O282" s="27"/>
      <c r="P282" s="27"/>
      <c r="Q282" s="27"/>
      <c r="R282" s="27" t="s">
        <v>0</v>
      </c>
      <c r="S282" s="27"/>
      <c r="T282" s="28"/>
      <c r="U282" s="29"/>
      <c r="V282" s="167">
        <v>0.25</v>
      </c>
      <c r="W282" s="318"/>
      <c r="X282" s="319"/>
      <c r="Y282" s="160">
        <f t="shared" si="145"/>
        <v>0.25</v>
      </c>
      <c r="Z282" s="159">
        <f t="shared" si="160"/>
        <v>2.5</v>
      </c>
      <c r="AA282" s="327"/>
      <c r="AB282" s="400">
        <f t="shared" si="169"/>
        <v>-30</v>
      </c>
      <c r="AC282" s="371"/>
      <c r="AD282" s="226" t="str">
        <f t="shared" si="146"/>
        <v/>
      </c>
      <c r="AE282" s="368">
        <f t="shared" si="161"/>
        <v>-27.5</v>
      </c>
      <c r="AF282" s="339"/>
      <c r="AG282" s="338"/>
      <c r="AH282" s="336"/>
      <c r="AI282" s="161">
        <f t="shared" si="162"/>
        <v>0</v>
      </c>
      <c r="AJ282" s="162">
        <f t="shared" si="147"/>
        <v>2.5</v>
      </c>
      <c r="AK282" s="163">
        <f t="shared" si="163"/>
        <v>2.5</v>
      </c>
      <c r="AL282" s="164">
        <f t="shared" si="164"/>
        <v>0</v>
      </c>
      <c r="AM282" s="164">
        <f t="shared" si="165"/>
        <v>0</v>
      </c>
      <c r="AN282" s="164">
        <f t="shared" si="166"/>
        <v>2.5</v>
      </c>
      <c r="AO282" s="164">
        <f t="shared" si="167"/>
        <v>2.5</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f t="shared" si="148"/>
        <v>17</v>
      </c>
      <c r="AX282" s="165">
        <f t="shared" si="149"/>
        <v>17</v>
      </c>
      <c r="AY282" s="193" t="str">
        <f t="shared" si="150"/>
        <v/>
      </c>
      <c r="AZ282" s="183" t="str">
        <f t="shared" si="151"/>
        <v/>
      </c>
      <c r="BA282" s="173">
        <f t="shared" si="152"/>
        <v>0.25</v>
      </c>
      <c r="BB282" s="174">
        <f t="shared" si="153"/>
        <v>0.25</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37.5" x14ac:dyDescent="0.3">
      <c r="A283" s="221"/>
      <c r="B283" s="222"/>
      <c r="C283" s="214">
        <v>272</v>
      </c>
      <c r="D283" s="651" t="s">
        <v>3586</v>
      </c>
      <c r="E283" s="35" t="s">
        <v>3615</v>
      </c>
      <c r="F283" s="17"/>
      <c r="G283" s="131">
        <v>44334</v>
      </c>
      <c r="H283" s="135"/>
      <c r="I283" s="141"/>
      <c r="J283" s="25"/>
      <c r="K283" s="145" t="s">
        <v>0</v>
      </c>
      <c r="L283" s="28"/>
      <c r="M283" s="394">
        <v>44356</v>
      </c>
      <c r="N283" s="158">
        <f t="shared" si="159"/>
        <v>17</v>
      </c>
      <c r="O283" s="27"/>
      <c r="P283" s="27"/>
      <c r="Q283" s="27"/>
      <c r="R283" s="27" t="s">
        <v>0</v>
      </c>
      <c r="S283" s="27"/>
      <c r="T283" s="28"/>
      <c r="U283" s="29"/>
      <c r="V283" s="167">
        <v>0.25</v>
      </c>
      <c r="W283" s="318"/>
      <c r="X283" s="319"/>
      <c r="Y283" s="160">
        <f t="shared" si="145"/>
        <v>0.25</v>
      </c>
      <c r="Z283" s="159">
        <f t="shared" si="160"/>
        <v>2.5</v>
      </c>
      <c r="AA283" s="327"/>
      <c r="AB283" s="400">
        <f t="shared" si="169"/>
        <v>-30</v>
      </c>
      <c r="AC283" s="371"/>
      <c r="AD283" s="226" t="str">
        <f t="shared" si="146"/>
        <v/>
      </c>
      <c r="AE283" s="368">
        <f t="shared" si="161"/>
        <v>-27.5</v>
      </c>
      <c r="AF283" s="339"/>
      <c r="AG283" s="338"/>
      <c r="AH283" s="336"/>
      <c r="AI283" s="161">
        <f t="shared" si="162"/>
        <v>0</v>
      </c>
      <c r="AJ283" s="162">
        <f t="shared" si="147"/>
        <v>2.5</v>
      </c>
      <c r="AK283" s="163">
        <f t="shared" si="163"/>
        <v>2.5</v>
      </c>
      <c r="AL283" s="164">
        <f t="shared" si="164"/>
        <v>0</v>
      </c>
      <c r="AM283" s="164">
        <f t="shared" si="165"/>
        <v>0</v>
      </c>
      <c r="AN283" s="164">
        <f t="shared" si="166"/>
        <v>2.5</v>
      </c>
      <c r="AO283" s="164">
        <f t="shared" si="167"/>
        <v>2.5</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f t="shared" si="148"/>
        <v>17</v>
      </c>
      <c r="AX283" s="165">
        <f t="shared" si="149"/>
        <v>17</v>
      </c>
      <c r="AY283" s="193" t="str">
        <f t="shared" si="150"/>
        <v/>
      </c>
      <c r="AZ283" s="183" t="str">
        <f t="shared" si="151"/>
        <v/>
      </c>
      <c r="BA283" s="173">
        <f t="shared" si="152"/>
        <v>0.25</v>
      </c>
      <c r="BB283" s="174">
        <f t="shared" si="153"/>
        <v>0.25</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37.5" x14ac:dyDescent="0.3">
      <c r="A284" s="221"/>
      <c r="B284" s="222"/>
      <c r="C284" s="214">
        <v>273</v>
      </c>
      <c r="D284" s="651" t="s">
        <v>3588</v>
      </c>
      <c r="E284" s="35" t="s">
        <v>3615</v>
      </c>
      <c r="F284" s="17"/>
      <c r="G284" s="131">
        <v>44334</v>
      </c>
      <c r="H284" s="135"/>
      <c r="I284" s="141"/>
      <c r="J284" s="25"/>
      <c r="K284" s="145" t="s">
        <v>0</v>
      </c>
      <c r="L284" s="28"/>
      <c r="M284" s="394">
        <v>44356</v>
      </c>
      <c r="N284" s="158">
        <f t="shared" si="159"/>
        <v>17</v>
      </c>
      <c r="O284" s="27"/>
      <c r="P284" s="27"/>
      <c r="Q284" s="27"/>
      <c r="R284" s="27" t="s">
        <v>0</v>
      </c>
      <c r="S284" s="27"/>
      <c r="T284" s="28"/>
      <c r="U284" s="29"/>
      <c r="V284" s="167">
        <v>0.25</v>
      </c>
      <c r="W284" s="318"/>
      <c r="X284" s="319"/>
      <c r="Y284" s="160">
        <f t="shared" si="145"/>
        <v>0.25</v>
      </c>
      <c r="Z284" s="159">
        <f t="shared" si="160"/>
        <v>2.5</v>
      </c>
      <c r="AA284" s="327"/>
      <c r="AB284" s="400">
        <f t="shared" si="169"/>
        <v>-30</v>
      </c>
      <c r="AC284" s="371"/>
      <c r="AD284" s="226" t="str">
        <f t="shared" si="146"/>
        <v/>
      </c>
      <c r="AE284" s="368">
        <f t="shared" si="161"/>
        <v>-27.5</v>
      </c>
      <c r="AF284" s="339"/>
      <c r="AG284" s="338"/>
      <c r="AH284" s="336"/>
      <c r="AI284" s="161">
        <f t="shared" si="162"/>
        <v>0</v>
      </c>
      <c r="AJ284" s="162">
        <f t="shared" si="147"/>
        <v>2.5</v>
      </c>
      <c r="AK284" s="163">
        <f t="shared" si="163"/>
        <v>2.5</v>
      </c>
      <c r="AL284" s="164">
        <f t="shared" si="164"/>
        <v>0</v>
      </c>
      <c r="AM284" s="164">
        <f t="shared" si="165"/>
        <v>0</v>
      </c>
      <c r="AN284" s="164">
        <f t="shared" si="166"/>
        <v>2.5</v>
      </c>
      <c r="AO284" s="164">
        <f t="shared" si="167"/>
        <v>2.5</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f t="shared" si="148"/>
        <v>17</v>
      </c>
      <c r="AX284" s="165">
        <f t="shared" si="149"/>
        <v>17</v>
      </c>
      <c r="AY284" s="193" t="str">
        <f t="shared" si="150"/>
        <v/>
      </c>
      <c r="AZ284" s="183" t="str">
        <f t="shared" si="151"/>
        <v/>
      </c>
      <c r="BA284" s="173">
        <f t="shared" si="152"/>
        <v>0.25</v>
      </c>
      <c r="BB284" s="174">
        <f t="shared" si="153"/>
        <v>0.25</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37.5" x14ac:dyDescent="0.3">
      <c r="A285" s="221"/>
      <c r="B285" s="222"/>
      <c r="C285" s="213">
        <v>274</v>
      </c>
      <c r="D285" s="652" t="s">
        <v>3587</v>
      </c>
      <c r="E285" s="35" t="s">
        <v>3615</v>
      </c>
      <c r="F285" s="17"/>
      <c r="G285" s="131">
        <v>44334</v>
      </c>
      <c r="H285" s="135"/>
      <c r="I285" s="141"/>
      <c r="J285" s="25"/>
      <c r="K285" s="145" t="s">
        <v>0</v>
      </c>
      <c r="L285" s="28"/>
      <c r="M285" s="394">
        <v>44356</v>
      </c>
      <c r="N285" s="158">
        <f t="shared" si="159"/>
        <v>17</v>
      </c>
      <c r="O285" s="27"/>
      <c r="P285" s="27"/>
      <c r="Q285" s="27"/>
      <c r="R285" s="27" t="s">
        <v>0</v>
      </c>
      <c r="S285" s="27"/>
      <c r="T285" s="28"/>
      <c r="U285" s="29"/>
      <c r="V285" s="167">
        <v>0.25</v>
      </c>
      <c r="W285" s="318"/>
      <c r="X285" s="319"/>
      <c r="Y285" s="160">
        <f t="shared" si="145"/>
        <v>0.25</v>
      </c>
      <c r="Z285" s="159">
        <f t="shared" si="160"/>
        <v>2.5</v>
      </c>
      <c r="AA285" s="327"/>
      <c r="AB285" s="400">
        <f t="shared" si="169"/>
        <v>-30</v>
      </c>
      <c r="AC285" s="371"/>
      <c r="AD285" s="226" t="str">
        <f t="shared" si="146"/>
        <v/>
      </c>
      <c r="AE285" s="368">
        <f t="shared" si="161"/>
        <v>-27.5</v>
      </c>
      <c r="AF285" s="339"/>
      <c r="AG285" s="338"/>
      <c r="AH285" s="336"/>
      <c r="AI285" s="161">
        <f t="shared" si="162"/>
        <v>0</v>
      </c>
      <c r="AJ285" s="162">
        <f t="shared" si="147"/>
        <v>2.5</v>
      </c>
      <c r="AK285" s="163">
        <f t="shared" si="163"/>
        <v>2.5</v>
      </c>
      <c r="AL285" s="164">
        <f t="shared" si="164"/>
        <v>0</v>
      </c>
      <c r="AM285" s="164">
        <f t="shared" si="165"/>
        <v>0</v>
      </c>
      <c r="AN285" s="164">
        <f t="shared" si="166"/>
        <v>2.5</v>
      </c>
      <c r="AO285" s="164">
        <f t="shared" si="167"/>
        <v>2.5</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f t="shared" si="148"/>
        <v>17</v>
      </c>
      <c r="AX285" s="165">
        <f t="shared" si="149"/>
        <v>17</v>
      </c>
      <c r="AY285" s="193" t="str">
        <f t="shared" si="150"/>
        <v/>
      </c>
      <c r="AZ285" s="183" t="str">
        <f t="shared" si="151"/>
        <v/>
      </c>
      <c r="BA285" s="173">
        <f t="shared" si="152"/>
        <v>0.25</v>
      </c>
      <c r="BB285" s="174">
        <f t="shared" si="153"/>
        <v>0.25</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37.5" x14ac:dyDescent="0.3">
      <c r="A286" s="221"/>
      <c r="B286" s="222"/>
      <c r="C286" s="214">
        <v>275</v>
      </c>
      <c r="D286" s="651" t="s">
        <v>3589</v>
      </c>
      <c r="E286" s="35" t="s">
        <v>3615</v>
      </c>
      <c r="F286" s="17"/>
      <c r="G286" s="131">
        <v>44334</v>
      </c>
      <c r="H286" s="135"/>
      <c r="I286" s="141"/>
      <c r="J286" s="25"/>
      <c r="K286" s="145" t="s">
        <v>0</v>
      </c>
      <c r="L286" s="28"/>
      <c r="M286" s="394">
        <v>44356</v>
      </c>
      <c r="N286" s="158">
        <f t="shared" si="159"/>
        <v>17</v>
      </c>
      <c r="O286" s="27"/>
      <c r="P286" s="27"/>
      <c r="Q286" s="27"/>
      <c r="R286" s="27" t="s">
        <v>0</v>
      </c>
      <c r="S286" s="27"/>
      <c r="T286" s="28"/>
      <c r="U286" s="29"/>
      <c r="V286" s="167">
        <v>0.25</v>
      </c>
      <c r="W286" s="318"/>
      <c r="X286" s="319"/>
      <c r="Y286" s="160">
        <f t="shared" si="145"/>
        <v>0.25</v>
      </c>
      <c r="Z286" s="159">
        <f t="shared" si="160"/>
        <v>2.5</v>
      </c>
      <c r="AA286" s="327"/>
      <c r="AB286" s="400">
        <f t="shared" si="169"/>
        <v>-30</v>
      </c>
      <c r="AC286" s="371"/>
      <c r="AD286" s="226" t="str">
        <f t="shared" si="146"/>
        <v/>
      </c>
      <c r="AE286" s="368">
        <f t="shared" si="161"/>
        <v>-27.5</v>
      </c>
      <c r="AF286" s="339"/>
      <c r="AG286" s="338"/>
      <c r="AH286" s="336"/>
      <c r="AI286" s="161">
        <f t="shared" si="162"/>
        <v>0</v>
      </c>
      <c r="AJ286" s="162">
        <f t="shared" si="147"/>
        <v>2.5</v>
      </c>
      <c r="AK286" s="163">
        <f t="shared" si="163"/>
        <v>2.5</v>
      </c>
      <c r="AL286" s="164">
        <f t="shared" si="164"/>
        <v>0</v>
      </c>
      <c r="AM286" s="164">
        <f t="shared" si="165"/>
        <v>0</v>
      </c>
      <c r="AN286" s="164">
        <f t="shared" si="166"/>
        <v>2.5</v>
      </c>
      <c r="AO286" s="164">
        <f t="shared" si="167"/>
        <v>2.5</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f t="shared" si="148"/>
        <v>17</v>
      </c>
      <c r="AX286" s="165">
        <f t="shared" si="149"/>
        <v>17</v>
      </c>
      <c r="AY286" s="193" t="str">
        <f t="shared" si="150"/>
        <v/>
      </c>
      <c r="AZ286" s="183" t="str">
        <f t="shared" si="151"/>
        <v/>
      </c>
      <c r="BA286" s="173">
        <f t="shared" si="152"/>
        <v>0.25</v>
      </c>
      <c r="BB286" s="174">
        <f t="shared" si="153"/>
        <v>0.25</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37.5" x14ac:dyDescent="0.3">
      <c r="A287" s="221"/>
      <c r="B287" s="222"/>
      <c r="C287" s="213">
        <v>276</v>
      </c>
      <c r="D287" s="651" t="s">
        <v>3590</v>
      </c>
      <c r="E287" s="35" t="s">
        <v>3615</v>
      </c>
      <c r="F287" s="17"/>
      <c r="G287" s="131">
        <v>44334</v>
      </c>
      <c r="H287" s="135"/>
      <c r="I287" s="141"/>
      <c r="J287" s="25"/>
      <c r="K287" s="145" t="s">
        <v>0</v>
      </c>
      <c r="L287" s="28"/>
      <c r="M287" s="394">
        <v>44356</v>
      </c>
      <c r="N287" s="158">
        <f t="shared" si="159"/>
        <v>17</v>
      </c>
      <c r="O287" s="27"/>
      <c r="P287" s="27"/>
      <c r="Q287" s="27"/>
      <c r="R287" s="27" t="s">
        <v>0</v>
      </c>
      <c r="S287" s="27"/>
      <c r="T287" s="28"/>
      <c r="U287" s="29"/>
      <c r="V287" s="167">
        <v>0.25</v>
      </c>
      <c r="W287" s="318"/>
      <c r="X287" s="319"/>
      <c r="Y287" s="160">
        <f t="shared" si="145"/>
        <v>0.25</v>
      </c>
      <c r="Z287" s="159">
        <f t="shared" si="160"/>
        <v>2.5</v>
      </c>
      <c r="AA287" s="327"/>
      <c r="AB287" s="400">
        <f t="shared" si="169"/>
        <v>-30</v>
      </c>
      <c r="AC287" s="371"/>
      <c r="AD287" s="226" t="str">
        <f t="shared" si="146"/>
        <v/>
      </c>
      <c r="AE287" s="368">
        <f t="shared" si="161"/>
        <v>-27.5</v>
      </c>
      <c r="AF287" s="339"/>
      <c r="AG287" s="338"/>
      <c r="AH287" s="336"/>
      <c r="AI287" s="161">
        <f t="shared" si="162"/>
        <v>0</v>
      </c>
      <c r="AJ287" s="162">
        <f t="shared" si="147"/>
        <v>2.5</v>
      </c>
      <c r="AK287" s="163">
        <f t="shared" si="163"/>
        <v>2.5</v>
      </c>
      <c r="AL287" s="164">
        <f t="shared" si="164"/>
        <v>0</v>
      </c>
      <c r="AM287" s="164">
        <f t="shared" si="165"/>
        <v>0</v>
      </c>
      <c r="AN287" s="164">
        <f t="shared" si="166"/>
        <v>2.5</v>
      </c>
      <c r="AO287" s="164">
        <f t="shared" si="167"/>
        <v>2.5</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f t="shared" si="148"/>
        <v>17</v>
      </c>
      <c r="AX287" s="165">
        <f t="shared" si="149"/>
        <v>17</v>
      </c>
      <c r="AY287" s="193" t="str">
        <f t="shared" si="150"/>
        <v/>
      </c>
      <c r="AZ287" s="183" t="str">
        <f t="shared" si="151"/>
        <v/>
      </c>
      <c r="BA287" s="173">
        <f t="shared" si="152"/>
        <v>0.25</v>
      </c>
      <c r="BB287" s="174">
        <f t="shared" si="153"/>
        <v>0.25</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37.5" x14ac:dyDescent="0.3">
      <c r="A288" s="221"/>
      <c r="B288" s="222"/>
      <c r="C288" s="214">
        <v>277</v>
      </c>
      <c r="D288" s="651" t="s">
        <v>3591</v>
      </c>
      <c r="E288" s="35" t="s">
        <v>3615</v>
      </c>
      <c r="F288" s="17"/>
      <c r="G288" s="131">
        <v>44334</v>
      </c>
      <c r="H288" s="135"/>
      <c r="I288" s="141"/>
      <c r="J288" s="25"/>
      <c r="K288" s="145" t="s">
        <v>0</v>
      </c>
      <c r="L288" s="28"/>
      <c r="M288" s="394">
        <v>44356</v>
      </c>
      <c r="N288" s="158">
        <f t="shared" si="159"/>
        <v>17</v>
      </c>
      <c r="O288" s="27"/>
      <c r="P288" s="27"/>
      <c r="Q288" s="27"/>
      <c r="R288" s="27" t="s">
        <v>0</v>
      </c>
      <c r="S288" s="27"/>
      <c r="T288" s="28"/>
      <c r="U288" s="29"/>
      <c r="V288" s="167">
        <v>0.25</v>
      </c>
      <c r="W288" s="318"/>
      <c r="X288" s="319"/>
      <c r="Y288" s="160">
        <f t="shared" si="145"/>
        <v>0.25</v>
      </c>
      <c r="Z288" s="159">
        <f t="shared" si="160"/>
        <v>2.5</v>
      </c>
      <c r="AA288" s="327"/>
      <c r="AB288" s="400">
        <f t="shared" si="169"/>
        <v>-30</v>
      </c>
      <c r="AC288" s="371"/>
      <c r="AD288" s="226" t="str">
        <f t="shared" si="146"/>
        <v/>
      </c>
      <c r="AE288" s="368">
        <f t="shared" si="161"/>
        <v>-27.5</v>
      </c>
      <c r="AF288" s="339"/>
      <c r="AG288" s="338"/>
      <c r="AH288" s="336"/>
      <c r="AI288" s="161">
        <f t="shared" si="162"/>
        <v>0</v>
      </c>
      <c r="AJ288" s="162">
        <f t="shared" si="147"/>
        <v>2.5</v>
      </c>
      <c r="AK288" s="163">
        <f t="shared" si="163"/>
        <v>2.5</v>
      </c>
      <c r="AL288" s="164">
        <f t="shared" si="164"/>
        <v>0</v>
      </c>
      <c r="AM288" s="164">
        <f t="shared" si="165"/>
        <v>0</v>
      </c>
      <c r="AN288" s="164">
        <f t="shared" si="166"/>
        <v>2.5</v>
      </c>
      <c r="AO288" s="164">
        <f t="shared" si="167"/>
        <v>2.5</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f t="shared" si="148"/>
        <v>17</v>
      </c>
      <c r="AX288" s="165">
        <f t="shared" si="149"/>
        <v>17</v>
      </c>
      <c r="AY288" s="193" t="str">
        <f t="shared" si="150"/>
        <v/>
      </c>
      <c r="AZ288" s="183" t="str">
        <f t="shared" si="151"/>
        <v/>
      </c>
      <c r="BA288" s="173">
        <f t="shared" si="152"/>
        <v>0.25</v>
      </c>
      <c r="BB288" s="174">
        <f t="shared" si="153"/>
        <v>0.25</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37.5" x14ac:dyDescent="0.3">
      <c r="A289" s="221"/>
      <c r="B289" s="222"/>
      <c r="C289" s="214">
        <v>278</v>
      </c>
      <c r="D289" s="652" t="s">
        <v>3592</v>
      </c>
      <c r="E289" s="35" t="s">
        <v>3615</v>
      </c>
      <c r="F289" s="17"/>
      <c r="G289" s="131">
        <v>44334</v>
      </c>
      <c r="H289" s="135"/>
      <c r="I289" s="141"/>
      <c r="J289" s="25"/>
      <c r="K289" s="145" t="s">
        <v>0</v>
      </c>
      <c r="L289" s="28"/>
      <c r="M289" s="394">
        <v>44356</v>
      </c>
      <c r="N289" s="158">
        <f t="shared" si="159"/>
        <v>17</v>
      </c>
      <c r="O289" s="27"/>
      <c r="P289" s="27"/>
      <c r="Q289" s="27"/>
      <c r="R289" s="27" t="s">
        <v>0</v>
      </c>
      <c r="S289" s="27"/>
      <c r="T289" s="28"/>
      <c r="U289" s="29"/>
      <c r="V289" s="167">
        <v>0.25</v>
      </c>
      <c r="W289" s="318"/>
      <c r="X289" s="319"/>
      <c r="Y289" s="160">
        <f t="shared" si="145"/>
        <v>0.25</v>
      </c>
      <c r="Z289" s="159">
        <f t="shared" si="160"/>
        <v>2.5</v>
      </c>
      <c r="AA289" s="327"/>
      <c r="AB289" s="400">
        <f t="shared" si="169"/>
        <v>-30</v>
      </c>
      <c r="AC289" s="371"/>
      <c r="AD289" s="226" t="str">
        <f t="shared" si="146"/>
        <v/>
      </c>
      <c r="AE289" s="368">
        <f t="shared" si="161"/>
        <v>-27.5</v>
      </c>
      <c r="AF289" s="339"/>
      <c r="AG289" s="338"/>
      <c r="AH289" s="336"/>
      <c r="AI289" s="161">
        <f t="shared" si="162"/>
        <v>0</v>
      </c>
      <c r="AJ289" s="162">
        <f t="shared" si="147"/>
        <v>2.5</v>
      </c>
      <c r="AK289" s="163">
        <f t="shared" si="163"/>
        <v>2.5</v>
      </c>
      <c r="AL289" s="164">
        <f t="shared" si="164"/>
        <v>0</v>
      </c>
      <c r="AM289" s="164">
        <f t="shared" si="165"/>
        <v>0</v>
      </c>
      <c r="AN289" s="164">
        <f t="shared" si="166"/>
        <v>2.5</v>
      </c>
      <c r="AO289" s="164">
        <f t="shared" si="167"/>
        <v>2.5</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f t="shared" si="148"/>
        <v>17</v>
      </c>
      <c r="AX289" s="165">
        <f t="shared" si="149"/>
        <v>17</v>
      </c>
      <c r="AY289" s="193" t="str">
        <f t="shared" si="150"/>
        <v/>
      </c>
      <c r="AZ289" s="183" t="str">
        <f t="shared" si="151"/>
        <v/>
      </c>
      <c r="BA289" s="173">
        <f t="shared" si="152"/>
        <v>0.25</v>
      </c>
      <c r="BB289" s="174">
        <f t="shared" si="153"/>
        <v>0.25</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37.5" x14ac:dyDescent="0.3">
      <c r="A290" s="221"/>
      <c r="B290" s="222"/>
      <c r="C290" s="213">
        <v>279</v>
      </c>
      <c r="D290" s="651" t="s">
        <v>3593</v>
      </c>
      <c r="E290" s="35" t="s">
        <v>3615</v>
      </c>
      <c r="F290" s="17"/>
      <c r="G290" s="131">
        <v>44334</v>
      </c>
      <c r="H290" s="135"/>
      <c r="I290" s="141"/>
      <c r="J290" s="25"/>
      <c r="K290" s="145" t="s">
        <v>0</v>
      </c>
      <c r="L290" s="28"/>
      <c r="M290" s="394">
        <v>44356</v>
      </c>
      <c r="N290" s="158">
        <f t="shared" si="159"/>
        <v>17</v>
      </c>
      <c r="O290" s="27"/>
      <c r="P290" s="27"/>
      <c r="Q290" s="27"/>
      <c r="R290" s="27" t="s">
        <v>0</v>
      </c>
      <c r="S290" s="27"/>
      <c r="T290" s="28"/>
      <c r="U290" s="29"/>
      <c r="V290" s="167">
        <v>0.25</v>
      </c>
      <c r="W290" s="318"/>
      <c r="X290" s="319"/>
      <c r="Y290" s="160">
        <f t="shared" si="145"/>
        <v>0.25</v>
      </c>
      <c r="Z290" s="159">
        <f t="shared" si="160"/>
        <v>2.5</v>
      </c>
      <c r="AA290" s="327"/>
      <c r="AB290" s="400">
        <f t="shared" si="169"/>
        <v>-30</v>
      </c>
      <c r="AC290" s="371"/>
      <c r="AD290" s="226" t="str">
        <f t="shared" si="146"/>
        <v/>
      </c>
      <c r="AE290" s="368">
        <f t="shared" si="161"/>
        <v>-27.5</v>
      </c>
      <c r="AF290" s="339"/>
      <c r="AG290" s="338"/>
      <c r="AH290" s="336"/>
      <c r="AI290" s="161">
        <f t="shared" si="162"/>
        <v>0</v>
      </c>
      <c r="AJ290" s="162">
        <f t="shared" si="147"/>
        <v>2.5</v>
      </c>
      <c r="AK290" s="163">
        <f t="shared" si="163"/>
        <v>2.5</v>
      </c>
      <c r="AL290" s="164">
        <f t="shared" si="164"/>
        <v>0</v>
      </c>
      <c r="AM290" s="164">
        <f t="shared" si="165"/>
        <v>0</v>
      </c>
      <c r="AN290" s="164">
        <f t="shared" si="166"/>
        <v>2.5</v>
      </c>
      <c r="AO290" s="164">
        <f t="shared" si="167"/>
        <v>2.5</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f t="shared" si="148"/>
        <v>17</v>
      </c>
      <c r="AX290" s="165">
        <f t="shared" si="149"/>
        <v>17</v>
      </c>
      <c r="AY290" s="193" t="str">
        <f t="shared" si="150"/>
        <v/>
      </c>
      <c r="AZ290" s="183" t="str">
        <f t="shared" si="151"/>
        <v/>
      </c>
      <c r="BA290" s="173">
        <f t="shared" si="152"/>
        <v>0.25</v>
      </c>
      <c r="BB290" s="174">
        <f t="shared" si="153"/>
        <v>0.25</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37.5" x14ac:dyDescent="0.3">
      <c r="A291" s="221"/>
      <c r="B291" s="222"/>
      <c r="C291" s="214">
        <v>280</v>
      </c>
      <c r="D291" s="651" t="s">
        <v>3594</v>
      </c>
      <c r="E291" s="35" t="s">
        <v>3615</v>
      </c>
      <c r="F291" s="17"/>
      <c r="G291" s="131">
        <v>44334</v>
      </c>
      <c r="H291" s="135"/>
      <c r="I291" s="141"/>
      <c r="J291" s="25"/>
      <c r="K291" s="145" t="s">
        <v>0</v>
      </c>
      <c r="L291" s="28"/>
      <c r="M291" s="394">
        <v>44356</v>
      </c>
      <c r="N291" s="158">
        <f t="shared" si="159"/>
        <v>17</v>
      </c>
      <c r="O291" s="27"/>
      <c r="P291" s="27"/>
      <c r="Q291" s="27"/>
      <c r="R291" s="27" t="s">
        <v>0</v>
      </c>
      <c r="S291" s="27"/>
      <c r="T291" s="28"/>
      <c r="U291" s="29"/>
      <c r="V291" s="167">
        <v>0.25</v>
      </c>
      <c r="W291" s="318"/>
      <c r="X291" s="319"/>
      <c r="Y291" s="160">
        <f t="shared" si="145"/>
        <v>0.25</v>
      </c>
      <c r="Z291" s="159">
        <f t="shared" si="160"/>
        <v>2.5</v>
      </c>
      <c r="AA291" s="327"/>
      <c r="AB291" s="400">
        <f t="shared" si="169"/>
        <v>-30</v>
      </c>
      <c r="AC291" s="371"/>
      <c r="AD291" s="226" t="str">
        <f t="shared" si="146"/>
        <v/>
      </c>
      <c r="AE291" s="368">
        <f t="shared" si="161"/>
        <v>-27.5</v>
      </c>
      <c r="AF291" s="339"/>
      <c r="AG291" s="338"/>
      <c r="AH291" s="336"/>
      <c r="AI291" s="161">
        <f t="shared" si="162"/>
        <v>0</v>
      </c>
      <c r="AJ291" s="162">
        <f t="shared" si="147"/>
        <v>2.5</v>
      </c>
      <c r="AK291" s="163">
        <f t="shared" si="163"/>
        <v>2.5</v>
      </c>
      <c r="AL291" s="164">
        <f t="shared" si="164"/>
        <v>0</v>
      </c>
      <c r="AM291" s="164">
        <f t="shared" si="165"/>
        <v>0</v>
      </c>
      <c r="AN291" s="164">
        <f t="shared" si="166"/>
        <v>2.5</v>
      </c>
      <c r="AO291" s="164">
        <f t="shared" si="167"/>
        <v>2.5</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f t="shared" si="148"/>
        <v>17</v>
      </c>
      <c r="AX291" s="165">
        <f t="shared" si="149"/>
        <v>17</v>
      </c>
      <c r="AY291" s="193" t="str">
        <f t="shared" si="150"/>
        <v/>
      </c>
      <c r="AZ291" s="183" t="str">
        <f t="shared" si="151"/>
        <v/>
      </c>
      <c r="BA291" s="173">
        <f t="shared" si="152"/>
        <v>0.25</v>
      </c>
      <c r="BB291" s="174">
        <f t="shared" si="153"/>
        <v>0.25</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56.25" x14ac:dyDescent="0.3">
      <c r="A292" s="221"/>
      <c r="B292" s="222"/>
      <c r="C292" s="213">
        <v>281</v>
      </c>
      <c r="D292" s="651" t="s">
        <v>3595</v>
      </c>
      <c r="E292" s="35" t="s">
        <v>3615</v>
      </c>
      <c r="F292" s="17"/>
      <c r="G292" s="131">
        <v>44334</v>
      </c>
      <c r="H292" s="135"/>
      <c r="I292" s="141"/>
      <c r="J292" s="25"/>
      <c r="K292" s="145" t="s">
        <v>0</v>
      </c>
      <c r="L292" s="28"/>
      <c r="M292" s="394">
        <v>44356</v>
      </c>
      <c r="N292" s="158">
        <f t="shared" si="159"/>
        <v>17</v>
      </c>
      <c r="O292" s="27"/>
      <c r="P292" s="27"/>
      <c r="Q292" s="27"/>
      <c r="R292" s="27" t="s">
        <v>0</v>
      </c>
      <c r="S292" s="27"/>
      <c r="T292" s="28"/>
      <c r="U292" s="29"/>
      <c r="V292" s="167">
        <v>0.25</v>
      </c>
      <c r="W292" s="318"/>
      <c r="X292" s="319"/>
      <c r="Y292" s="160">
        <f t="shared" si="145"/>
        <v>0.25</v>
      </c>
      <c r="Z292" s="159">
        <f t="shared" si="160"/>
        <v>2.5</v>
      </c>
      <c r="AA292" s="327"/>
      <c r="AB292" s="400">
        <f t="shared" si="169"/>
        <v>-30</v>
      </c>
      <c r="AC292" s="371"/>
      <c r="AD292" s="226" t="str">
        <f t="shared" si="146"/>
        <v/>
      </c>
      <c r="AE292" s="368">
        <f t="shared" si="161"/>
        <v>-27.5</v>
      </c>
      <c r="AF292" s="339"/>
      <c r="AG292" s="338"/>
      <c r="AH292" s="336"/>
      <c r="AI292" s="161">
        <f t="shared" si="162"/>
        <v>0</v>
      </c>
      <c r="AJ292" s="162">
        <f t="shared" si="147"/>
        <v>2.5</v>
      </c>
      <c r="AK292" s="163">
        <f t="shared" si="163"/>
        <v>2.5</v>
      </c>
      <c r="AL292" s="164">
        <f t="shared" si="164"/>
        <v>0</v>
      </c>
      <c r="AM292" s="164">
        <f t="shared" si="165"/>
        <v>0</v>
      </c>
      <c r="AN292" s="164">
        <f t="shared" si="166"/>
        <v>2.5</v>
      </c>
      <c r="AO292" s="164">
        <f t="shared" si="167"/>
        <v>2.5</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f t="shared" si="148"/>
        <v>17</v>
      </c>
      <c r="AX292" s="165">
        <f t="shared" si="149"/>
        <v>17</v>
      </c>
      <c r="AY292" s="193" t="str">
        <f t="shared" si="150"/>
        <v/>
      </c>
      <c r="AZ292" s="183" t="str">
        <f t="shared" si="151"/>
        <v/>
      </c>
      <c r="BA292" s="173">
        <f t="shared" si="152"/>
        <v>0.25</v>
      </c>
      <c r="BB292" s="174">
        <f t="shared" si="153"/>
        <v>0.25</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56.25" x14ac:dyDescent="0.3">
      <c r="A293" s="221"/>
      <c r="B293" s="222"/>
      <c r="C293" s="214">
        <v>282</v>
      </c>
      <c r="D293" s="652" t="s">
        <v>3596</v>
      </c>
      <c r="E293" s="35" t="s">
        <v>3615</v>
      </c>
      <c r="F293" s="17"/>
      <c r="G293" s="131">
        <v>44334</v>
      </c>
      <c r="H293" s="135"/>
      <c r="I293" s="141"/>
      <c r="J293" s="25"/>
      <c r="K293" s="145" t="s">
        <v>0</v>
      </c>
      <c r="L293" s="28"/>
      <c r="M293" s="394">
        <v>44356</v>
      </c>
      <c r="N293" s="158">
        <f t="shared" si="159"/>
        <v>17</v>
      </c>
      <c r="O293" s="27"/>
      <c r="P293" s="27"/>
      <c r="Q293" s="27"/>
      <c r="R293" s="27" t="s">
        <v>0</v>
      </c>
      <c r="S293" s="27"/>
      <c r="T293" s="28"/>
      <c r="U293" s="29"/>
      <c r="V293" s="167">
        <v>0.25</v>
      </c>
      <c r="W293" s="318"/>
      <c r="X293" s="319"/>
      <c r="Y293" s="160">
        <f t="shared" si="145"/>
        <v>0.25</v>
      </c>
      <c r="Z293" s="159">
        <f t="shared" si="160"/>
        <v>2.5</v>
      </c>
      <c r="AA293" s="327"/>
      <c r="AB293" s="400">
        <f t="shared" si="169"/>
        <v>-30</v>
      </c>
      <c r="AC293" s="371"/>
      <c r="AD293" s="226" t="str">
        <f t="shared" si="146"/>
        <v/>
      </c>
      <c r="AE293" s="368">
        <f t="shared" si="161"/>
        <v>-27.5</v>
      </c>
      <c r="AF293" s="339"/>
      <c r="AG293" s="338"/>
      <c r="AH293" s="336"/>
      <c r="AI293" s="161">
        <f t="shared" si="162"/>
        <v>0</v>
      </c>
      <c r="AJ293" s="162">
        <f t="shared" si="147"/>
        <v>2.5</v>
      </c>
      <c r="AK293" s="163">
        <f t="shared" si="163"/>
        <v>2.5</v>
      </c>
      <c r="AL293" s="164">
        <f t="shared" si="164"/>
        <v>0</v>
      </c>
      <c r="AM293" s="164">
        <f t="shared" si="165"/>
        <v>0</v>
      </c>
      <c r="AN293" s="164">
        <f t="shared" si="166"/>
        <v>2.5</v>
      </c>
      <c r="AO293" s="164">
        <f t="shared" si="167"/>
        <v>2.5</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f t="shared" si="148"/>
        <v>17</v>
      </c>
      <c r="AX293" s="165">
        <f t="shared" si="149"/>
        <v>17</v>
      </c>
      <c r="AY293" s="193" t="str">
        <f t="shared" si="150"/>
        <v/>
      </c>
      <c r="AZ293" s="183" t="str">
        <f t="shared" si="151"/>
        <v/>
      </c>
      <c r="BA293" s="173">
        <f t="shared" si="152"/>
        <v>0.25</v>
      </c>
      <c r="BB293" s="174">
        <f t="shared" si="153"/>
        <v>0.25</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41.25" customHeight="1" x14ac:dyDescent="0.3">
      <c r="A294" s="221"/>
      <c r="B294" s="222"/>
      <c r="C294" s="214">
        <v>283</v>
      </c>
      <c r="D294" s="651" t="s">
        <v>3597</v>
      </c>
      <c r="E294" s="35" t="s">
        <v>3615</v>
      </c>
      <c r="F294" s="17"/>
      <c r="G294" s="131">
        <v>44334</v>
      </c>
      <c r="H294" s="135"/>
      <c r="I294" s="141"/>
      <c r="J294" s="25"/>
      <c r="K294" s="145" t="s">
        <v>0</v>
      </c>
      <c r="L294" s="28"/>
      <c r="M294" s="394">
        <v>44356</v>
      </c>
      <c r="N294" s="158">
        <f t="shared" si="159"/>
        <v>17</v>
      </c>
      <c r="O294" s="27"/>
      <c r="P294" s="27"/>
      <c r="Q294" s="27"/>
      <c r="R294" s="27" t="s">
        <v>0</v>
      </c>
      <c r="S294" s="27"/>
      <c r="T294" s="28"/>
      <c r="U294" s="29"/>
      <c r="V294" s="167">
        <v>0.25</v>
      </c>
      <c r="W294" s="318"/>
      <c r="X294" s="319"/>
      <c r="Y294" s="160">
        <f t="shared" si="145"/>
        <v>0.25</v>
      </c>
      <c r="Z294" s="159">
        <f t="shared" si="160"/>
        <v>2.5</v>
      </c>
      <c r="AA294" s="327"/>
      <c r="AB294" s="400">
        <f t="shared" si="169"/>
        <v>-30</v>
      </c>
      <c r="AC294" s="371"/>
      <c r="AD294" s="226" t="str">
        <f t="shared" si="146"/>
        <v/>
      </c>
      <c r="AE294" s="368">
        <f t="shared" si="161"/>
        <v>-27.5</v>
      </c>
      <c r="AF294" s="339"/>
      <c r="AG294" s="338"/>
      <c r="AH294" s="336"/>
      <c r="AI294" s="161">
        <f t="shared" si="162"/>
        <v>0</v>
      </c>
      <c r="AJ294" s="162">
        <f t="shared" si="147"/>
        <v>2.5</v>
      </c>
      <c r="AK294" s="163">
        <f t="shared" si="163"/>
        <v>2.5</v>
      </c>
      <c r="AL294" s="164">
        <f t="shared" si="164"/>
        <v>0</v>
      </c>
      <c r="AM294" s="164">
        <f t="shared" si="165"/>
        <v>0</v>
      </c>
      <c r="AN294" s="164">
        <f t="shared" si="166"/>
        <v>2.5</v>
      </c>
      <c r="AO294" s="164">
        <f t="shared" si="167"/>
        <v>2.5</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f t="shared" si="148"/>
        <v>17</v>
      </c>
      <c r="AX294" s="165">
        <f t="shared" si="149"/>
        <v>17</v>
      </c>
      <c r="AY294" s="193" t="str">
        <f t="shared" si="150"/>
        <v/>
      </c>
      <c r="AZ294" s="183" t="str">
        <f t="shared" si="151"/>
        <v/>
      </c>
      <c r="BA294" s="173">
        <f t="shared" si="152"/>
        <v>0.25</v>
      </c>
      <c r="BB294" s="174">
        <f t="shared" si="153"/>
        <v>0.25</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37.5" x14ac:dyDescent="0.3">
      <c r="A295" s="221"/>
      <c r="B295" s="222"/>
      <c r="C295" s="213">
        <v>284</v>
      </c>
      <c r="D295" s="651" t="s">
        <v>3598</v>
      </c>
      <c r="E295" s="35" t="s">
        <v>3615</v>
      </c>
      <c r="F295" s="17"/>
      <c r="G295" s="131">
        <v>44334</v>
      </c>
      <c r="H295" s="135"/>
      <c r="I295" s="141"/>
      <c r="J295" s="25"/>
      <c r="K295" s="145" t="s">
        <v>0</v>
      </c>
      <c r="L295" s="28"/>
      <c r="M295" s="394">
        <v>44356</v>
      </c>
      <c r="N295" s="158">
        <f t="shared" si="159"/>
        <v>17</v>
      </c>
      <c r="O295" s="27"/>
      <c r="P295" s="27"/>
      <c r="Q295" s="27"/>
      <c r="R295" s="27" t="s">
        <v>0</v>
      </c>
      <c r="S295" s="27"/>
      <c r="T295" s="28"/>
      <c r="U295" s="29"/>
      <c r="V295" s="167">
        <v>0.25</v>
      </c>
      <c r="W295" s="318"/>
      <c r="X295" s="319"/>
      <c r="Y295" s="160">
        <f t="shared" si="145"/>
        <v>0.25</v>
      </c>
      <c r="Z295" s="159">
        <f t="shared" si="160"/>
        <v>2.5</v>
      </c>
      <c r="AA295" s="327"/>
      <c r="AB295" s="400">
        <f t="shared" si="169"/>
        <v>-30</v>
      </c>
      <c r="AC295" s="371"/>
      <c r="AD295" s="226" t="str">
        <f t="shared" si="146"/>
        <v/>
      </c>
      <c r="AE295" s="368">
        <f t="shared" si="161"/>
        <v>-27.5</v>
      </c>
      <c r="AF295" s="339"/>
      <c r="AG295" s="338"/>
      <c r="AH295" s="336"/>
      <c r="AI295" s="161">
        <f t="shared" si="162"/>
        <v>0</v>
      </c>
      <c r="AJ295" s="162">
        <f t="shared" si="147"/>
        <v>2.5</v>
      </c>
      <c r="AK295" s="163">
        <f t="shared" si="163"/>
        <v>2.5</v>
      </c>
      <c r="AL295" s="164">
        <f t="shared" si="164"/>
        <v>0</v>
      </c>
      <c r="AM295" s="164">
        <f t="shared" si="165"/>
        <v>0</v>
      </c>
      <c r="AN295" s="164">
        <f t="shared" si="166"/>
        <v>2.5</v>
      </c>
      <c r="AO295" s="164">
        <f t="shared" si="167"/>
        <v>2.5</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f t="shared" si="148"/>
        <v>17</v>
      </c>
      <c r="AX295" s="165">
        <f t="shared" si="149"/>
        <v>17</v>
      </c>
      <c r="AY295" s="193" t="str">
        <f t="shared" si="150"/>
        <v/>
      </c>
      <c r="AZ295" s="183" t="str">
        <f t="shared" si="151"/>
        <v/>
      </c>
      <c r="BA295" s="173">
        <f t="shared" si="152"/>
        <v>0.25</v>
      </c>
      <c r="BB295" s="174">
        <f t="shared" si="153"/>
        <v>0.25</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39" customHeight="1" x14ac:dyDescent="0.3">
      <c r="A296" s="221"/>
      <c r="B296" s="222"/>
      <c r="C296" s="214">
        <v>285</v>
      </c>
      <c r="D296" s="651" t="s">
        <v>3599</v>
      </c>
      <c r="E296" s="35" t="s">
        <v>3615</v>
      </c>
      <c r="F296" s="17"/>
      <c r="G296" s="131">
        <v>44334</v>
      </c>
      <c r="H296" s="135"/>
      <c r="I296" s="141"/>
      <c r="J296" s="25"/>
      <c r="K296" s="145" t="s">
        <v>0</v>
      </c>
      <c r="L296" s="28"/>
      <c r="M296" s="394">
        <v>44356</v>
      </c>
      <c r="N296" s="158">
        <f t="shared" si="159"/>
        <v>17</v>
      </c>
      <c r="O296" s="27"/>
      <c r="P296" s="27"/>
      <c r="Q296" s="27"/>
      <c r="R296" s="27" t="s">
        <v>0</v>
      </c>
      <c r="S296" s="27"/>
      <c r="T296" s="28"/>
      <c r="U296" s="29"/>
      <c r="V296" s="167">
        <v>0.25</v>
      </c>
      <c r="W296" s="318"/>
      <c r="X296" s="319"/>
      <c r="Y296" s="160">
        <f t="shared" si="145"/>
        <v>0.25</v>
      </c>
      <c r="Z296" s="159">
        <f t="shared" si="160"/>
        <v>2.5</v>
      </c>
      <c r="AA296" s="327"/>
      <c r="AB296" s="400">
        <f t="shared" si="169"/>
        <v>-30</v>
      </c>
      <c r="AC296" s="371"/>
      <c r="AD296" s="226" t="str">
        <f t="shared" si="146"/>
        <v/>
      </c>
      <c r="AE296" s="368">
        <f t="shared" si="161"/>
        <v>-27.5</v>
      </c>
      <c r="AF296" s="339"/>
      <c r="AG296" s="338"/>
      <c r="AH296" s="336"/>
      <c r="AI296" s="161">
        <f t="shared" si="162"/>
        <v>0</v>
      </c>
      <c r="AJ296" s="162">
        <f t="shared" si="147"/>
        <v>2.5</v>
      </c>
      <c r="AK296" s="163">
        <f t="shared" si="163"/>
        <v>2.5</v>
      </c>
      <c r="AL296" s="164">
        <f t="shared" si="164"/>
        <v>0</v>
      </c>
      <c r="AM296" s="164">
        <f t="shared" si="165"/>
        <v>0</v>
      </c>
      <c r="AN296" s="164">
        <f t="shared" si="166"/>
        <v>2.5</v>
      </c>
      <c r="AO296" s="164">
        <f t="shared" si="167"/>
        <v>2.5</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f t="shared" si="148"/>
        <v>17</v>
      </c>
      <c r="AX296" s="165">
        <f t="shared" si="149"/>
        <v>17</v>
      </c>
      <c r="AY296" s="193" t="str">
        <f t="shared" si="150"/>
        <v/>
      </c>
      <c r="AZ296" s="183" t="str">
        <f t="shared" si="151"/>
        <v/>
      </c>
      <c r="BA296" s="173">
        <f t="shared" si="152"/>
        <v>0.25</v>
      </c>
      <c r="BB296" s="174">
        <f t="shared" si="153"/>
        <v>0.25</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37.5" x14ac:dyDescent="0.3">
      <c r="A297" s="221"/>
      <c r="B297" s="222"/>
      <c r="C297" s="213">
        <v>286</v>
      </c>
      <c r="D297" s="652" t="s">
        <v>3600</v>
      </c>
      <c r="E297" s="35" t="s">
        <v>3615</v>
      </c>
      <c r="F297" s="17"/>
      <c r="G297" s="131">
        <v>44334</v>
      </c>
      <c r="H297" s="135"/>
      <c r="I297" s="141"/>
      <c r="J297" s="25"/>
      <c r="K297" s="145" t="s">
        <v>0</v>
      </c>
      <c r="L297" s="28"/>
      <c r="M297" s="394">
        <v>44356</v>
      </c>
      <c r="N297" s="158">
        <f t="shared" si="159"/>
        <v>17</v>
      </c>
      <c r="O297" s="27"/>
      <c r="P297" s="27"/>
      <c r="Q297" s="27"/>
      <c r="R297" s="27" t="s">
        <v>0</v>
      </c>
      <c r="S297" s="27"/>
      <c r="T297" s="28"/>
      <c r="U297" s="29"/>
      <c r="V297" s="167">
        <v>0.25</v>
      </c>
      <c r="W297" s="318"/>
      <c r="X297" s="319"/>
      <c r="Y297" s="160">
        <f t="shared" si="145"/>
        <v>0.25</v>
      </c>
      <c r="Z297" s="159">
        <f t="shared" si="160"/>
        <v>2.5</v>
      </c>
      <c r="AA297" s="327"/>
      <c r="AB297" s="400">
        <f t="shared" si="169"/>
        <v>-30</v>
      </c>
      <c r="AC297" s="371"/>
      <c r="AD297" s="226" t="str">
        <f t="shared" si="146"/>
        <v/>
      </c>
      <c r="AE297" s="368">
        <f t="shared" si="161"/>
        <v>-27.5</v>
      </c>
      <c r="AF297" s="339"/>
      <c r="AG297" s="338"/>
      <c r="AH297" s="336"/>
      <c r="AI297" s="161">
        <f t="shared" si="162"/>
        <v>0</v>
      </c>
      <c r="AJ297" s="162">
        <f t="shared" si="147"/>
        <v>2.5</v>
      </c>
      <c r="AK297" s="163">
        <f t="shared" si="163"/>
        <v>2.5</v>
      </c>
      <c r="AL297" s="164">
        <f t="shared" si="164"/>
        <v>0</v>
      </c>
      <c r="AM297" s="164">
        <f t="shared" si="165"/>
        <v>0</v>
      </c>
      <c r="AN297" s="164">
        <f t="shared" si="166"/>
        <v>2.5</v>
      </c>
      <c r="AO297" s="164">
        <f t="shared" si="167"/>
        <v>2.5</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f t="shared" si="148"/>
        <v>17</v>
      </c>
      <c r="AX297" s="165">
        <f t="shared" si="149"/>
        <v>17</v>
      </c>
      <c r="AY297" s="193" t="str">
        <f t="shared" si="150"/>
        <v/>
      </c>
      <c r="AZ297" s="183" t="str">
        <f t="shared" si="151"/>
        <v/>
      </c>
      <c r="BA297" s="173">
        <f t="shared" si="152"/>
        <v>0.25</v>
      </c>
      <c r="BB297" s="174">
        <f t="shared" si="153"/>
        <v>0.25</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37.5" x14ac:dyDescent="0.3">
      <c r="A298" s="221"/>
      <c r="B298" s="222"/>
      <c r="C298" s="214">
        <v>287</v>
      </c>
      <c r="D298" s="651" t="s">
        <v>3601</v>
      </c>
      <c r="E298" s="35" t="s">
        <v>3615</v>
      </c>
      <c r="F298" s="17"/>
      <c r="G298" s="131">
        <v>44334</v>
      </c>
      <c r="H298" s="137"/>
      <c r="I298" s="143"/>
      <c r="J298" s="80"/>
      <c r="K298" s="145" t="s">
        <v>0</v>
      </c>
      <c r="L298" s="30"/>
      <c r="M298" s="394">
        <v>44356</v>
      </c>
      <c r="N298" s="158">
        <f t="shared" si="159"/>
        <v>17</v>
      </c>
      <c r="O298" s="27"/>
      <c r="P298" s="27"/>
      <c r="Q298" s="27"/>
      <c r="R298" s="27" t="s">
        <v>0</v>
      </c>
      <c r="S298" s="27"/>
      <c r="T298" s="28"/>
      <c r="U298" s="29"/>
      <c r="V298" s="167">
        <v>0.25</v>
      </c>
      <c r="W298" s="318"/>
      <c r="X298" s="319"/>
      <c r="Y298" s="160">
        <f t="shared" si="145"/>
        <v>0.25</v>
      </c>
      <c r="Z298" s="159">
        <f t="shared" si="160"/>
        <v>2.5</v>
      </c>
      <c r="AA298" s="327"/>
      <c r="AB298" s="400">
        <f t="shared" si="169"/>
        <v>-30</v>
      </c>
      <c r="AC298" s="371"/>
      <c r="AD298" s="226" t="str">
        <f t="shared" si="146"/>
        <v/>
      </c>
      <c r="AE298" s="368">
        <f t="shared" si="161"/>
        <v>-27.5</v>
      </c>
      <c r="AF298" s="339"/>
      <c r="AG298" s="338"/>
      <c r="AH298" s="336"/>
      <c r="AI298" s="161">
        <f t="shared" si="162"/>
        <v>0</v>
      </c>
      <c r="AJ298" s="162">
        <f t="shared" si="147"/>
        <v>2.5</v>
      </c>
      <c r="AK298" s="163">
        <f t="shared" si="163"/>
        <v>2.5</v>
      </c>
      <c r="AL298" s="164">
        <f t="shared" si="164"/>
        <v>0</v>
      </c>
      <c r="AM298" s="164">
        <f t="shared" si="165"/>
        <v>0</v>
      </c>
      <c r="AN298" s="164">
        <f t="shared" si="166"/>
        <v>2.5</v>
      </c>
      <c r="AO298" s="164">
        <f t="shared" si="167"/>
        <v>2.5</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f t="shared" si="148"/>
        <v>17</v>
      </c>
      <c r="AX298" s="165">
        <f t="shared" si="149"/>
        <v>17</v>
      </c>
      <c r="AY298" s="193" t="str">
        <f t="shared" si="150"/>
        <v/>
      </c>
      <c r="AZ298" s="183" t="str">
        <f t="shared" si="151"/>
        <v/>
      </c>
      <c r="BA298" s="173">
        <f t="shared" si="152"/>
        <v>0.25</v>
      </c>
      <c r="BB298" s="174">
        <f t="shared" si="153"/>
        <v>0.25</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37.5" x14ac:dyDescent="0.3">
      <c r="A299" s="221"/>
      <c r="B299" s="222"/>
      <c r="C299" s="214">
        <v>288</v>
      </c>
      <c r="D299" s="651" t="s">
        <v>3602</v>
      </c>
      <c r="E299" s="35" t="s">
        <v>3615</v>
      </c>
      <c r="F299" s="17"/>
      <c r="G299" s="131">
        <v>44334</v>
      </c>
      <c r="H299" s="135"/>
      <c r="I299" s="141"/>
      <c r="J299" s="25"/>
      <c r="K299" s="145" t="s">
        <v>0</v>
      </c>
      <c r="L299" s="28"/>
      <c r="M299" s="394">
        <v>44356</v>
      </c>
      <c r="N299" s="158">
        <f t="shared" si="159"/>
        <v>17</v>
      </c>
      <c r="O299" s="27"/>
      <c r="P299" s="27"/>
      <c r="Q299" s="27"/>
      <c r="R299" s="27" t="s">
        <v>0</v>
      </c>
      <c r="S299" s="27"/>
      <c r="T299" s="28"/>
      <c r="U299" s="29"/>
      <c r="V299" s="167">
        <v>0.25</v>
      </c>
      <c r="W299" s="318"/>
      <c r="X299" s="319"/>
      <c r="Y299" s="160">
        <f t="shared" si="145"/>
        <v>0.25</v>
      </c>
      <c r="Z299" s="159">
        <f t="shared" si="160"/>
        <v>2.5</v>
      </c>
      <c r="AA299" s="327"/>
      <c r="AB299" s="400">
        <f t="shared" si="169"/>
        <v>-30</v>
      </c>
      <c r="AC299" s="371"/>
      <c r="AD299" s="226" t="str">
        <f t="shared" si="146"/>
        <v/>
      </c>
      <c r="AE299" s="368">
        <f t="shared" si="161"/>
        <v>-27.5</v>
      </c>
      <c r="AF299" s="339"/>
      <c r="AG299" s="338"/>
      <c r="AH299" s="336"/>
      <c r="AI299" s="161">
        <f t="shared" si="162"/>
        <v>0</v>
      </c>
      <c r="AJ299" s="162">
        <f t="shared" si="147"/>
        <v>2.5</v>
      </c>
      <c r="AK299" s="163">
        <f t="shared" si="163"/>
        <v>2.5</v>
      </c>
      <c r="AL299" s="164">
        <f t="shared" si="164"/>
        <v>0</v>
      </c>
      <c r="AM299" s="164">
        <f t="shared" si="165"/>
        <v>0</v>
      </c>
      <c r="AN299" s="164">
        <f t="shared" si="166"/>
        <v>2.5</v>
      </c>
      <c r="AO299" s="164">
        <f t="shared" si="167"/>
        <v>2.5</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f t="shared" si="148"/>
        <v>17</v>
      </c>
      <c r="AX299" s="165">
        <f t="shared" si="149"/>
        <v>17</v>
      </c>
      <c r="AY299" s="193" t="str">
        <f t="shared" si="150"/>
        <v/>
      </c>
      <c r="AZ299" s="183" t="str">
        <f t="shared" si="151"/>
        <v/>
      </c>
      <c r="BA299" s="173">
        <f t="shared" si="152"/>
        <v>0.25</v>
      </c>
      <c r="BB299" s="174">
        <f t="shared" si="153"/>
        <v>0.25</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654" t="s">
        <v>3603</v>
      </c>
      <c r="E300" s="35" t="s">
        <v>3615</v>
      </c>
      <c r="F300" s="17"/>
      <c r="G300" s="131">
        <v>44334</v>
      </c>
      <c r="H300" s="135"/>
      <c r="I300" s="141"/>
      <c r="J300" s="25"/>
      <c r="K300" s="145" t="s">
        <v>0</v>
      </c>
      <c r="L300" s="28"/>
      <c r="M300" s="394">
        <v>44356</v>
      </c>
      <c r="N300" s="158">
        <f t="shared" si="159"/>
        <v>17</v>
      </c>
      <c r="O300" s="27"/>
      <c r="P300" s="27"/>
      <c r="Q300" s="27"/>
      <c r="R300" s="27" t="s">
        <v>0</v>
      </c>
      <c r="S300" s="27"/>
      <c r="T300" s="28"/>
      <c r="U300" s="29"/>
      <c r="V300" s="167">
        <v>0.25</v>
      </c>
      <c r="W300" s="318"/>
      <c r="X300" s="319"/>
      <c r="Y300" s="160">
        <f t="shared" si="145"/>
        <v>0.25</v>
      </c>
      <c r="Z300" s="159">
        <f t="shared" si="160"/>
        <v>2.5</v>
      </c>
      <c r="AA300" s="327"/>
      <c r="AB300" s="400">
        <f t="shared" si="169"/>
        <v>-30</v>
      </c>
      <c r="AC300" s="371"/>
      <c r="AD300" s="226" t="str">
        <f t="shared" si="146"/>
        <v/>
      </c>
      <c r="AE300" s="368">
        <f t="shared" si="161"/>
        <v>-27.5</v>
      </c>
      <c r="AF300" s="339"/>
      <c r="AG300" s="338"/>
      <c r="AH300" s="336"/>
      <c r="AI300" s="161">
        <f t="shared" si="162"/>
        <v>0</v>
      </c>
      <c r="AJ300" s="162">
        <f t="shared" si="147"/>
        <v>2.5</v>
      </c>
      <c r="AK300" s="163">
        <f t="shared" si="163"/>
        <v>2.5</v>
      </c>
      <c r="AL300" s="164">
        <f t="shared" si="164"/>
        <v>0</v>
      </c>
      <c r="AM300" s="164">
        <f t="shared" si="165"/>
        <v>0</v>
      </c>
      <c r="AN300" s="164">
        <f t="shared" si="166"/>
        <v>2.5</v>
      </c>
      <c r="AO300" s="164">
        <f t="shared" si="167"/>
        <v>2.5</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f t="shared" si="148"/>
        <v>17</v>
      </c>
      <c r="AX300" s="165">
        <f t="shared" si="149"/>
        <v>17</v>
      </c>
      <c r="AY300" s="193" t="str">
        <f t="shared" si="150"/>
        <v/>
      </c>
      <c r="AZ300" s="183" t="str">
        <f t="shared" si="151"/>
        <v/>
      </c>
      <c r="BA300" s="173">
        <f t="shared" si="152"/>
        <v>0.25</v>
      </c>
      <c r="BB300" s="174">
        <f t="shared" si="153"/>
        <v>0.25</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655" t="s">
        <v>3604</v>
      </c>
      <c r="E301" s="35" t="s">
        <v>3615</v>
      </c>
      <c r="F301" s="17"/>
      <c r="G301" s="131">
        <v>44334</v>
      </c>
      <c r="H301" s="135"/>
      <c r="I301" s="141"/>
      <c r="J301" s="25"/>
      <c r="K301" s="145" t="s">
        <v>0</v>
      </c>
      <c r="L301" s="28"/>
      <c r="M301" s="394">
        <v>44356</v>
      </c>
      <c r="N301" s="158">
        <f t="shared" si="159"/>
        <v>17</v>
      </c>
      <c r="O301" s="27"/>
      <c r="P301" s="27"/>
      <c r="Q301" s="27"/>
      <c r="R301" s="27" t="s">
        <v>0</v>
      </c>
      <c r="S301" s="27"/>
      <c r="T301" s="28"/>
      <c r="U301" s="29"/>
      <c r="V301" s="167">
        <v>0.25</v>
      </c>
      <c r="W301" s="318"/>
      <c r="X301" s="319"/>
      <c r="Y301" s="160">
        <f t="shared" si="145"/>
        <v>0.25</v>
      </c>
      <c r="Z301" s="159">
        <f t="shared" si="160"/>
        <v>2.5</v>
      </c>
      <c r="AA301" s="327"/>
      <c r="AB301" s="400">
        <f t="shared" si="169"/>
        <v>-30</v>
      </c>
      <c r="AC301" s="371"/>
      <c r="AD301" s="226" t="str">
        <f t="shared" si="146"/>
        <v/>
      </c>
      <c r="AE301" s="368">
        <f t="shared" si="161"/>
        <v>-27.5</v>
      </c>
      <c r="AF301" s="339"/>
      <c r="AG301" s="338"/>
      <c r="AH301" s="336"/>
      <c r="AI301" s="161">
        <f t="shared" si="162"/>
        <v>0</v>
      </c>
      <c r="AJ301" s="162">
        <f t="shared" si="147"/>
        <v>2.5</v>
      </c>
      <c r="AK301" s="163">
        <f t="shared" si="163"/>
        <v>2.5</v>
      </c>
      <c r="AL301" s="164">
        <f t="shared" si="164"/>
        <v>0</v>
      </c>
      <c r="AM301" s="164">
        <f t="shared" si="165"/>
        <v>0</v>
      </c>
      <c r="AN301" s="164">
        <f t="shared" si="166"/>
        <v>2.5</v>
      </c>
      <c r="AO301" s="164">
        <f t="shared" si="167"/>
        <v>2.5</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f t="shared" si="148"/>
        <v>17</v>
      </c>
      <c r="AX301" s="165">
        <f t="shared" si="149"/>
        <v>17</v>
      </c>
      <c r="AY301" s="193" t="str">
        <f t="shared" si="150"/>
        <v/>
      </c>
      <c r="AZ301" s="183" t="str">
        <f t="shared" si="151"/>
        <v/>
      </c>
      <c r="BA301" s="173">
        <f t="shared" si="152"/>
        <v>0.25</v>
      </c>
      <c r="BB301" s="174">
        <f t="shared" si="153"/>
        <v>0.25</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37.5" x14ac:dyDescent="0.3">
      <c r="A302" s="221"/>
      <c r="B302" s="222"/>
      <c r="C302" s="213">
        <v>291</v>
      </c>
      <c r="D302" s="651" t="s">
        <v>3605</v>
      </c>
      <c r="E302" s="35" t="s">
        <v>3615</v>
      </c>
      <c r="F302" s="17"/>
      <c r="G302" s="131">
        <v>44334</v>
      </c>
      <c r="H302" s="135"/>
      <c r="I302" s="141"/>
      <c r="J302" s="25"/>
      <c r="K302" s="145" t="s">
        <v>0</v>
      </c>
      <c r="L302" s="28"/>
      <c r="M302" s="394">
        <v>44356</v>
      </c>
      <c r="N302" s="158">
        <f t="shared" si="159"/>
        <v>17</v>
      </c>
      <c r="O302" s="27"/>
      <c r="P302" s="27"/>
      <c r="Q302" s="27"/>
      <c r="R302" s="27" t="s">
        <v>0</v>
      </c>
      <c r="S302" s="27"/>
      <c r="T302" s="28"/>
      <c r="U302" s="29"/>
      <c r="V302" s="167">
        <v>0.25</v>
      </c>
      <c r="W302" s="318"/>
      <c r="X302" s="319"/>
      <c r="Y302" s="160">
        <f t="shared" si="145"/>
        <v>0.25</v>
      </c>
      <c r="Z302" s="159">
        <f t="shared" si="160"/>
        <v>2.5</v>
      </c>
      <c r="AA302" s="327"/>
      <c r="AB302" s="400">
        <f t="shared" si="169"/>
        <v>-30</v>
      </c>
      <c r="AC302" s="371"/>
      <c r="AD302" s="226" t="str">
        <f t="shared" si="146"/>
        <v/>
      </c>
      <c r="AE302" s="368">
        <f t="shared" si="161"/>
        <v>-27.5</v>
      </c>
      <c r="AF302" s="339"/>
      <c r="AG302" s="338"/>
      <c r="AH302" s="336"/>
      <c r="AI302" s="161">
        <f t="shared" si="162"/>
        <v>0</v>
      </c>
      <c r="AJ302" s="162">
        <f t="shared" si="147"/>
        <v>2.5</v>
      </c>
      <c r="AK302" s="163">
        <f t="shared" si="163"/>
        <v>2.5</v>
      </c>
      <c r="AL302" s="164">
        <f t="shared" si="164"/>
        <v>0</v>
      </c>
      <c r="AM302" s="164">
        <f t="shared" si="165"/>
        <v>0</v>
      </c>
      <c r="AN302" s="164">
        <f t="shared" si="166"/>
        <v>2.5</v>
      </c>
      <c r="AO302" s="164">
        <f t="shared" si="167"/>
        <v>2.5</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f t="shared" si="148"/>
        <v>17</v>
      </c>
      <c r="AX302" s="165">
        <f t="shared" si="149"/>
        <v>17</v>
      </c>
      <c r="AY302" s="193" t="str">
        <f t="shared" si="150"/>
        <v/>
      </c>
      <c r="AZ302" s="183" t="str">
        <f t="shared" si="151"/>
        <v/>
      </c>
      <c r="BA302" s="173">
        <f t="shared" si="152"/>
        <v>0.25</v>
      </c>
      <c r="BB302" s="174">
        <f t="shared" si="153"/>
        <v>0.25</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37.5" x14ac:dyDescent="0.3">
      <c r="A303" s="221"/>
      <c r="B303" s="222"/>
      <c r="C303" s="214">
        <v>292</v>
      </c>
      <c r="D303" s="658" t="s">
        <v>3487</v>
      </c>
      <c r="E303" s="35" t="s">
        <v>3615</v>
      </c>
      <c r="F303" s="17"/>
      <c r="G303" s="131">
        <v>44334</v>
      </c>
      <c r="H303" s="135"/>
      <c r="I303" s="141"/>
      <c r="J303" s="25"/>
      <c r="K303" s="145" t="s">
        <v>0</v>
      </c>
      <c r="L303" s="28"/>
      <c r="M303" s="394">
        <v>44356</v>
      </c>
      <c r="N303" s="158">
        <f t="shared" si="159"/>
        <v>17</v>
      </c>
      <c r="O303" s="27"/>
      <c r="P303" s="27"/>
      <c r="Q303" s="27"/>
      <c r="R303" s="27" t="s">
        <v>0</v>
      </c>
      <c r="S303" s="27"/>
      <c r="T303" s="28"/>
      <c r="U303" s="29"/>
      <c r="V303" s="167">
        <v>0.25</v>
      </c>
      <c r="W303" s="318"/>
      <c r="X303" s="319"/>
      <c r="Y303" s="160">
        <f t="shared" si="145"/>
        <v>0.25</v>
      </c>
      <c r="Z303" s="159">
        <f t="shared" si="160"/>
        <v>2.5</v>
      </c>
      <c r="AA303" s="327"/>
      <c r="AB303" s="400">
        <f t="shared" si="169"/>
        <v>-30</v>
      </c>
      <c r="AC303" s="371"/>
      <c r="AD303" s="226" t="str">
        <f t="shared" si="146"/>
        <v/>
      </c>
      <c r="AE303" s="368">
        <f t="shared" si="161"/>
        <v>-27.5</v>
      </c>
      <c r="AF303" s="339"/>
      <c r="AG303" s="338"/>
      <c r="AH303" s="336"/>
      <c r="AI303" s="161">
        <f t="shared" si="162"/>
        <v>0</v>
      </c>
      <c r="AJ303" s="162">
        <f t="shared" si="147"/>
        <v>2.5</v>
      </c>
      <c r="AK303" s="163">
        <f t="shared" si="163"/>
        <v>2.5</v>
      </c>
      <c r="AL303" s="164">
        <f t="shared" si="164"/>
        <v>0</v>
      </c>
      <c r="AM303" s="164">
        <f t="shared" si="165"/>
        <v>0</v>
      </c>
      <c r="AN303" s="164">
        <f t="shared" si="166"/>
        <v>2.5</v>
      </c>
      <c r="AO303" s="164">
        <f t="shared" si="167"/>
        <v>2.5</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f t="shared" si="148"/>
        <v>17</v>
      </c>
      <c r="AX303" s="165">
        <f t="shared" si="149"/>
        <v>17</v>
      </c>
      <c r="AY303" s="193" t="str">
        <f t="shared" si="150"/>
        <v/>
      </c>
      <c r="AZ303" s="183" t="str">
        <f t="shared" si="151"/>
        <v/>
      </c>
      <c r="BA303" s="173">
        <f t="shared" si="152"/>
        <v>0.25</v>
      </c>
      <c r="BB303" s="174">
        <f t="shared" si="153"/>
        <v>0.25</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45" customHeight="1" x14ac:dyDescent="0.3">
      <c r="A304" s="221"/>
      <c r="B304" s="222"/>
      <c r="C304" s="214">
        <v>293</v>
      </c>
      <c r="D304" s="651" t="s">
        <v>3608</v>
      </c>
      <c r="E304" s="35" t="s">
        <v>3615</v>
      </c>
      <c r="F304" s="17"/>
      <c r="G304" s="131">
        <v>44334</v>
      </c>
      <c r="H304" s="135"/>
      <c r="I304" s="141"/>
      <c r="J304" s="25"/>
      <c r="K304" s="145" t="s">
        <v>0</v>
      </c>
      <c r="L304" s="28"/>
      <c r="M304" s="394">
        <v>44356</v>
      </c>
      <c r="N304" s="158">
        <f t="shared" si="159"/>
        <v>17</v>
      </c>
      <c r="O304" s="27"/>
      <c r="P304" s="27"/>
      <c r="Q304" s="27"/>
      <c r="R304" s="27" t="s">
        <v>0</v>
      </c>
      <c r="S304" s="27"/>
      <c r="T304" s="28"/>
      <c r="U304" s="29"/>
      <c r="V304" s="167">
        <v>0.25</v>
      </c>
      <c r="W304" s="318"/>
      <c r="X304" s="319"/>
      <c r="Y304" s="160">
        <f t="shared" si="145"/>
        <v>0.25</v>
      </c>
      <c r="Z304" s="159">
        <f t="shared" si="160"/>
        <v>2.5</v>
      </c>
      <c r="AA304" s="327"/>
      <c r="AB304" s="400">
        <f t="shared" si="169"/>
        <v>-30</v>
      </c>
      <c r="AC304" s="371"/>
      <c r="AD304" s="226" t="str">
        <f t="shared" si="146"/>
        <v/>
      </c>
      <c r="AE304" s="368">
        <f t="shared" si="161"/>
        <v>-27.5</v>
      </c>
      <c r="AF304" s="339"/>
      <c r="AG304" s="338"/>
      <c r="AH304" s="336"/>
      <c r="AI304" s="161">
        <f t="shared" si="162"/>
        <v>0</v>
      </c>
      <c r="AJ304" s="162">
        <f t="shared" si="147"/>
        <v>2.5</v>
      </c>
      <c r="AK304" s="163">
        <f t="shared" si="163"/>
        <v>2.5</v>
      </c>
      <c r="AL304" s="164">
        <f t="shared" si="164"/>
        <v>0</v>
      </c>
      <c r="AM304" s="164">
        <f t="shared" si="165"/>
        <v>0</v>
      </c>
      <c r="AN304" s="164">
        <f t="shared" si="166"/>
        <v>2.5</v>
      </c>
      <c r="AO304" s="164">
        <f t="shared" si="167"/>
        <v>2.5</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f t="shared" si="148"/>
        <v>17</v>
      </c>
      <c r="AX304" s="165">
        <f t="shared" si="149"/>
        <v>17</v>
      </c>
      <c r="AY304" s="193" t="str">
        <f t="shared" si="150"/>
        <v/>
      </c>
      <c r="AZ304" s="183" t="str">
        <f t="shared" si="151"/>
        <v/>
      </c>
      <c r="BA304" s="173">
        <f t="shared" si="152"/>
        <v>0.25</v>
      </c>
      <c r="BB304" s="174">
        <f t="shared" si="153"/>
        <v>0.25</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37.5" x14ac:dyDescent="0.3">
      <c r="A305" s="221"/>
      <c r="B305" s="222"/>
      <c r="C305" s="213">
        <v>294</v>
      </c>
      <c r="D305" s="652" t="s">
        <v>3609</v>
      </c>
      <c r="E305" s="35" t="s">
        <v>3615</v>
      </c>
      <c r="F305" s="17"/>
      <c r="G305" s="131">
        <v>44334</v>
      </c>
      <c r="H305" s="135"/>
      <c r="I305" s="141"/>
      <c r="J305" s="25"/>
      <c r="K305" s="145" t="s">
        <v>0</v>
      </c>
      <c r="L305" s="28"/>
      <c r="M305" s="394">
        <v>44356</v>
      </c>
      <c r="N305" s="158">
        <f t="shared" si="159"/>
        <v>17</v>
      </c>
      <c r="O305" s="27"/>
      <c r="P305" s="27"/>
      <c r="Q305" s="27"/>
      <c r="R305" s="27" t="s">
        <v>0</v>
      </c>
      <c r="S305" s="27"/>
      <c r="T305" s="28"/>
      <c r="U305" s="29"/>
      <c r="V305" s="167">
        <v>0.25</v>
      </c>
      <c r="W305" s="318"/>
      <c r="X305" s="319"/>
      <c r="Y305" s="160">
        <f t="shared" si="145"/>
        <v>0.25</v>
      </c>
      <c r="Z305" s="159">
        <f t="shared" si="160"/>
        <v>2.5</v>
      </c>
      <c r="AA305" s="327"/>
      <c r="AB305" s="400">
        <f t="shared" si="169"/>
        <v>-30</v>
      </c>
      <c r="AC305" s="371"/>
      <c r="AD305" s="226" t="str">
        <f t="shared" si="146"/>
        <v/>
      </c>
      <c r="AE305" s="368">
        <f t="shared" si="161"/>
        <v>-27.5</v>
      </c>
      <c r="AF305" s="339"/>
      <c r="AG305" s="338"/>
      <c r="AH305" s="336"/>
      <c r="AI305" s="161">
        <f t="shared" si="162"/>
        <v>0</v>
      </c>
      <c r="AJ305" s="162">
        <f t="shared" si="147"/>
        <v>2.5</v>
      </c>
      <c r="AK305" s="163">
        <f t="shared" si="163"/>
        <v>2.5</v>
      </c>
      <c r="AL305" s="164">
        <f t="shared" si="164"/>
        <v>0</v>
      </c>
      <c r="AM305" s="164">
        <f t="shared" si="165"/>
        <v>0</v>
      </c>
      <c r="AN305" s="164">
        <f t="shared" si="166"/>
        <v>2.5</v>
      </c>
      <c r="AO305" s="164">
        <f t="shared" si="167"/>
        <v>2.5</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f t="shared" si="148"/>
        <v>17</v>
      </c>
      <c r="AX305" s="165">
        <f t="shared" si="149"/>
        <v>17</v>
      </c>
      <c r="AY305" s="193" t="str">
        <f t="shared" si="150"/>
        <v/>
      </c>
      <c r="AZ305" s="183" t="str">
        <f t="shared" si="151"/>
        <v/>
      </c>
      <c r="BA305" s="173">
        <f t="shared" si="152"/>
        <v>0.25</v>
      </c>
      <c r="BB305" s="174">
        <f t="shared" si="153"/>
        <v>0.25</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37.5" x14ac:dyDescent="0.3">
      <c r="A306" s="221"/>
      <c r="B306" s="222"/>
      <c r="C306" s="214">
        <v>295</v>
      </c>
      <c r="D306" s="651" t="s">
        <v>3610</v>
      </c>
      <c r="E306" s="35" t="s">
        <v>3615</v>
      </c>
      <c r="F306" s="17"/>
      <c r="G306" s="131">
        <v>44334</v>
      </c>
      <c r="H306" s="135"/>
      <c r="I306" s="141"/>
      <c r="J306" s="25"/>
      <c r="K306" s="145" t="s">
        <v>0</v>
      </c>
      <c r="L306" s="28"/>
      <c r="M306" s="394">
        <v>44356</v>
      </c>
      <c r="N306" s="158">
        <f t="shared" si="159"/>
        <v>17</v>
      </c>
      <c r="O306" s="27"/>
      <c r="P306" s="27"/>
      <c r="Q306" s="27"/>
      <c r="R306" s="27" t="s">
        <v>0</v>
      </c>
      <c r="S306" s="27"/>
      <c r="T306" s="28"/>
      <c r="U306" s="29"/>
      <c r="V306" s="167">
        <v>0.25</v>
      </c>
      <c r="W306" s="318"/>
      <c r="X306" s="319"/>
      <c r="Y306" s="160">
        <f t="shared" si="145"/>
        <v>0.25</v>
      </c>
      <c r="Z306" s="159">
        <f t="shared" si="160"/>
        <v>2.5</v>
      </c>
      <c r="AA306" s="327"/>
      <c r="AB306" s="400">
        <f t="shared" si="169"/>
        <v>-30</v>
      </c>
      <c r="AC306" s="371"/>
      <c r="AD306" s="226" t="str">
        <f t="shared" si="146"/>
        <v/>
      </c>
      <c r="AE306" s="368">
        <f t="shared" si="161"/>
        <v>-27.5</v>
      </c>
      <c r="AF306" s="339"/>
      <c r="AG306" s="338"/>
      <c r="AH306" s="336"/>
      <c r="AI306" s="161">
        <f t="shared" si="162"/>
        <v>0</v>
      </c>
      <c r="AJ306" s="162">
        <f t="shared" si="147"/>
        <v>2.5</v>
      </c>
      <c r="AK306" s="163">
        <f t="shared" si="163"/>
        <v>2.5</v>
      </c>
      <c r="AL306" s="164">
        <f t="shared" si="164"/>
        <v>0</v>
      </c>
      <c r="AM306" s="164">
        <f t="shared" si="165"/>
        <v>0</v>
      </c>
      <c r="AN306" s="164">
        <f t="shared" si="166"/>
        <v>2.5</v>
      </c>
      <c r="AO306" s="164">
        <f t="shared" si="167"/>
        <v>2.5</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f t="shared" si="148"/>
        <v>17</v>
      </c>
      <c r="AX306" s="165">
        <f t="shared" si="149"/>
        <v>17</v>
      </c>
      <c r="AY306" s="193" t="str">
        <f t="shared" si="150"/>
        <v/>
      </c>
      <c r="AZ306" s="183" t="str">
        <f t="shared" si="151"/>
        <v/>
      </c>
      <c r="BA306" s="173">
        <f t="shared" si="152"/>
        <v>0.25</v>
      </c>
      <c r="BB306" s="174">
        <f t="shared" si="153"/>
        <v>0.25</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37.5" x14ac:dyDescent="0.3">
      <c r="A307" s="221"/>
      <c r="B307" s="222"/>
      <c r="C307" s="213">
        <v>296</v>
      </c>
      <c r="D307" s="651" t="s">
        <v>3611</v>
      </c>
      <c r="E307" s="35" t="s">
        <v>3615</v>
      </c>
      <c r="F307" s="17"/>
      <c r="G307" s="131">
        <v>44334</v>
      </c>
      <c r="H307" s="135"/>
      <c r="I307" s="141"/>
      <c r="J307" s="25"/>
      <c r="K307" s="145" t="s">
        <v>0</v>
      </c>
      <c r="L307" s="28"/>
      <c r="M307" s="394">
        <v>44356</v>
      </c>
      <c r="N307" s="158">
        <f t="shared" si="159"/>
        <v>17</v>
      </c>
      <c r="O307" s="27"/>
      <c r="P307" s="27"/>
      <c r="Q307" s="27"/>
      <c r="R307" s="27" t="s">
        <v>0</v>
      </c>
      <c r="S307" s="27"/>
      <c r="T307" s="28"/>
      <c r="U307" s="29"/>
      <c r="V307" s="167">
        <v>0.25</v>
      </c>
      <c r="W307" s="318"/>
      <c r="X307" s="319"/>
      <c r="Y307" s="160">
        <f t="shared" si="145"/>
        <v>0.25</v>
      </c>
      <c r="Z307" s="159">
        <f t="shared" si="160"/>
        <v>2.5</v>
      </c>
      <c r="AA307" s="327"/>
      <c r="AB307" s="400">
        <f t="shared" si="169"/>
        <v>-30</v>
      </c>
      <c r="AC307" s="371"/>
      <c r="AD307" s="226" t="str">
        <f t="shared" si="146"/>
        <v/>
      </c>
      <c r="AE307" s="368">
        <f t="shared" si="161"/>
        <v>-27.5</v>
      </c>
      <c r="AF307" s="339"/>
      <c r="AG307" s="338"/>
      <c r="AH307" s="336"/>
      <c r="AI307" s="161">
        <f t="shared" si="162"/>
        <v>0</v>
      </c>
      <c r="AJ307" s="162">
        <f t="shared" si="147"/>
        <v>2.5</v>
      </c>
      <c r="AK307" s="163">
        <f t="shared" si="163"/>
        <v>2.5</v>
      </c>
      <c r="AL307" s="164">
        <f t="shared" si="164"/>
        <v>0</v>
      </c>
      <c r="AM307" s="164">
        <f t="shared" si="165"/>
        <v>0</v>
      </c>
      <c r="AN307" s="164">
        <f t="shared" si="166"/>
        <v>2.5</v>
      </c>
      <c r="AO307" s="164">
        <f t="shared" si="167"/>
        <v>2.5</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f t="shared" si="148"/>
        <v>17</v>
      </c>
      <c r="AX307" s="165">
        <f t="shared" si="149"/>
        <v>17</v>
      </c>
      <c r="AY307" s="193" t="str">
        <f t="shared" si="150"/>
        <v/>
      </c>
      <c r="AZ307" s="183" t="str">
        <f t="shared" si="151"/>
        <v/>
      </c>
      <c r="BA307" s="173">
        <f t="shared" si="152"/>
        <v>0.25</v>
      </c>
      <c r="BB307" s="174">
        <f t="shared" si="153"/>
        <v>0.25</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37.5" x14ac:dyDescent="0.3">
      <c r="A308" s="221"/>
      <c r="B308" s="222"/>
      <c r="C308" s="214">
        <v>297</v>
      </c>
      <c r="D308" s="651" t="s">
        <v>3612</v>
      </c>
      <c r="E308" s="35" t="s">
        <v>3615</v>
      </c>
      <c r="F308" s="17"/>
      <c r="G308" s="131">
        <v>44334</v>
      </c>
      <c r="H308" s="135"/>
      <c r="I308" s="141"/>
      <c r="J308" s="25"/>
      <c r="K308" s="145" t="s">
        <v>0</v>
      </c>
      <c r="L308" s="28"/>
      <c r="M308" s="394">
        <v>44356</v>
      </c>
      <c r="N308" s="158">
        <f t="shared" si="159"/>
        <v>17</v>
      </c>
      <c r="O308" s="27"/>
      <c r="P308" s="27"/>
      <c r="Q308" s="27"/>
      <c r="R308" s="27" t="s">
        <v>0</v>
      </c>
      <c r="S308" s="27"/>
      <c r="T308" s="28"/>
      <c r="U308" s="29"/>
      <c r="V308" s="167">
        <v>0.25</v>
      </c>
      <c r="W308" s="318"/>
      <c r="X308" s="319"/>
      <c r="Y308" s="160">
        <f t="shared" si="145"/>
        <v>0.25</v>
      </c>
      <c r="Z308" s="159">
        <f t="shared" si="160"/>
        <v>2.5</v>
      </c>
      <c r="AA308" s="327"/>
      <c r="AB308" s="400">
        <f t="shared" si="169"/>
        <v>-30</v>
      </c>
      <c r="AC308" s="371"/>
      <c r="AD308" s="226" t="str">
        <f t="shared" si="146"/>
        <v/>
      </c>
      <c r="AE308" s="368">
        <f t="shared" si="161"/>
        <v>-27.5</v>
      </c>
      <c r="AF308" s="339"/>
      <c r="AG308" s="338"/>
      <c r="AH308" s="336"/>
      <c r="AI308" s="161">
        <f t="shared" si="162"/>
        <v>0</v>
      </c>
      <c r="AJ308" s="162">
        <f t="shared" si="147"/>
        <v>2.5</v>
      </c>
      <c r="AK308" s="163">
        <f t="shared" si="163"/>
        <v>2.5</v>
      </c>
      <c r="AL308" s="164">
        <f t="shared" si="164"/>
        <v>0</v>
      </c>
      <c r="AM308" s="164">
        <f t="shared" si="165"/>
        <v>0</v>
      </c>
      <c r="AN308" s="164">
        <f t="shared" si="166"/>
        <v>2.5</v>
      </c>
      <c r="AO308" s="164">
        <f t="shared" si="167"/>
        <v>2.5</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f t="shared" si="148"/>
        <v>17</v>
      </c>
      <c r="AX308" s="165">
        <f t="shared" si="149"/>
        <v>17</v>
      </c>
      <c r="AY308" s="193" t="str">
        <f t="shared" si="150"/>
        <v/>
      </c>
      <c r="AZ308" s="183" t="str">
        <f t="shared" si="151"/>
        <v/>
      </c>
      <c r="BA308" s="173">
        <f t="shared" si="152"/>
        <v>0.25</v>
      </c>
      <c r="BB308" s="174">
        <f t="shared" si="153"/>
        <v>0.25</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37.5" x14ac:dyDescent="0.3">
      <c r="A309" s="221"/>
      <c r="B309" s="222"/>
      <c r="C309" s="214">
        <v>298</v>
      </c>
      <c r="D309" s="651" t="s">
        <v>3613</v>
      </c>
      <c r="E309" s="35" t="s">
        <v>3615</v>
      </c>
      <c r="F309" s="17"/>
      <c r="G309" s="131">
        <v>44334</v>
      </c>
      <c r="H309" s="135"/>
      <c r="I309" s="141"/>
      <c r="J309" s="25"/>
      <c r="K309" s="145" t="s">
        <v>0</v>
      </c>
      <c r="L309" s="28"/>
      <c r="M309" s="394">
        <v>44356</v>
      </c>
      <c r="N309" s="158">
        <f t="shared" si="159"/>
        <v>17</v>
      </c>
      <c r="O309" s="27"/>
      <c r="P309" s="27"/>
      <c r="Q309" s="27"/>
      <c r="R309" s="27" t="s">
        <v>0</v>
      </c>
      <c r="S309" s="27"/>
      <c r="T309" s="28"/>
      <c r="U309" s="29"/>
      <c r="V309" s="167">
        <v>0.25</v>
      </c>
      <c r="W309" s="318"/>
      <c r="X309" s="319"/>
      <c r="Y309" s="160">
        <f t="shared" si="145"/>
        <v>0.25</v>
      </c>
      <c r="Z309" s="159">
        <f t="shared" si="160"/>
        <v>2.5</v>
      </c>
      <c r="AA309" s="327"/>
      <c r="AB309" s="400">
        <f t="shared" si="169"/>
        <v>-30</v>
      </c>
      <c r="AC309" s="371"/>
      <c r="AD309" s="226" t="str">
        <f t="shared" si="146"/>
        <v/>
      </c>
      <c r="AE309" s="368">
        <f t="shared" si="161"/>
        <v>-27.5</v>
      </c>
      <c r="AF309" s="339"/>
      <c r="AG309" s="338"/>
      <c r="AH309" s="336"/>
      <c r="AI309" s="161">
        <f t="shared" si="162"/>
        <v>0</v>
      </c>
      <c r="AJ309" s="162">
        <f t="shared" si="147"/>
        <v>2.5</v>
      </c>
      <c r="AK309" s="163">
        <f t="shared" si="163"/>
        <v>2.5</v>
      </c>
      <c r="AL309" s="164">
        <f t="shared" si="164"/>
        <v>0</v>
      </c>
      <c r="AM309" s="164">
        <f t="shared" si="165"/>
        <v>0</v>
      </c>
      <c r="AN309" s="164">
        <f t="shared" si="166"/>
        <v>2.5</v>
      </c>
      <c r="AO309" s="164">
        <f t="shared" si="167"/>
        <v>2.5</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f t="shared" si="148"/>
        <v>17</v>
      </c>
      <c r="AX309" s="165">
        <f t="shared" si="149"/>
        <v>17</v>
      </c>
      <c r="AY309" s="193" t="str">
        <f t="shared" si="150"/>
        <v/>
      </c>
      <c r="AZ309" s="183" t="str">
        <f t="shared" si="151"/>
        <v/>
      </c>
      <c r="BA309" s="173">
        <f t="shared" si="152"/>
        <v>0.25</v>
      </c>
      <c r="BB309" s="174">
        <f t="shared" si="153"/>
        <v>0.25</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37.5" x14ac:dyDescent="0.3">
      <c r="A310" s="221"/>
      <c r="B310" s="222"/>
      <c r="C310" s="213">
        <v>299</v>
      </c>
      <c r="D310" s="656" t="s">
        <v>3558</v>
      </c>
      <c r="E310" s="35" t="s">
        <v>3615</v>
      </c>
      <c r="F310" s="17"/>
      <c r="G310" s="131">
        <v>44334</v>
      </c>
      <c r="H310" s="137"/>
      <c r="I310" s="143"/>
      <c r="J310" s="80"/>
      <c r="K310" s="145" t="s">
        <v>0</v>
      </c>
      <c r="L310" s="30"/>
      <c r="M310" s="394">
        <v>44356</v>
      </c>
      <c r="N310" s="158">
        <f t="shared" si="159"/>
        <v>17</v>
      </c>
      <c r="O310" s="27"/>
      <c r="P310" s="27"/>
      <c r="Q310" s="27"/>
      <c r="R310" s="27" t="s">
        <v>0</v>
      </c>
      <c r="S310" s="27"/>
      <c r="T310" s="30"/>
      <c r="U310" s="31"/>
      <c r="V310" s="167">
        <v>0.25</v>
      </c>
      <c r="W310" s="320"/>
      <c r="X310" s="318"/>
      <c r="Y310" s="160">
        <f t="shared" si="145"/>
        <v>0.25</v>
      </c>
      <c r="Z310" s="159">
        <f t="shared" si="160"/>
        <v>2.5</v>
      </c>
      <c r="AA310" s="328"/>
      <c r="AB310" s="400">
        <f t="shared" si="169"/>
        <v>-30</v>
      </c>
      <c r="AC310" s="371"/>
      <c r="AD310" s="226" t="str">
        <f t="shared" si="146"/>
        <v/>
      </c>
      <c r="AE310" s="368">
        <f t="shared" si="161"/>
        <v>-27.5</v>
      </c>
      <c r="AF310" s="340"/>
      <c r="AG310" s="341"/>
      <c r="AH310" s="339"/>
      <c r="AI310" s="161">
        <f t="shared" si="162"/>
        <v>0</v>
      </c>
      <c r="AJ310" s="162">
        <f t="shared" si="147"/>
        <v>2.5</v>
      </c>
      <c r="AK310" s="163">
        <f t="shared" si="163"/>
        <v>2.5</v>
      </c>
      <c r="AL310" s="164">
        <f t="shared" si="164"/>
        <v>0</v>
      </c>
      <c r="AM310" s="164">
        <f t="shared" si="165"/>
        <v>0</v>
      </c>
      <c r="AN310" s="164">
        <f t="shared" si="166"/>
        <v>2.5</v>
      </c>
      <c r="AO310" s="164">
        <f t="shared" si="167"/>
        <v>2.5</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f t="shared" si="148"/>
        <v>17</v>
      </c>
      <c r="AX310" s="165">
        <f t="shared" si="149"/>
        <v>17</v>
      </c>
      <c r="AY310" s="193" t="str">
        <f t="shared" si="150"/>
        <v/>
      </c>
      <c r="AZ310" s="183" t="str">
        <f t="shared" si="151"/>
        <v/>
      </c>
      <c r="BA310" s="173">
        <f t="shared" si="152"/>
        <v>0.25</v>
      </c>
      <c r="BB310" s="174">
        <f t="shared" si="153"/>
        <v>0.25</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37.5" x14ac:dyDescent="0.3">
      <c r="A311" s="221"/>
      <c r="B311" s="222"/>
      <c r="C311" s="213">
        <v>300</v>
      </c>
      <c r="D311" s="671" t="s">
        <v>3497</v>
      </c>
      <c r="E311" s="35" t="s">
        <v>3615</v>
      </c>
      <c r="F311" s="17"/>
      <c r="G311" s="131">
        <v>44334</v>
      </c>
      <c r="H311" s="139"/>
      <c r="I311" s="141"/>
      <c r="J311" s="25"/>
      <c r="K311" s="145" t="s">
        <v>0</v>
      </c>
      <c r="L311" s="28"/>
      <c r="M311" s="394">
        <v>44356</v>
      </c>
      <c r="N311" s="158">
        <f t="shared" si="159"/>
        <v>17</v>
      </c>
      <c r="O311" s="27"/>
      <c r="P311" s="27"/>
      <c r="Q311" s="27"/>
      <c r="R311" s="27" t="s">
        <v>0</v>
      </c>
      <c r="S311" s="27"/>
      <c r="T311" s="27"/>
      <c r="U311" s="28"/>
      <c r="V311" s="167">
        <v>0.25</v>
      </c>
      <c r="W311" s="318"/>
      <c r="X311" s="318"/>
      <c r="Y311" s="160">
        <f t="shared" si="145"/>
        <v>0.25</v>
      </c>
      <c r="Z311" s="159">
        <f t="shared" si="160"/>
        <v>2.5</v>
      </c>
      <c r="AA311" s="327"/>
      <c r="AB311" s="400">
        <f t="shared" si="169"/>
        <v>-30</v>
      </c>
      <c r="AC311" s="371"/>
      <c r="AD311" s="226" t="str">
        <f t="shared" si="146"/>
        <v/>
      </c>
      <c r="AE311" s="368">
        <f t="shared" si="161"/>
        <v>-27.5</v>
      </c>
      <c r="AF311" s="339"/>
      <c r="AG311" s="342"/>
      <c r="AH311" s="339"/>
      <c r="AI311" s="161">
        <f t="shared" si="162"/>
        <v>0</v>
      </c>
      <c r="AJ311" s="162">
        <f t="shared" si="147"/>
        <v>2.5</v>
      </c>
      <c r="AK311" s="163">
        <f t="shared" si="163"/>
        <v>2.5</v>
      </c>
      <c r="AL311" s="164">
        <f t="shared" si="164"/>
        <v>0</v>
      </c>
      <c r="AM311" s="164">
        <f t="shared" si="165"/>
        <v>0</v>
      </c>
      <c r="AN311" s="164">
        <f t="shared" si="166"/>
        <v>2.5</v>
      </c>
      <c r="AO311" s="164">
        <f t="shared" si="167"/>
        <v>2.5</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f t="shared" si="148"/>
        <v>17</v>
      </c>
      <c r="AX311" s="165">
        <f t="shared" si="149"/>
        <v>17</v>
      </c>
      <c r="AY311" s="193" t="str">
        <f t="shared" si="150"/>
        <v/>
      </c>
      <c r="AZ311" s="183" t="str">
        <f t="shared" si="151"/>
        <v/>
      </c>
      <c r="BA311" s="173">
        <f t="shared" si="152"/>
        <v>0.25</v>
      </c>
      <c r="BB311" s="174">
        <f t="shared" si="153"/>
        <v>0.25</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37.5" x14ac:dyDescent="0.3">
      <c r="A312" s="219"/>
      <c r="B312" s="220"/>
      <c r="C312" s="213">
        <v>301</v>
      </c>
      <c r="D312" s="660" t="s">
        <v>3466</v>
      </c>
      <c r="E312" s="35" t="s">
        <v>3623</v>
      </c>
      <c r="F312" s="34"/>
      <c r="G312" s="131">
        <v>44334</v>
      </c>
      <c r="H312" s="136"/>
      <c r="I312" s="140"/>
      <c r="J312" s="78"/>
      <c r="K312" s="145" t="s">
        <v>0</v>
      </c>
      <c r="L312" s="119"/>
      <c r="M312" s="394">
        <v>44356</v>
      </c>
      <c r="N312" s="158">
        <f t="shared" si="159"/>
        <v>17</v>
      </c>
      <c r="O312" s="311"/>
      <c r="P312" s="315"/>
      <c r="Q312" s="315"/>
      <c r="R312" s="27" t="s">
        <v>0</v>
      </c>
      <c r="S312" s="315"/>
      <c r="T312" s="315"/>
      <c r="U312" s="316"/>
      <c r="V312" s="167">
        <v>0.25</v>
      </c>
      <c r="W312" s="313"/>
      <c r="X312" s="313"/>
      <c r="Y312" s="160">
        <f t="shared" si="145"/>
        <v>0.25</v>
      </c>
      <c r="Z312" s="159">
        <f t="shared" si="160"/>
        <v>2.5</v>
      </c>
      <c r="AA312" s="329"/>
      <c r="AB312" s="400">
        <f t="shared" si="169"/>
        <v>-30</v>
      </c>
      <c r="AC312" s="371"/>
      <c r="AD312" s="226" t="str">
        <f t="shared" si="146"/>
        <v/>
      </c>
      <c r="AE312" s="368">
        <f t="shared" si="161"/>
        <v>-27.5</v>
      </c>
      <c r="AF312" s="343"/>
      <c r="AG312" s="338"/>
      <c r="AH312" s="336"/>
      <c r="AI312" s="161">
        <f t="shared" si="162"/>
        <v>0</v>
      </c>
      <c r="AJ312" s="162">
        <f t="shared" si="147"/>
        <v>2.5</v>
      </c>
      <c r="AK312" s="163">
        <f t="shared" si="163"/>
        <v>2.5</v>
      </c>
      <c r="AL312" s="164">
        <f t="shared" si="164"/>
        <v>0</v>
      </c>
      <c r="AM312" s="164">
        <f t="shared" si="165"/>
        <v>0</v>
      </c>
      <c r="AN312" s="164">
        <f t="shared" si="166"/>
        <v>2.5</v>
      </c>
      <c r="AO312" s="164">
        <f t="shared" si="167"/>
        <v>2.5</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f t="shared" si="148"/>
        <v>17</v>
      </c>
      <c r="AX312" s="165">
        <f t="shared" si="149"/>
        <v>17</v>
      </c>
      <c r="AY312" s="193" t="str">
        <f t="shared" si="150"/>
        <v/>
      </c>
      <c r="AZ312" s="183" t="str">
        <f t="shared" si="151"/>
        <v/>
      </c>
      <c r="BA312" s="173">
        <f t="shared" si="152"/>
        <v>0.25</v>
      </c>
      <c r="BB312" s="174">
        <f t="shared" si="153"/>
        <v>0.25</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37.5" x14ac:dyDescent="0.3">
      <c r="A313" s="219"/>
      <c r="B313" s="220"/>
      <c r="C313" s="213">
        <v>302</v>
      </c>
      <c r="D313" s="660" t="s">
        <v>3467</v>
      </c>
      <c r="E313" s="35" t="s">
        <v>3623</v>
      </c>
      <c r="F313" s="34"/>
      <c r="G313" s="131">
        <v>44334</v>
      </c>
      <c r="H313" s="133"/>
      <c r="I313" s="140"/>
      <c r="J313" s="78"/>
      <c r="K313" s="145" t="s">
        <v>0</v>
      </c>
      <c r="L313" s="119"/>
      <c r="M313" s="394">
        <v>44356</v>
      </c>
      <c r="N313" s="158">
        <f t="shared" si="159"/>
        <v>17</v>
      </c>
      <c r="O313" s="315"/>
      <c r="P313" s="315"/>
      <c r="Q313" s="315"/>
      <c r="R313" s="27" t="s">
        <v>0</v>
      </c>
      <c r="S313" s="315"/>
      <c r="T313" s="316"/>
      <c r="U313" s="317"/>
      <c r="V313" s="167">
        <v>0.25</v>
      </c>
      <c r="W313" s="313"/>
      <c r="X313" s="313"/>
      <c r="Y313" s="160">
        <f t="shared" si="145"/>
        <v>0.25</v>
      </c>
      <c r="Z313" s="159">
        <f t="shared" si="160"/>
        <v>2.5</v>
      </c>
      <c r="AA313" s="326"/>
      <c r="AB313" s="400">
        <f t="shared" si="169"/>
        <v>-30</v>
      </c>
      <c r="AC313" s="370"/>
      <c r="AD313" s="226" t="str">
        <f t="shared" si="146"/>
        <v/>
      </c>
      <c r="AE313" s="368">
        <f t="shared" si="161"/>
        <v>-27.5</v>
      </c>
      <c r="AF313" s="331"/>
      <c r="AG313" s="333"/>
      <c r="AH313" s="334"/>
      <c r="AI313" s="161">
        <f t="shared" si="162"/>
        <v>0</v>
      </c>
      <c r="AJ313" s="162">
        <f t="shared" si="147"/>
        <v>2.5</v>
      </c>
      <c r="AK313" s="163">
        <f t="shared" si="163"/>
        <v>2.5</v>
      </c>
      <c r="AL313" s="164">
        <f t="shared" si="164"/>
        <v>0</v>
      </c>
      <c r="AM313" s="164">
        <f t="shared" si="165"/>
        <v>0</v>
      </c>
      <c r="AN313" s="164">
        <f t="shared" si="166"/>
        <v>2.5</v>
      </c>
      <c r="AO313" s="164">
        <f t="shared" si="167"/>
        <v>2.5</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f t="shared" si="148"/>
        <v>17</v>
      </c>
      <c r="AX313" s="165">
        <f t="shared" si="149"/>
        <v>17</v>
      </c>
      <c r="AY313" s="193" t="str">
        <f t="shared" si="150"/>
        <v/>
      </c>
      <c r="AZ313" s="183" t="str">
        <f t="shared" si="151"/>
        <v/>
      </c>
      <c r="BA313" s="173">
        <f t="shared" si="152"/>
        <v>0.25</v>
      </c>
      <c r="BB313" s="174">
        <f t="shared" si="153"/>
        <v>0.25</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39" customHeight="1" x14ac:dyDescent="0.3">
      <c r="A314" s="219"/>
      <c r="B314" s="220"/>
      <c r="C314" s="213">
        <v>303</v>
      </c>
      <c r="D314" s="660" t="s">
        <v>3468</v>
      </c>
      <c r="E314" s="35" t="s">
        <v>3623</v>
      </c>
      <c r="F314" s="34"/>
      <c r="G314" s="131">
        <v>44334</v>
      </c>
      <c r="H314" s="135"/>
      <c r="I314" s="141"/>
      <c r="J314" s="25"/>
      <c r="K314" s="145" t="s">
        <v>0</v>
      </c>
      <c r="L314" s="28"/>
      <c r="M314" s="394">
        <v>44356</v>
      </c>
      <c r="N314" s="158">
        <f t="shared" si="159"/>
        <v>17</v>
      </c>
      <c r="O314" s="315"/>
      <c r="P314" s="315"/>
      <c r="Q314" s="315"/>
      <c r="R314" s="27" t="s">
        <v>0</v>
      </c>
      <c r="S314" s="315"/>
      <c r="T314" s="316"/>
      <c r="U314" s="317"/>
      <c r="V314" s="167">
        <v>0.25</v>
      </c>
      <c r="W314" s="313"/>
      <c r="X314" s="313"/>
      <c r="Y314" s="160">
        <f t="shared" si="145"/>
        <v>0.25</v>
      </c>
      <c r="Z314" s="159">
        <f t="shared" si="160"/>
        <v>2.5</v>
      </c>
      <c r="AA314" s="326"/>
      <c r="AB314" s="400">
        <f t="shared" si="169"/>
        <v>-30</v>
      </c>
      <c r="AC314" s="370"/>
      <c r="AD314" s="226" t="str">
        <f t="shared" si="146"/>
        <v/>
      </c>
      <c r="AE314" s="368">
        <f t="shared" si="161"/>
        <v>-27.5</v>
      </c>
      <c r="AF314" s="331"/>
      <c r="AG314" s="333"/>
      <c r="AH314" s="334"/>
      <c r="AI314" s="161">
        <f t="shared" si="162"/>
        <v>0</v>
      </c>
      <c r="AJ314" s="162">
        <f t="shared" si="147"/>
        <v>2.5</v>
      </c>
      <c r="AK314" s="163">
        <f t="shared" si="163"/>
        <v>2.5</v>
      </c>
      <c r="AL314" s="164">
        <f t="shared" si="164"/>
        <v>0</v>
      </c>
      <c r="AM314" s="164">
        <f t="shared" si="165"/>
        <v>0</v>
      </c>
      <c r="AN314" s="164">
        <f t="shared" si="166"/>
        <v>2.5</v>
      </c>
      <c r="AO314" s="164">
        <f t="shared" si="167"/>
        <v>2.5</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f t="shared" si="148"/>
        <v>17</v>
      </c>
      <c r="AX314" s="165">
        <f t="shared" si="149"/>
        <v>17</v>
      </c>
      <c r="AY314" s="193" t="str">
        <f t="shared" si="150"/>
        <v/>
      </c>
      <c r="AZ314" s="183" t="str">
        <f t="shared" si="151"/>
        <v/>
      </c>
      <c r="BA314" s="173">
        <f t="shared" si="152"/>
        <v>0.25</v>
      </c>
      <c r="BB314" s="174">
        <f t="shared" si="153"/>
        <v>0.25</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37.5" x14ac:dyDescent="0.3">
      <c r="A315" s="219"/>
      <c r="B315" s="220"/>
      <c r="C315" s="213">
        <v>304</v>
      </c>
      <c r="D315" s="661" t="s">
        <v>3469</v>
      </c>
      <c r="E315" s="35" t="s">
        <v>3623</v>
      </c>
      <c r="F315" s="34"/>
      <c r="G315" s="131">
        <v>44334</v>
      </c>
      <c r="H315" s="135"/>
      <c r="I315" s="141"/>
      <c r="J315" s="25"/>
      <c r="K315" s="145" t="s">
        <v>0</v>
      </c>
      <c r="L315" s="28"/>
      <c r="M315" s="394">
        <v>44356</v>
      </c>
      <c r="N315" s="158">
        <f t="shared" si="159"/>
        <v>17</v>
      </c>
      <c r="O315" s="315"/>
      <c r="P315" s="315"/>
      <c r="Q315" s="315"/>
      <c r="R315" s="27" t="s">
        <v>0</v>
      </c>
      <c r="S315" s="315"/>
      <c r="T315" s="316"/>
      <c r="U315" s="317"/>
      <c r="V315" s="167">
        <v>0.25</v>
      </c>
      <c r="W315" s="313"/>
      <c r="X315" s="313"/>
      <c r="Y315" s="160">
        <f t="shared" si="145"/>
        <v>0.25</v>
      </c>
      <c r="Z315" s="159">
        <f t="shared" si="160"/>
        <v>2.5</v>
      </c>
      <c r="AA315" s="326"/>
      <c r="AB315" s="400">
        <f t="shared" si="169"/>
        <v>-30</v>
      </c>
      <c r="AC315" s="370"/>
      <c r="AD315" s="226" t="str">
        <f t="shared" si="146"/>
        <v/>
      </c>
      <c r="AE315" s="368">
        <f t="shared" si="161"/>
        <v>-27.5</v>
      </c>
      <c r="AF315" s="331"/>
      <c r="AG315" s="333"/>
      <c r="AH315" s="334"/>
      <c r="AI315" s="161">
        <f t="shared" si="162"/>
        <v>0</v>
      </c>
      <c r="AJ315" s="162">
        <f t="shared" si="147"/>
        <v>2.5</v>
      </c>
      <c r="AK315" s="163">
        <f t="shared" si="163"/>
        <v>2.5</v>
      </c>
      <c r="AL315" s="164">
        <f t="shared" si="164"/>
        <v>0</v>
      </c>
      <c r="AM315" s="164">
        <f t="shared" si="165"/>
        <v>0</v>
      </c>
      <c r="AN315" s="164">
        <f t="shared" si="166"/>
        <v>2.5</v>
      </c>
      <c r="AO315" s="164">
        <f t="shared" si="167"/>
        <v>2.5</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f t="shared" si="148"/>
        <v>17</v>
      </c>
      <c r="AX315" s="165">
        <f t="shared" si="149"/>
        <v>17</v>
      </c>
      <c r="AY315" s="193" t="str">
        <f t="shared" si="150"/>
        <v/>
      </c>
      <c r="AZ315" s="183" t="str">
        <f t="shared" si="151"/>
        <v/>
      </c>
      <c r="BA315" s="173">
        <f t="shared" si="152"/>
        <v>0.25</v>
      </c>
      <c r="BB315" s="174">
        <f t="shared" si="153"/>
        <v>0.25</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39" customHeight="1" x14ac:dyDescent="0.3">
      <c r="A316" s="221"/>
      <c r="B316" s="222"/>
      <c r="C316" s="214">
        <v>305</v>
      </c>
      <c r="D316" s="662" t="s">
        <v>3470</v>
      </c>
      <c r="E316" s="35" t="s">
        <v>3623</v>
      </c>
      <c r="F316" s="17"/>
      <c r="G316" s="131">
        <v>44334</v>
      </c>
      <c r="H316" s="135"/>
      <c r="I316" s="141"/>
      <c r="J316" s="25"/>
      <c r="K316" s="145" t="s">
        <v>0</v>
      </c>
      <c r="L316" s="28"/>
      <c r="M316" s="394">
        <v>44356</v>
      </c>
      <c r="N316" s="158">
        <f t="shared" si="159"/>
        <v>17</v>
      </c>
      <c r="O316" s="27"/>
      <c r="P316" s="27"/>
      <c r="Q316" s="27"/>
      <c r="R316" s="27" t="s">
        <v>0</v>
      </c>
      <c r="S316" s="27"/>
      <c r="T316" s="28"/>
      <c r="U316" s="29"/>
      <c r="V316" s="167">
        <v>0.25</v>
      </c>
      <c r="W316" s="313"/>
      <c r="X316" s="313"/>
      <c r="Y316" s="160">
        <f t="shared" si="145"/>
        <v>0.25</v>
      </c>
      <c r="Z316" s="159">
        <f t="shared" si="160"/>
        <v>2.5</v>
      </c>
      <c r="AA316" s="327"/>
      <c r="AB316" s="400">
        <f t="shared" si="169"/>
        <v>-30</v>
      </c>
      <c r="AC316" s="371"/>
      <c r="AD316" s="226" t="str">
        <f t="shared" si="146"/>
        <v/>
      </c>
      <c r="AE316" s="368">
        <f t="shared" si="161"/>
        <v>-27.5</v>
      </c>
      <c r="AF316" s="339"/>
      <c r="AG316" s="338"/>
      <c r="AH316" s="336"/>
      <c r="AI316" s="161">
        <f t="shared" si="162"/>
        <v>0</v>
      </c>
      <c r="AJ316" s="162">
        <f t="shared" si="147"/>
        <v>2.5</v>
      </c>
      <c r="AK316" s="163">
        <f t="shared" si="163"/>
        <v>2.5</v>
      </c>
      <c r="AL316" s="164">
        <f t="shared" si="164"/>
        <v>0</v>
      </c>
      <c r="AM316" s="164">
        <f t="shared" si="165"/>
        <v>0</v>
      </c>
      <c r="AN316" s="164">
        <f t="shared" si="166"/>
        <v>2.5</v>
      </c>
      <c r="AO316" s="164">
        <f t="shared" si="167"/>
        <v>2.5</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f t="shared" si="148"/>
        <v>17</v>
      </c>
      <c r="AX316" s="165">
        <f t="shared" si="149"/>
        <v>17</v>
      </c>
      <c r="AY316" s="193" t="str">
        <f t="shared" si="150"/>
        <v/>
      </c>
      <c r="AZ316" s="183" t="str">
        <f t="shared" si="151"/>
        <v/>
      </c>
      <c r="BA316" s="173">
        <f t="shared" si="152"/>
        <v>0.25</v>
      </c>
      <c r="BB316" s="174">
        <f t="shared" si="153"/>
        <v>0.25</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39.75" customHeight="1" x14ac:dyDescent="0.3">
      <c r="A317" s="221"/>
      <c r="B317" s="222"/>
      <c r="C317" s="213">
        <v>306</v>
      </c>
      <c r="D317" s="662" t="s">
        <v>3471</v>
      </c>
      <c r="E317" s="35" t="s">
        <v>3623</v>
      </c>
      <c r="F317" s="17"/>
      <c r="G317" s="131">
        <v>44334</v>
      </c>
      <c r="H317" s="135"/>
      <c r="I317" s="141"/>
      <c r="J317" s="25"/>
      <c r="K317" s="145" t="s">
        <v>0</v>
      </c>
      <c r="L317" s="28"/>
      <c r="M317" s="394">
        <v>44356</v>
      </c>
      <c r="N317" s="158">
        <f t="shared" si="159"/>
        <v>17</v>
      </c>
      <c r="O317" s="27"/>
      <c r="P317" s="27"/>
      <c r="Q317" s="27"/>
      <c r="R317" s="27" t="s">
        <v>0</v>
      </c>
      <c r="S317" s="27"/>
      <c r="T317" s="28"/>
      <c r="U317" s="29"/>
      <c r="V317" s="167">
        <v>0.25</v>
      </c>
      <c r="W317" s="318"/>
      <c r="X317" s="319"/>
      <c r="Y317" s="160">
        <f t="shared" si="145"/>
        <v>0.25</v>
      </c>
      <c r="Z317" s="159">
        <f t="shared" si="160"/>
        <v>2.5</v>
      </c>
      <c r="AA317" s="327"/>
      <c r="AB317" s="400">
        <f t="shared" si="169"/>
        <v>-30</v>
      </c>
      <c r="AC317" s="371"/>
      <c r="AD317" s="226" t="str">
        <f t="shared" si="146"/>
        <v/>
      </c>
      <c r="AE317" s="368">
        <f t="shared" si="161"/>
        <v>-27.5</v>
      </c>
      <c r="AF317" s="339"/>
      <c r="AG317" s="338"/>
      <c r="AH317" s="336"/>
      <c r="AI317" s="161">
        <f t="shared" si="162"/>
        <v>0</v>
      </c>
      <c r="AJ317" s="162">
        <f t="shared" si="147"/>
        <v>2.5</v>
      </c>
      <c r="AK317" s="163">
        <f t="shared" si="163"/>
        <v>2.5</v>
      </c>
      <c r="AL317" s="164">
        <f t="shared" si="164"/>
        <v>0</v>
      </c>
      <c r="AM317" s="164">
        <f t="shared" si="165"/>
        <v>0</v>
      </c>
      <c r="AN317" s="164">
        <f t="shared" si="166"/>
        <v>2.5</v>
      </c>
      <c r="AO317" s="164">
        <f t="shared" si="167"/>
        <v>2.5</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f t="shared" si="148"/>
        <v>17</v>
      </c>
      <c r="AX317" s="165">
        <f t="shared" si="149"/>
        <v>17</v>
      </c>
      <c r="AY317" s="193" t="str">
        <f t="shared" si="150"/>
        <v/>
      </c>
      <c r="AZ317" s="183" t="str">
        <f t="shared" si="151"/>
        <v/>
      </c>
      <c r="BA317" s="173">
        <f t="shared" si="152"/>
        <v>0.25</v>
      </c>
      <c r="BB317" s="174">
        <f t="shared" si="153"/>
        <v>0.25</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37.5" x14ac:dyDescent="0.3">
      <c r="A318" s="221"/>
      <c r="B318" s="222"/>
      <c r="C318" s="214">
        <v>307</v>
      </c>
      <c r="D318" s="662" t="s">
        <v>3472</v>
      </c>
      <c r="E318" s="35" t="s">
        <v>3623</v>
      </c>
      <c r="F318" s="17"/>
      <c r="G318" s="131">
        <v>44334</v>
      </c>
      <c r="H318" s="135"/>
      <c r="I318" s="141"/>
      <c r="J318" s="25"/>
      <c r="K318" s="145" t="s">
        <v>0</v>
      </c>
      <c r="L318" s="28"/>
      <c r="M318" s="394">
        <v>44356</v>
      </c>
      <c r="N318" s="158">
        <f t="shared" si="159"/>
        <v>17</v>
      </c>
      <c r="O318" s="27"/>
      <c r="P318" s="27"/>
      <c r="Q318" s="27"/>
      <c r="R318" s="27" t="s">
        <v>0</v>
      </c>
      <c r="S318" s="27"/>
      <c r="T318" s="28"/>
      <c r="U318" s="29"/>
      <c r="V318" s="167">
        <v>0.25</v>
      </c>
      <c r="W318" s="318"/>
      <c r="X318" s="319"/>
      <c r="Y318" s="160">
        <f t="shared" si="145"/>
        <v>0.25</v>
      </c>
      <c r="Z318" s="159">
        <f t="shared" si="160"/>
        <v>2.5</v>
      </c>
      <c r="AA318" s="327"/>
      <c r="AB318" s="400">
        <f t="shared" si="169"/>
        <v>-30</v>
      </c>
      <c r="AC318" s="371"/>
      <c r="AD318" s="226" t="str">
        <f t="shared" si="146"/>
        <v/>
      </c>
      <c r="AE318" s="368">
        <f t="shared" si="161"/>
        <v>-27.5</v>
      </c>
      <c r="AF318" s="339"/>
      <c r="AG318" s="338"/>
      <c r="AH318" s="336"/>
      <c r="AI318" s="161">
        <f t="shared" si="162"/>
        <v>0</v>
      </c>
      <c r="AJ318" s="162">
        <f t="shared" si="147"/>
        <v>2.5</v>
      </c>
      <c r="AK318" s="163">
        <f t="shared" si="163"/>
        <v>2.5</v>
      </c>
      <c r="AL318" s="164">
        <f t="shared" si="164"/>
        <v>0</v>
      </c>
      <c r="AM318" s="164">
        <f t="shared" si="165"/>
        <v>0</v>
      </c>
      <c r="AN318" s="164">
        <f t="shared" si="166"/>
        <v>2.5</v>
      </c>
      <c r="AO318" s="164">
        <f t="shared" si="167"/>
        <v>2.5</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f t="shared" si="148"/>
        <v>17</v>
      </c>
      <c r="AX318" s="165">
        <f t="shared" si="149"/>
        <v>17</v>
      </c>
      <c r="AY318" s="193" t="str">
        <f t="shared" si="150"/>
        <v/>
      </c>
      <c r="AZ318" s="183" t="str">
        <f t="shared" si="151"/>
        <v/>
      </c>
      <c r="BA318" s="173">
        <f t="shared" si="152"/>
        <v>0.25</v>
      </c>
      <c r="BB318" s="174">
        <f t="shared" si="153"/>
        <v>0.25</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37.5" x14ac:dyDescent="0.3">
      <c r="A319" s="221"/>
      <c r="B319" s="222"/>
      <c r="C319" s="214">
        <v>308</v>
      </c>
      <c r="D319" s="663" t="s">
        <v>3473</v>
      </c>
      <c r="E319" s="35" t="s">
        <v>3623</v>
      </c>
      <c r="F319" s="17"/>
      <c r="G319" s="131">
        <v>44334</v>
      </c>
      <c r="H319" s="135"/>
      <c r="I319" s="141"/>
      <c r="J319" s="25"/>
      <c r="K319" s="145" t="s">
        <v>0</v>
      </c>
      <c r="L319" s="28"/>
      <c r="M319" s="394">
        <v>44356</v>
      </c>
      <c r="N319" s="158">
        <f t="shared" si="159"/>
        <v>17</v>
      </c>
      <c r="O319" s="27"/>
      <c r="P319" s="27"/>
      <c r="Q319" s="27"/>
      <c r="R319" s="27" t="s">
        <v>0</v>
      </c>
      <c r="S319" s="27"/>
      <c r="T319" s="28"/>
      <c r="U319" s="29"/>
      <c r="V319" s="167">
        <v>0.25</v>
      </c>
      <c r="W319" s="318"/>
      <c r="X319" s="319"/>
      <c r="Y319" s="160">
        <f t="shared" si="145"/>
        <v>0.25</v>
      </c>
      <c r="Z319" s="159">
        <f t="shared" si="160"/>
        <v>2.5</v>
      </c>
      <c r="AA319" s="327"/>
      <c r="AB319" s="400">
        <f t="shared" si="169"/>
        <v>-30</v>
      </c>
      <c r="AC319" s="371"/>
      <c r="AD319" s="226" t="str">
        <f t="shared" si="146"/>
        <v/>
      </c>
      <c r="AE319" s="368">
        <f t="shared" si="161"/>
        <v>-27.5</v>
      </c>
      <c r="AF319" s="339"/>
      <c r="AG319" s="338"/>
      <c r="AH319" s="336"/>
      <c r="AI319" s="161">
        <f t="shared" si="162"/>
        <v>0</v>
      </c>
      <c r="AJ319" s="162">
        <f t="shared" si="147"/>
        <v>2.5</v>
      </c>
      <c r="AK319" s="163">
        <f t="shared" si="163"/>
        <v>2.5</v>
      </c>
      <c r="AL319" s="164">
        <f t="shared" si="164"/>
        <v>0</v>
      </c>
      <c r="AM319" s="164">
        <f t="shared" si="165"/>
        <v>0</v>
      </c>
      <c r="AN319" s="164">
        <f t="shared" si="166"/>
        <v>2.5</v>
      </c>
      <c r="AO319" s="164">
        <f t="shared" si="167"/>
        <v>2.5</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f t="shared" si="148"/>
        <v>17</v>
      </c>
      <c r="AX319" s="165">
        <f t="shared" si="149"/>
        <v>17</v>
      </c>
      <c r="AY319" s="193" t="str">
        <f t="shared" si="150"/>
        <v/>
      </c>
      <c r="AZ319" s="183" t="str">
        <f t="shared" si="151"/>
        <v/>
      </c>
      <c r="BA319" s="173">
        <f t="shared" si="152"/>
        <v>0.25</v>
      </c>
      <c r="BB319" s="174">
        <f t="shared" si="153"/>
        <v>0.25</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37.5" x14ac:dyDescent="0.3">
      <c r="A320" s="221"/>
      <c r="B320" s="222"/>
      <c r="C320" s="213">
        <v>309</v>
      </c>
      <c r="D320" s="662" t="s">
        <v>3474</v>
      </c>
      <c r="E320" s="35" t="s">
        <v>3623</v>
      </c>
      <c r="F320" s="17"/>
      <c r="G320" s="131">
        <v>44334</v>
      </c>
      <c r="H320" s="135"/>
      <c r="I320" s="141"/>
      <c r="J320" s="25"/>
      <c r="K320" s="145" t="s">
        <v>0</v>
      </c>
      <c r="L320" s="28"/>
      <c r="M320" s="394">
        <v>44356</v>
      </c>
      <c r="N320" s="158">
        <f t="shared" si="159"/>
        <v>17</v>
      </c>
      <c r="O320" s="27"/>
      <c r="P320" s="27"/>
      <c r="Q320" s="27"/>
      <c r="R320" s="27" t="s">
        <v>0</v>
      </c>
      <c r="S320" s="27"/>
      <c r="T320" s="28"/>
      <c r="U320" s="29"/>
      <c r="V320" s="167">
        <v>0.25</v>
      </c>
      <c r="W320" s="318"/>
      <c r="X320" s="319"/>
      <c r="Y320" s="160">
        <f t="shared" si="145"/>
        <v>0.25</v>
      </c>
      <c r="Z320" s="159">
        <f t="shared" si="160"/>
        <v>2.5</v>
      </c>
      <c r="AA320" s="327"/>
      <c r="AB320" s="400">
        <f t="shared" si="169"/>
        <v>-30</v>
      </c>
      <c r="AC320" s="371"/>
      <c r="AD320" s="226" t="str">
        <f t="shared" si="146"/>
        <v/>
      </c>
      <c r="AE320" s="368">
        <f t="shared" si="161"/>
        <v>-27.5</v>
      </c>
      <c r="AF320" s="339"/>
      <c r="AG320" s="338"/>
      <c r="AH320" s="336"/>
      <c r="AI320" s="161">
        <f t="shared" si="162"/>
        <v>0</v>
      </c>
      <c r="AJ320" s="162">
        <f t="shared" si="147"/>
        <v>2.5</v>
      </c>
      <c r="AK320" s="163">
        <f t="shared" si="163"/>
        <v>2.5</v>
      </c>
      <c r="AL320" s="164">
        <f t="shared" si="164"/>
        <v>0</v>
      </c>
      <c r="AM320" s="164">
        <f t="shared" si="165"/>
        <v>0</v>
      </c>
      <c r="AN320" s="164">
        <f t="shared" si="166"/>
        <v>2.5</v>
      </c>
      <c r="AO320" s="164">
        <f t="shared" si="167"/>
        <v>2.5</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f t="shared" si="148"/>
        <v>17</v>
      </c>
      <c r="AX320" s="165">
        <f t="shared" si="149"/>
        <v>17</v>
      </c>
      <c r="AY320" s="193" t="str">
        <f t="shared" si="150"/>
        <v/>
      </c>
      <c r="AZ320" s="183" t="str">
        <f t="shared" si="151"/>
        <v/>
      </c>
      <c r="BA320" s="173">
        <f t="shared" si="152"/>
        <v>0.25</v>
      </c>
      <c r="BB320" s="174">
        <f t="shared" si="153"/>
        <v>0.25</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37.5" x14ac:dyDescent="0.3">
      <c r="A321" s="221"/>
      <c r="B321" s="222"/>
      <c r="C321" s="214">
        <v>310</v>
      </c>
      <c r="D321" s="664" t="s">
        <v>3475</v>
      </c>
      <c r="E321" s="35" t="s">
        <v>3623</v>
      </c>
      <c r="F321" s="17"/>
      <c r="G321" s="131">
        <v>44334</v>
      </c>
      <c r="H321" s="137"/>
      <c r="I321" s="143"/>
      <c r="J321" s="80"/>
      <c r="K321" s="145" t="s">
        <v>0</v>
      </c>
      <c r="L321" s="30"/>
      <c r="M321" s="394">
        <v>44356</v>
      </c>
      <c r="N321" s="158">
        <f t="shared" si="159"/>
        <v>17</v>
      </c>
      <c r="O321" s="27"/>
      <c r="P321" s="27"/>
      <c r="Q321" s="27"/>
      <c r="R321" s="27" t="s">
        <v>0</v>
      </c>
      <c r="S321" s="27"/>
      <c r="T321" s="28"/>
      <c r="U321" s="29"/>
      <c r="V321" s="167">
        <v>0.25</v>
      </c>
      <c r="W321" s="318"/>
      <c r="X321" s="319"/>
      <c r="Y321" s="160">
        <f t="shared" si="145"/>
        <v>0.25</v>
      </c>
      <c r="Z321" s="159">
        <f t="shared" si="160"/>
        <v>2.5</v>
      </c>
      <c r="AA321" s="327"/>
      <c r="AB321" s="400">
        <f t="shared" si="169"/>
        <v>-30</v>
      </c>
      <c r="AC321" s="371"/>
      <c r="AD321" s="226" t="str">
        <f t="shared" si="146"/>
        <v/>
      </c>
      <c r="AE321" s="368">
        <f t="shared" si="161"/>
        <v>-27.5</v>
      </c>
      <c r="AF321" s="339"/>
      <c r="AG321" s="338"/>
      <c r="AH321" s="336"/>
      <c r="AI321" s="161">
        <f t="shared" si="162"/>
        <v>0</v>
      </c>
      <c r="AJ321" s="162">
        <f t="shared" si="147"/>
        <v>2.5</v>
      </c>
      <c r="AK321" s="163">
        <f t="shared" si="163"/>
        <v>2.5</v>
      </c>
      <c r="AL321" s="164">
        <f t="shared" si="164"/>
        <v>0</v>
      </c>
      <c r="AM321" s="164">
        <f t="shared" si="165"/>
        <v>0</v>
      </c>
      <c r="AN321" s="164">
        <f t="shared" si="166"/>
        <v>2.5</v>
      </c>
      <c r="AO321" s="164">
        <f t="shared" si="167"/>
        <v>2.5</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f t="shared" si="148"/>
        <v>17</v>
      </c>
      <c r="AX321" s="165">
        <f t="shared" si="149"/>
        <v>17</v>
      </c>
      <c r="AY321" s="193" t="str">
        <f t="shared" si="150"/>
        <v/>
      </c>
      <c r="AZ321" s="183" t="str">
        <f t="shared" si="151"/>
        <v/>
      </c>
      <c r="BA321" s="173">
        <f t="shared" si="152"/>
        <v>0.25</v>
      </c>
      <c r="BB321" s="174">
        <f t="shared" si="153"/>
        <v>0.25</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37.5" x14ac:dyDescent="0.3">
      <c r="A322" s="221"/>
      <c r="B322" s="222"/>
      <c r="C322" s="213">
        <v>311</v>
      </c>
      <c r="D322" s="662" t="s">
        <v>3476</v>
      </c>
      <c r="E322" s="35" t="s">
        <v>3623</v>
      </c>
      <c r="F322" s="17"/>
      <c r="G322" s="131">
        <v>44334</v>
      </c>
      <c r="H322" s="135"/>
      <c r="I322" s="141"/>
      <c r="J322" s="25"/>
      <c r="K322" s="145" t="s">
        <v>0</v>
      </c>
      <c r="L322" s="28"/>
      <c r="M322" s="394">
        <v>44356</v>
      </c>
      <c r="N322" s="158">
        <f t="shared" si="159"/>
        <v>17</v>
      </c>
      <c r="O322" s="27"/>
      <c r="P322" s="27"/>
      <c r="Q322" s="27"/>
      <c r="R322" s="27" t="s">
        <v>0</v>
      </c>
      <c r="S322" s="27"/>
      <c r="T322" s="28"/>
      <c r="U322" s="29"/>
      <c r="V322" s="167">
        <v>0.25</v>
      </c>
      <c r="W322" s="318"/>
      <c r="X322" s="319"/>
      <c r="Y322" s="160">
        <f t="shared" si="145"/>
        <v>0.25</v>
      </c>
      <c r="Z322" s="159">
        <f t="shared" si="160"/>
        <v>2.5</v>
      </c>
      <c r="AA322" s="327"/>
      <c r="AB322" s="400">
        <f t="shared" si="169"/>
        <v>-30</v>
      </c>
      <c r="AC322" s="371"/>
      <c r="AD322" s="226" t="str">
        <f t="shared" si="146"/>
        <v/>
      </c>
      <c r="AE322" s="368">
        <f t="shared" si="161"/>
        <v>-27.5</v>
      </c>
      <c r="AF322" s="339"/>
      <c r="AG322" s="338"/>
      <c r="AH322" s="336"/>
      <c r="AI322" s="161">
        <f t="shared" si="162"/>
        <v>0</v>
      </c>
      <c r="AJ322" s="162">
        <f t="shared" si="147"/>
        <v>2.5</v>
      </c>
      <c r="AK322" s="163">
        <f t="shared" si="163"/>
        <v>2.5</v>
      </c>
      <c r="AL322" s="164">
        <f t="shared" si="164"/>
        <v>0</v>
      </c>
      <c r="AM322" s="164">
        <f t="shared" si="165"/>
        <v>0</v>
      </c>
      <c r="AN322" s="164">
        <f t="shared" si="166"/>
        <v>2.5</v>
      </c>
      <c r="AO322" s="164">
        <f t="shared" si="167"/>
        <v>2.5</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f t="shared" si="148"/>
        <v>17</v>
      </c>
      <c r="AX322" s="165">
        <f t="shared" si="149"/>
        <v>17</v>
      </c>
      <c r="AY322" s="193" t="str">
        <f t="shared" si="150"/>
        <v/>
      </c>
      <c r="AZ322" s="183" t="str">
        <f t="shared" si="151"/>
        <v/>
      </c>
      <c r="BA322" s="173">
        <f t="shared" si="152"/>
        <v>0.25</v>
      </c>
      <c r="BB322" s="174">
        <f t="shared" si="153"/>
        <v>0.25</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39.75" customHeight="1" x14ac:dyDescent="0.3">
      <c r="A323" s="221"/>
      <c r="B323" s="222"/>
      <c r="C323" s="214">
        <v>312</v>
      </c>
      <c r="D323" s="663" t="s">
        <v>3477</v>
      </c>
      <c r="E323" s="35" t="s">
        <v>3623</v>
      </c>
      <c r="F323" s="17"/>
      <c r="G323" s="131">
        <v>44334</v>
      </c>
      <c r="H323" s="135"/>
      <c r="I323" s="141"/>
      <c r="J323" s="25"/>
      <c r="K323" s="145" t="s">
        <v>0</v>
      </c>
      <c r="L323" s="28"/>
      <c r="M323" s="394">
        <v>44356</v>
      </c>
      <c r="N323" s="158">
        <f t="shared" si="159"/>
        <v>17</v>
      </c>
      <c r="O323" s="27"/>
      <c r="P323" s="27"/>
      <c r="Q323" s="27"/>
      <c r="R323" s="27" t="s">
        <v>0</v>
      </c>
      <c r="S323" s="27"/>
      <c r="T323" s="28"/>
      <c r="U323" s="29"/>
      <c r="V323" s="167">
        <v>0.25</v>
      </c>
      <c r="W323" s="318"/>
      <c r="X323" s="319"/>
      <c r="Y323" s="160">
        <f t="shared" si="145"/>
        <v>0.25</v>
      </c>
      <c r="Z323" s="159">
        <f t="shared" si="160"/>
        <v>2.5</v>
      </c>
      <c r="AA323" s="327"/>
      <c r="AB323" s="400">
        <f t="shared" si="169"/>
        <v>-30</v>
      </c>
      <c r="AC323" s="371"/>
      <c r="AD323" s="226" t="str">
        <f t="shared" si="146"/>
        <v/>
      </c>
      <c r="AE323" s="368">
        <f t="shared" si="161"/>
        <v>-27.5</v>
      </c>
      <c r="AF323" s="339"/>
      <c r="AG323" s="338"/>
      <c r="AH323" s="336"/>
      <c r="AI323" s="161">
        <f t="shared" si="162"/>
        <v>0</v>
      </c>
      <c r="AJ323" s="162">
        <f t="shared" si="147"/>
        <v>2.5</v>
      </c>
      <c r="AK323" s="163">
        <f t="shared" si="163"/>
        <v>2.5</v>
      </c>
      <c r="AL323" s="164">
        <f t="shared" si="164"/>
        <v>0</v>
      </c>
      <c r="AM323" s="164">
        <f t="shared" si="165"/>
        <v>0</v>
      </c>
      <c r="AN323" s="164">
        <f t="shared" si="166"/>
        <v>2.5</v>
      </c>
      <c r="AO323" s="164">
        <f t="shared" si="167"/>
        <v>2.5</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f t="shared" si="148"/>
        <v>17</v>
      </c>
      <c r="AX323" s="165">
        <f t="shared" si="149"/>
        <v>17</v>
      </c>
      <c r="AY323" s="193" t="str">
        <f t="shared" si="150"/>
        <v/>
      </c>
      <c r="AZ323" s="183" t="str">
        <f t="shared" si="151"/>
        <v/>
      </c>
      <c r="BA323" s="173">
        <f t="shared" si="152"/>
        <v>0.25</v>
      </c>
      <c r="BB323" s="174">
        <f t="shared" si="153"/>
        <v>0.25</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37.5" x14ac:dyDescent="0.3">
      <c r="A324" s="221"/>
      <c r="B324" s="222"/>
      <c r="C324" s="214">
        <v>313</v>
      </c>
      <c r="D324" s="662" t="s">
        <v>3478</v>
      </c>
      <c r="E324" s="35" t="s">
        <v>3623</v>
      </c>
      <c r="F324" s="17"/>
      <c r="G324" s="131">
        <v>44334</v>
      </c>
      <c r="H324" s="135"/>
      <c r="I324" s="141"/>
      <c r="J324" s="25"/>
      <c r="K324" s="145" t="s">
        <v>0</v>
      </c>
      <c r="L324" s="28"/>
      <c r="M324" s="394">
        <v>44356</v>
      </c>
      <c r="N324" s="158">
        <f t="shared" si="159"/>
        <v>17</v>
      </c>
      <c r="O324" s="27"/>
      <c r="P324" s="27"/>
      <c r="Q324" s="27"/>
      <c r="R324" s="27" t="s">
        <v>0</v>
      </c>
      <c r="S324" s="27"/>
      <c r="T324" s="28"/>
      <c r="U324" s="29"/>
      <c r="V324" s="167">
        <v>0.25</v>
      </c>
      <c r="W324" s="318"/>
      <c r="X324" s="319"/>
      <c r="Y324" s="160">
        <f t="shared" si="145"/>
        <v>0.25</v>
      </c>
      <c r="Z324" s="159">
        <f t="shared" si="160"/>
        <v>2.5</v>
      </c>
      <c r="AA324" s="327"/>
      <c r="AB324" s="400">
        <f t="shared" si="169"/>
        <v>-30</v>
      </c>
      <c r="AC324" s="371"/>
      <c r="AD324" s="226" t="str">
        <f t="shared" si="146"/>
        <v/>
      </c>
      <c r="AE324" s="368">
        <f t="shared" si="161"/>
        <v>-27.5</v>
      </c>
      <c r="AF324" s="339"/>
      <c r="AG324" s="338"/>
      <c r="AH324" s="336"/>
      <c r="AI324" s="161">
        <f t="shared" si="162"/>
        <v>0</v>
      </c>
      <c r="AJ324" s="162">
        <f t="shared" si="147"/>
        <v>2.5</v>
      </c>
      <c r="AK324" s="163">
        <f t="shared" si="163"/>
        <v>2.5</v>
      </c>
      <c r="AL324" s="164">
        <f t="shared" si="164"/>
        <v>0</v>
      </c>
      <c r="AM324" s="164">
        <f t="shared" si="165"/>
        <v>0</v>
      </c>
      <c r="AN324" s="164">
        <f t="shared" si="166"/>
        <v>2.5</v>
      </c>
      <c r="AO324" s="164">
        <f t="shared" si="167"/>
        <v>2.5</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f t="shared" si="148"/>
        <v>17</v>
      </c>
      <c r="AX324" s="165">
        <f t="shared" si="149"/>
        <v>17</v>
      </c>
      <c r="AY324" s="193" t="str">
        <f t="shared" si="150"/>
        <v/>
      </c>
      <c r="AZ324" s="183" t="str">
        <f t="shared" si="151"/>
        <v/>
      </c>
      <c r="BA324" s="173">
        <f t="shared" si="152"/>
        <v>0.25</v>
      </c>
      <c r="BB324" s="174">
        <f t="shared" si="153"/>
        <v>0.25</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56.25" x14ac:dyDescent="0.3">
      <c r="A325" s="221"/>
      <c r="B325" s="222"/>
      <c r="C325" s="213">
        <v>314</v>
      </c>
      <c r="D325" s="662" t="s">
        <v>3479</v>
      </c>
      <c r="E325" s="35" t="s">
        <v>3623</v>
      </c>
      <c r="F325" s="17"/>
      <c r="G325" s="131">
        <v>44334</v>
      </c>
      <c r="H325" s="135"/>
      <c r="I325" s="141"/>
      <c r="J325" s="25"/>
      <c r="K325" s="145" t="s">
        <v>0</v>
      </c>
      <c r="L325" s="28"/>
      <c r="M325" s="394">
        <v>44356</v>
      </c>
      <c r="N325" s="158">
        <f t="shared" si="159"/>
        <v>17</v>
      </c>
      <c r="O325" s="27"/>
      <c r="P325" s="27"/>
      <c r="Q325" s="27"/>
      <c r="R325" s="27" t="s">
        <v>0</v>
      </c>
      <c r="S325" s="27"/>
      <c r="T325" s="28"/>
      <c r="U325" s="29"/>
      <c r="V325" s="167">
        <v>0.25</v>
      </c>
      <c r="W325" s="318"/>
      <c r="X325" s="319"/>
      <c r="Y325" s="160">
        <f t="shared" si="145"/>
        <v>0.25</v>
      </c>
      <c r="Z325" s="159">
        <f t="shared" si="160"/>
        <v>2.5</v>
      </c>
      <c r="AA325" s="327"/>
      <c r="AB325" s="400">
        <f t="shared" si="169"/>
        <v>-30</v>
      </c>
      <c r="AC325" s="371"/>
      <c r="AD325" s="226" t="str">
        <f t="shared" si="146"/>
        <v/>
      </c>
      <c r="AE325" s="368">
        <f t="shared" si="161"/>
        <v>-27.5</v>
      </c>
      <c r="AF325" s="339"/>
      <c r="AG325" s="338"/>
      <c r="AH325" s="336"/>
      <c r="AI325" s="161">
        <f t="shared" si="162"/>
        <v>0</v>
      </c>
      <c r="AJ325" s="162">
        <f t="shared" si="147"/>
        <v>2.5</v>
      </c>
      <c r="AK325" s="163">
        <f t="shared" si="163"/>
        <v>2.5</v>
      </c>
      <c r="AL325" s="164">
        <f t="shared" si="164"/>
        <v>0</v>
      </c>
      <c r="AM325" s="164">
        <f t="shared" si="165"/>
        <v>0</v>
      </c>
      <c r="AN325" s="164">
        <f t="shared" si="166"/>
        <v>2.5</v>
      </c>
      <c r="AO325" s="164">
        <f t="shared" si="167"/>
        <v>2.5</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f t="shared" si="148"/>
        <v>17</v>
      </c>
      <c r="AX325" s="165">
        <f t="shared" si="149"/>
        <v>17</v>
      </c>
      <c r="AY325" s="193" t="str">
        <f t="shared" si="150"/>
        <v/>
      </c>
      <c r="AZ325" s="183" t="str">
        <f t="shared" si="151"/>
        <v/>
      </c>
      <c r="BA325" s="173">
        <f t="shared" si="152"/>
        <v>0.25</v>
      </c>
      <c r="BB325" s="174">
        <f t="shared" si="153"/>
        <v>0.25</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37.5" x14ac:dyDescent="0.3">
      <c r="A326" s="221"/>
      <c r="B326" s="222"/>
      <c r="C326" s="214">
        <v>315</v>
      </c>
      <c r="D326" s="662" t="s">
        <v>3776</v>
      </c>
      <c r="E326" s="35" t="s">
        <v>3623</v>
      </c>
      <c r="F326" s="17"/>
      <c r="G326" s="131">
        <v>44334</v>
      </c>
      <c r="H326" s="135"/>
      <c r="I326" s="141"/>
      <c r="J326" s="25"/>
      <c r="K326" s="145" t="s">
        <v>0</v>
      </c>
      <c r="L326" s="28"/>
      <c r="M326" s="394">
        <v>44356</v>
      </c>
      <c r="N326" s="158">
        <f t="shared" si="159"/>
        <v>17</v>
      </c>
      <c r="O326" s="27"/>
      <c r="P326" s="27"/>
      <c r="Q326" s="27"/>
      <c r="R326" s="27" t="s">
        <v>0</v>
      </c>
      <c r="S326" s="27"/>
      <c r="T326" s="28"/>
      <c r="U326" s="29"/>
      <c r="V326" s="167">
        <v>0.25</v>
      </c>
      <c r="W326" s="318"/>
      <c r="X326" s="319"/>
      <c r="Y326" s="160">
        <f t="shared" si="145"/>
        <v>0.25</v>
      </c>
      <c r="Z326" s="159">
        <f t="shared" si="160"/>
        <v>2.5</v>
      </c>
      <c r="AA326" s="327"/>
      <c r="AB326" s="400">
        <f t="shared" si="169"/>
        <v>-30</v>
      </c>
      <c r="AC326" s="371"/>
      <c r="AD326" s="226" t="str">
        <f t="shared" si="146"/>
        <v/>
      </c>
      <c r="AE326" s="368">
        <f t="shared" si="161"/>
        <v>-27.5</v>
      </c>
      <c r="AF326" s="339"/>
      <c r="AG326" s="338"/>
      <c r="AH326" s="336"/>
      <c r="AI326" s="161">
        <f t="shared" si="162"/>
        <v>0</v>
      </c>
      <c r="AJ326" s="162">
        <f t="shared" si="147"/>
        <v>2.5</v>
      </c>
      <c r="AK326" s="163">
        <f t="shared" si="163"/>
        <v>2.5</v>
      </c>
      <c r="AL326" s="164">
        <f t="shared" si="164"/>
        <v>0</v>
      </c>
      <c r="AM326" s="164">
        <f t="shared" si="165"/>
        <v>0</v>
      </c>
      <c r="AN326" s="164">
        <f t="shared" si="166"/>
        <v>2.5</v>
      </c>
      <c r="AO326" s="164">
        <f t="shared" si="167"/>
        <v>2.5</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f t="shared" si="148"/>
        <v>17</v>
      </c>
      <c r="AX326" s="165">
        <f t="shared" si="149"/>
        <v>17</v>
      </c>
      <c r="AY326" s="193" t="str">
        <f t="shared" si="150"/>
        <v/>
      </c>
      <c r="AZ326" s="183" t="str">
        <f t="shared" si="151"/>
        <v/>
      </c>
      <c r="BA326" s="173">
        <f t="shared" si="152"/>
        <v>0.25</v>
      </c>
      <c r="BB326" s="174">
        <f t="shared" si="153"/>
        <v>0.25</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39" customHeight="1" x14ac:dyDescent="0.3">
      <c r="A327" s="221"/>
      <c r="B327" s="222"/>
      <c r="C327" s="213">
        <v>316</v>
      </c>
      <c r="D327" s="663" t="s">
        <v>3481</v>
      </c>
      <c r="E327" s="35" t="s">
        <v>3623</v>
      </c>
      <c r="F327" s="17"/>
      <c r="G327" s="131">
        <v>44334</v>
      </c>
      <c r="H327" s="135"/>
      <c r="I327" s="141"/>
      <c r="J327" s="25"/>
      <c r="K327" s="145" t="s">
        <v>0</v>
      </c>
      <c r="L327" s="28"/>
      <c r="M327" s="394">
        <v>44356</v>
      </c>
      <c r="N327" s="158">
        <f t="shared" si="159"/>
        <v>17</v>
      </c>
      <c r="O327" s="27"/>
      <c r="P327" s="27"/>
      <c r="Q327" s="27"/>
      <c r="R327" s="27" t="s">
        <v>0</v>
      </c>
      <c r="S327" s="27"/>
      <c r="T327" s="28"/>
      <c r="U327" s="29"/>
      <c r="V327" s="167">
        <v>0.25</v>
      </c>
      <c r="W327" s="318"/>
      <c r="X327" s="319"/>
      <c r="Y327" s="160">
        <f t="shared" si="145"/>
        <v>0.25</v>
      </c>
      <c r="Z327" s="159">
        <f t="shared" si="160"/>
        <v>2.5</v>
      </c>
      <c r="AA327" s="327"/>
      <c r="AB327" s="400">
        <f t="shared" si="169"/>
        <v>-30</v>
      </c>
      <c r="AC327" s="371"/>
      <c r="AD327" s="226" t="str">
        <f t="shared" si="146"/>
        <v/>
      </c>
      <c r="AE327" s="368">
        <f t="shared" si="161"/>
        <v>-27.5</v>
      </c>
      <c r="AF327" s="339"/>
      <c r="AG327" s="338"/>
      <c r="AH327" s="336"/>
      <c r="AI327" s="161">
        <f t="shared" si="162"/>
        <v>0</v>
      </c>
      <c r="AJ327" s="162">
        <f t="shared" si="147"/>
        <v>2.5</v>
      </c>
      <c r="AK327" s="163">
        <f t="shared" si="163"/>
        <v>2.5</v>
      </c>
      <c r="AL327" s="164">
        <f t="shared" si="164"/>
        <v>0</v>
      </c>
      <c r="AM327" s="164">
        <f t="shared" si="165"/>
        <v>0</v>
      </c>
      <c r="AN327" s="164">
        <f t="shared" si="166"/>
        <v>2.5</v>
      </c>
      <c r="AO327" s="164">
        <f t="shared" si="167"/>
        <v>2.5</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f t="shared" si="148"/>
        <v>17</v>
      </c>
      <c r="AX327" s="165">
        <f t="shared" si="149"/>
        <v>17</v>
      </c>
      <c r="AY327" s="193" t="str">
        <f t="shared" si="150"/>
        <v/>
      </c>
      <c r="AZ327" s="183" t="str">
        <f t="shared" si="151"/>
        <v/>
      </c>
      <c r="BA327" s="173">
        <f t="shared" si="152"/>
        <v>0.25</v>
      </c>
      <c r="BB327" s="174">
        <f t="shared" si="153"/>
        <v>0.25</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37.5" x14ac:dyDescent="0.3">
      <c r="A328" s="221"/>
      <c r="B328" s="222"/>
      <c r="C328" s="214">
        <v>317</v>
      </c>
      <c r="D328" s="662" t="s">
        <v>3482</v>
      </c>
      <c r="E328" s="35" t="s">
        <v>3623</v>
      </c>
      <c r="F328" s="17"/>
      <c r="G328" s="131">
        <v>44334</v>
      </c>
      <c r="H328" s="135"/>
      <c r="I328" s="141"/>
      <c r="J328" s="25"/>
      <c r="K328" s="145" t="s">
        <v>0</v>
      </c>
      <c r="L328" s="28"/>
      <c r="M328" s="394">
        <v>44356</v>
      </c>
      <c r="N328" s="158">
        <f t="shared" si="159"/>
        <v>17</v>
      </c>
      <c r="O328" s="27"/>
      <c r="P328" s="27"/>
      <c r="Q328" s="27"/>
      <c r="R328" s="27" t="s">
        <v>0</v>
      </c>
      <c r="S328" s="27"/>
      <c r="T328" s="28"/>
      <c r="U328" s="29"/>
      <c r="V328" s="167">
        <v>0.25</v>
      </c>
      <c r="W328" s="318"/>
      <c r="X328" s="319"/>
      <c r="Y328" s="160">
        <f t="shared" si="145"/>
        <v>0.25</v>
      </c>
      <c r="Z328" s="159">
        <f t="shared" si="160"/>
        <v>2.5</v>
      </c>
      <c r="AA328" s="327"/>
      <c r="AB328" s="400">
        <f t="shared" si="169"/>
        <v>-30</v>
      </c>
      <c r="AC328" s="371"/>
      <c r="AD328" s="226" t="str">
        <f t="shared" si="146"/>
        <v/>
      </c>
      <c r="AE328" s="368">
        <f t="shared" si="161"/>
        <v>-27.5</v>
      </c>
      <c r="AF328" s="339"/>
      <c r="AG328" s="338"/>
      <c r="AH328" s="336"/>
      <c r="AI328" s="161">
        <f t="shared" si="162"/>
        <v>0</v>
      </c>
      <c r="AJ328" s="162">
        <f t="shared" si="147"/>
        <v>2.5</v>
      </c>
      <c r="AK328" s="163">
        <f t="shared" si="163"/>
        <v>2.5</v>
      </c>
      <c r="AL328" s="164">
        <f t="shared" si="164"/>
        <v>0</v>
      </c>
      <c r="AM328" s="164">
        <f t="shared" si="165"/>
        <v>0</v>
      </c>
      <c r="AN328" s="164">
        <f t="shared" si="166"/>
        <v>2.5</v>
      </c>
      <c r="AO328" s="164">
        <f t="shared" si="167"/>
        <v>2.5</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f t="shared" si="148"/>
        <v>17</v>
      </c>
      <c r="AX328" s="165">
        <f t="shared" si="149"/>
        <v>17</v>
      </c>
      <c r="AY328" s="193" t="str">
        <f t="shared" si="150"/>
        <v/>
      </c>
      <c r="AZ328" s="183" t="str">
        <f t="shared" si="151"/>
        <v/>
      </c>
      <c r="BA328" s="173">
        <f t="shared" si="152"/>
        <v>0.25</v>
      </c>
      <c r="BB328" s="174">
        <f t="shared" si="153"/>
        <v>0.25</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37.5" x14ac:dyDescent="0.3">
      <c r="A329" s="221"/>
      <c r="B329" s="222"/>
      <c r="C329" s="214">
        <v>318</v>
      </c>
      <c r="D329" s="662" t="s">
        <v>3483</v>
      </c>
      <c r="E329" s="35" t="s">
        <v>3623</v>
      </c>
      <c r="F329" s="17"/>
      <c r="G329" s="131">
        <v>44334</v>
      </c>
      <c r="H329" s="135"/>
      <c r="I329" s="141"/>
      <c r="J329" s="25"/>
      <c r="K329" s="145" t="s">
        <v>0</v>
      </c>
      <c r="L329" s="28"/>
      <c r="M329" s="394">
        <v>44356</v>
      </c>
      <c r="N329" s="158">
        <f t="shared" si="159"/>
        <v>17</v>
      </c>
      <c r="O329" s="27"/>
      <c r="P329" s="27"/>
      <c r="Q329" s="27"/>
      <c r="R329" s="27" t="s">
        <v>0</v>
      </c>
      <c r="S329" s="27"/>
      <c r="T329" s="28"/>
      <c r="U329" s="29"/>
      <c r="V329" s="167">
        <v>0.25</v>
      </c>
      <c r="W329" s="318"/>
      <c r="X329" s="319"/>
      <c r="Y329" s="160">
        <f t="shared" si="145"/>
        <v>0.25</v>
      </c>
      <c r="Z329" s="159">
        <f t="shared" si="160"/>
        <v>2.5</v>
      </c>
      <c r="AA329" s="327"/>
      <c r="AB329" s="400">
        <f t="shared" si="169"/>
        <v>-30</v>
      </c>
      <c r="AC329" s="371"/>
      <c r="AD329" s="226" t="str">
        <f t="shared" si="146"/>
        <v/>
      </c>
      <c r="AE329" s="368">
        <f t="shared" si="161"/>
        <v>-27.5</v>
      </c>
      <c r="AF329" s="339"/>
      <c r="AG329" s="338"/>
      <c r="AH329" s="336"/>
      <c r="AI329" s="161">
        <f t="shared" si="162"/>
        <v>0</v>
      </c>
      <c r="AJ329" s="162">
        <f t="shared" si="147"/>
        <v>2.5</v>
      </c>
      <c r="AK329" s="163">
        <f t="shared" si="163"/>
        <v>2.5</v>
      </c>
      <c r="AL329" s="164">
        <f t="shared" si="164"/>
        <v>0</v>
      </c>
      <c r="AM329" s="164">
        <f t="shared" si="165"/>
        <v>0</v>
      </c>
      <c r="AN329" s="164">
        <f t="shared" si="166"/>
        <v>2.5</v>
      </c>
      <c r="AO329" s="164">
        <f t="shared" si="167"/>
        <v>2.5</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f t="shared" si="148"/>
        <v>17</v>
      </c>
      <c r="AX329" s="165">
        <f t="shared" si="149"/>
        <v>17</v>
      </c>
      <c r="AY329" s="193" t="str">
        <f t="shared" si="150"/>
        <v/>
      </c>
      <c r="AZ329" s="183" t="str">
        <f t="shared" si="151"/>
        <v/>
      </c>
      <c r="BA329" s="173">
        <f t="shared" si="152"/>
        <v>0.25</v>
      </c>
      <c r="BB329" s="174">
        <f t="shared" si="153"/>
        <v>0.25</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37.5" x14ac:dyDescent="0.3">
      <c r="A330" s="221"/>
      <c r="B330" s="222"/>
      <c r="C330" s="213">
        <v>319</v>
      </c>
      <c r="D330" s="662" t="s">
        <v>3484</v>
      </c>
      <c r="E330" s="35" t="s">
        <v>3623</v>
      </c>
      <c r="F330" s="17"/>
      <c r="G330" s="131">
        <v>44334</v>
      </c>
      <c r="H330" s="135"/>
      <c r="I330" s="141"/>
      <c r="J330" s="25"/>
      <c r="K330" s="145" t="s">
        <v>0</v>
      </c>
      <c r="L330" s="28"/>
      <c r="M330" s="394">
        <v>44356</v>
      </c>
      <c r="N330" s="158">
        <f t="shared" si="159"/>
        <v>17</v>
      </c>
      <c r="O330" s="27"/>
      <c r="P330" s="27"/>
      <c r="Q330" s="27"/>
      <c r="R330" s="27" t="s">
        <v>0</v>
      </c>
      <c r="S330" s="27"/>
      <c r="T330" s="28"/>
      <c r="U330" s="29"/>
      <c r="V330" s="167">
        <v>0.25</v>
      </c>
      <c r="W330" s="318"/>
      <c r="X330" s="319"/>
      <c r="Y330" s="160">
        <f t="shared" si="145"/>
        <v>0.25</v>
      </c>
      <c r="Z330" s="159">
        <f t="shared" si="160"/>
        <v>2.5</v>
      </c>
      <c r="AA330" s="327"/>
      <c r="AB330" s="400">
        <f t="shared" si="169"/>
        <v>-30</v>
      </c>
      <c r="AC330" s="371"/>
      <c r="AD330" s="226" t="str">
        <f t="shared" si="146"/>
        <v/>
      </c>
      <c r="AE330" s="368">
        <f t="shared" si="161"/>
        <v>-27.5</v>
      </c>
      <c r="AF330" s="339"/>
      <c r="AG330" s="338"/>
      <c r="AH330" s="336"/>
      <c r="AI330" s="161">
        <f t="shared" si="162"/>
        <v>0</v>
      </c>
      <c r="AJ330" s="162">
        <f t="shared" si="147"/>
        <v>2.5</v>
      </c>
      <c r="AK330" s="163">
        <f t="shared" si="163"/>
        <v>2.5</v>
      </c>
      <c r="AL330" s="164">
        <f t="shared" si="164"/>
        <v>0</v>
      </c>
      <c r="AM330" s="164">
        <f t="shared" si="165"/>
        <v>0</v>
      </c>
      <c r="AN330" s="164">
        <f t="shared" si="166"/>
        <v>2.5</v>
      </c>
      <c r="AO330" s="164">
        <f t="shared" si="167"/>
        <v>2.5</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f t="shared" si="148"/>
        <v>17</v>
      </c>
      <c r="AX330" s="165">
        <f t="shared" si="149"/>
        <v>17</v>
      </c>
      <c r="AY330" s="193" t="str">
        <f t="shared" si="150"/>
        <v/>
      </c>
      <c r="AZ330" s="183" t="str">
        <f t="shared" si="151"/>
        <v/>
      </c>
      <c r="BA330" s="173">
        <f t="shared" si="152"/>
        <v>0.25</v>
      </c>
      <c r="BB330" s="174">
        <f t="shared" si="153"/>
        <v>0.25</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37.5" x14ac:dyDescent="0.3">
      <c r="A331" s="221"/>
      <c r="B331" s="222"/>
      <c r="C331" s="214">
        <v>320</v>
      </c>
      <c r="D331" s="663" t="s">
        <v>3485</v>
      </c>
      <c r="E331" s="35" t="s">
        <v>3623</v>
      </c>
      <c r="F331" s="17"/>
      <c r="G331" s="131">
        <v>44334</v>
      </c>
      <c r="H331" s="135"/>
      <c r="I331" s="141"/>
      <c r="J331" s="25"/>
      <c r="K331" s="145" t="s">
        <v>0</v>
      </c>
      <c r="L331" s="28"/>
      <c r="M331" s="394">
        <v>44356</v>
      </c>
      <c r="N331" s="158">
        <f t="shared" si="159"/>
        <v>17</v>
      </c>
      <c r="O331" s="27"/>
      <c r="P331" s="27"/>
      <c r="Q331" s="27"/>
      <c r="R331" s="27" t="s">
        <v>0</v>
      </c>
      <c r="S331" s="27"/>
      <c r="T331" s="28"/>
      <c r="U331" s="29"/>
      <c r="V331" s="167">
        <v>0.25</v>
      </c>
      <c r="W331" s="318"/>
      <c r="X331" s="319"/>
      <c r="Y331" s="160">
        <f t="shared" si="145"/>
        <v>0.25</v>
      </c>
      <c r="Z331" s="159">
        <f t="shared" si="160"/>
        <v>2.5</v>
      </c>
      <c r="AA331" s="327"/>
      <c r="AB331" s="400">
        <f t="shared" si="169"/>
        <v>-30</v>
      </c>
      <c r="AC331" s="371"/>
      <c r="AD331" s="226" t="str">
        <f t="shared" si="146"/>
        <v/>
      </c>
      <c r="AE331" s="368">
        <f t="shared" si="161"/>
        <v>-27.5</v>
      </c>
      <c r="AF331" s="339"/>
      <c r="AG331" s="338"/>
      <c r="AH331" s="336"/>
      <c r="AI331" s="161">
        <f t="shared" si="162"/>
        <v>0</v>
      </c>
      <c r="AJ331" s="162">
        <f t="shared" si="147"/>
        <v>2.5</v>
      </c>
      <c r="AK331" s="163">
        <f t="shared" si="163"/>
        <v>2.5</v>
      </c>
      <c r="AL331" s="164">
        <f t="shared" si="164"/>
        <v>0</v>
      </c>
      <c r="AM331" s="164">
        <f t="shared" si="165"/>
        <v>0</v>
      </c>
      <c r="AN331" s="164">
        <f t="shared" si="166"/>
        <v>2.5</v>
      </c>
      <c r="AO331" s="164">
        <f t="shared" si="167"/>
        <v>2.5</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f t="shared" si="148"/>
        <v>17</v>
      </c>
      <c r="AX331" s="165">
        <f t="shared" si="149"/>
        <v>17</v>
      </c>
      <c r="AY331" s="193" t="str">
        <f t="shared" si="150"/>
        <v/>
      </c>
      <c r="AZ331" s="183" t="str">
        <f t="shared" si="151"/>
        <v/>
      </c>
      <c r="BA331" s="173">
        <f t="shared" si="152"/>
        <v>0.25</v>
      </c>
      <c r="BB331" s="174">
        <f t="shared" si="153"/>
        <v>0.25</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37.5" x14ac:dyDescent="0.3">
      <c r="A332" s="221"/>
      <c r="B332" s="222"/>
      <c r="C332" s="213">
        <v>321</v>
      </c>
      <c r="D332" s="662" t="s">
        <v>3486</v>
      </c>
      <c r="E332" s="35" t="s">
        <v>3623</v>
      </c>
      <c r="F332" s="17"/>
      <c r="G332" s="131">
        <v>44334</v>
      </c>
      <c r="H332" s="135"/>
      <c r="I332" s="141"/>
      <c r="J332" s="25"/>
      <c r="K332" s="145" t="s">
        <v>0</v>
      </c>
      <c r="L332" s="28"/>
      <c r="M332" s="394">
        <v>44356</v>
      </c>
      <c r="N332" s="158">
        <f t="shared" si="159"/>
        <v>17</v>
      </c>
      <c r="O332" s="27"/>
      <c r="P332" s="27"/>
      <c r="Q332" s="27"/>
      <c r="R332" s="27" t="s">
        <v>0</v>
      </c>
      <c r="S332" s="27"/>
      <c r="T332" s="28"/>
      <c r="U332" s="29"/>
      <c r="V332" s="167">
        <v>0.25</v>
      </c>
      <c r="W332" s="318"/>
      <c r="X332" s="319"/>
      <c r="Y332" s="160">
        <f t="shared" ref="Y332:Y395" si="177">V332+W332+X332</f>
        <v>0.25</v>
      </c>
      <c r="Z332" s="159">
        <f t="shared" si="160"/>
        <v>2.5</v>
      </c>
      <c r="AA332" s="327"/>
      <c r="AB332" s="400">
        <f t="shared" si="169"/>
        <v>-30</v>
      </c>
      <c r="AC332" s="371"/>
      <c r="AD332" s="226" t="str">
        <f t="shared" ref="AD332:AD395" si="178">IF(F332="x",(0-((V332*10)+(W332*20))),"")</f>
        <v/>
      </c>
      <c r="AE332" s="368">
        <f t="shared" si="161"/>
        <v>-27.5</v>
      </c>
      <c r="AF332" s="339"/>
      <c r="AG332" s="338"/>
      <c r="AH332" s="336"/>
      <c r="AI332" s="161">
        <f t="shared" si="162"/>
        <v>0</v>
      </c>
      <c r="AJ332" s="162">
        <f t="shared" ref="AJ332:AJ395" si="179">(X332*20)+Z332+AA332+AF332</f>
        <v>2.5</v>
      </c>
      <c r="AK332" s="163">
        <f t="shared" si="163"/>
        <v>2.5</v>
      </c>
      <c r="AL332" s="164">
        <f t="shared" si="164"/>
        <v>0</v>
      </c>
      <c r="AM332" s="164">
        <f t="shared" si="165"/>
        <v>0</v>
      </c>
      <c r="AN332" s="164">
        <f t="shared" si="166"/>
        <v>2.5</v>
      </c>
      <c r="AO332" s="164">
        <f t="shared" si="167"/>
        <v>2.5</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f t="shared" ref="AW332:AW395" si="180">IF(N332&gt;0,N332,"")</f>
        <v>17</v>
      </c>
      <c r="AX332" s="165">
        <f t="shared" ref="AX332:AX395" si="181">IF(AND(K332="x",AW332&gt;0),AW332,"")</f>
        <v>17</v>
      </c>
      <c r="AY332" s="193" t="str">
        <f t="shared" ref="AY332:AY395" si="182">IF(OR(K332="x",F332="x",AW332&lt;=0),"",AW332)</f>
        <v/>
      </c>
      <c r="AZ332" s="183" t="str">
        <f t="shared" ref="AZ332:AZ395" si="183">IF(AND(F332="x",AW332&gt;0),AW332,"")</f>
        <v/>
      </c>
      <c r="BA332" s="173">
        <f t="shared" ref="BA332:BA395" si="184">IF(V332&gt;0,V332,"")</f>
        <v>0.25</v>
      </c>
      <c r="BB332" s="174">
        <f t="shared" ref="BB332:BB395" si="185">IF(AND(K332="x",BA332&gt;0),BA332,"")</f>
        <v>0.25</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37.5" x14ac:dyDescent="0.3">
      <c r="A333" s="221"/>
      <c r="B333" s="222"/>
      <c r="C333" s="214">
        <v>322</v>
      </c>
      <c r="D333" s="662" t="s">
        <v>3488</v>
      </c>
      <c r="E333" s="35" t="s">
        <v>3623</v>
      </c>
      <c r="F333" s="17"/>
      <c r="G333" s="131">
        <v>44334</v>
      </c>
      <c r="H333" s="135"/>
      <c r="I333" s="141"/>
      <c r="J333" s="25"/>
      <c r="K333" s="145" t="s">
        <v>0</v>
      </c>
      <c r="L333" s="28"/>
      <c r="M333" s="394">
        <v>44356</v>
      </c>
      <c r="N333" s="158">
        <f t="shared" ref="N333:N396" si="191">IF((NETWORKDAYS(G333,M333)&gt;0),(NETWORKDAYS(G333,M333)),"")</f>
        <v>17</v>
      </c>
      <c r="O333" s="27"/>
      <c r="P333" s="27"/>
      <c r="Q333" s="27"/>
      <c r="R333" s="27" t="s">
        <v>0</v>
      </c>
      <c r="S333" s="27"/>
      <c r="T333" s="28"/>
      <c r="U333" s="29"/>
      <c r="V333" s="167">
        <v>0.25</v>
      </c>
      <c r="W333" s="318"/>
      <c r="X333" s="319"/>
      <c r="Y333" s="160">
        <f t="shared" si="177"/>
        <v>0.25</v>
      </c>
      <c r="Z333" s="159">
        <f t="shared" ref="Z333:Z396" si="192">IF((F333="x"),0,((V333*10)+(W333*20)))</f>
        <v>2.5</v>
      </c>
      <c r="AA333" s="327"/>
      <c r="AB333" s="400">
        <f t="shared" si="169"/>
        <v>-30</v>
      </c>
      <c r="AC333" s="371"/>
      <c r="AD333" s="226" t="str">
        <f t="shared" si="178"/>
        <v/>
      </c>
      <c r="AE333" s="368">
        <f t="shared" ref="AE333:AE396" si="193">IF(AND(Z333&gt;0,F333="x"),0,IF(AND(Z333&gt;0,AC333="x"),Z333-60,IF(AND(Z333&gt;0,AB333=-30),Z333+AB333,0)))</f>
        <v>-27.5</v>
      </c>
      <c r="AF333" s="339"/>
      <c r="AG333" s="338"/>
      <c r="AH333" s="336"/>
      <c r="AI333" s="161">
        <f t="shared" ref="AI333:AI396" si="194">IF(AE333&lt;=0,AG333,AE333+AG333)</f>
        <v>0</v>
      </c>
      <c r="AJ333" s="162">
        <f t="shared" si="179"/>
        <v>2.5</v>
      </c>
      <c r="AK333" s="163">
        <f t="shared" ref="AK333:AK396" si="195">AJ333-AH333</f>
        <v>2.5</v>
      </c>
      <c r="AL333" s="164">
        <f t="shared" ref="AL333:AL396" si="196">IF(K333="x",AH333,0)</f>
        <v>0</v>
      </c>
      <c r="AM333" s="164">
        <f t="shared" ref="AM333:AM396" si="197">IF(K333="x",AI333,0)</f>
        <v>0</v>
      </c>
      <c r="AN333" s="164">
        <f t="shared" ref="AN333:AN396" si="198">IF(K333="x",AJ333,0)</f>
        <v>2.5</v>
      </c>
      <c r="AO333" s="164">
        <f t="shared" ref="AO333:AO396" si="199">IF(K333="x",AK333,0)</f>
        <v>2.5</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f t="shared" si="180"/>
        <v>17</v>
      </c>
      <c r="AX333" s="165">
        <f t="shared" si="181"/>
        <v>17</v>
      </c>
      <c r="AY333" s="193" t="str">
        <f t="shared" si="182"/>
        <v/>
      </c>
      <c r="AZ333" s="183" t="str">
        <f t="shared" si="183"/>
        <v/>
      </c>
      <c r="BA333" s="173">
        <f t="shared" si="184"/>
        <v>0.25</v>
      </c>
      <c r="BB333" s="174">
        <f t="shared" si="185"/>
        <v>0.25</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37.5" x14ac:dyDescent="0.3">
      <c r="A334" s="221"/>
      <c r="B334" s="222"/>
      <c r="C334" s="214">
        <v>323</v>
      </c>
      <c r="D334" s="662" t="s">
        <v>3489</v>
      </c>
      <c r="E334" s="35" t="s">
        <v>3623</v>
      </c>
      <c r="F334" s="17"/>
      <c r="G334" s="131">
        <v>44334</v>
      </c>
      <c r="H334" s="135"/>
      <c r="I334" s="141"/>
      <c r="J334" s="25"/>
      <c r="K334" s="145" t="s">
        <v>0</v>
      </c>
      <c r="L334" s="28"/>
      <c r="M334" s="394">
        <v>44356</v>
      </c>
      <c r="N334" s="158">
        <f t="shared" si="191"/>
        <v>17</v>
      </c>
      <c r="O334" s="27"/>
      <c r="P334" s="27"/>
      <c r="Q334" s="27"/>
      <c r="R334" s="27" t="s">
        <v>0</v>
      </c>
      <c r="S334" s="27"/>
      <c r="T334" s="28"/>
      <c r="U334" s="29"/>
      <c r="V334" s="167">
        <v>0.25</v>
      </c>
      <c r="W334" s="318"/>
      <c r="X334" s="319"/>
      <c r="Y334" s="160">
        <f t="shared" si="177"/>
        <v>0.25</v>
      </c>
      <c r="Z334" s="159">
        <f t="shared" si="192"/>
        <v>2.5</v>
      </c>
      <c r="AA334" s="327"/>
      <c r="AB334" s="400">
        <f t="shared" ref="AB334:AB397" si="201">IF(AND(Z334&gt;=0,F334="x"),0,IF(AND(Z334&gt;0,AC334="x"),0,IF(Z334&gt;0,0-30,0)))</f>
        <v>-30</v>
      </c>
      <c r="AC334" s="371"/>
      <c r="AD334" s="226" t="str">
        <f t="shared" si="178"/>
        <v/>
      </c>
      <c r="AE334" s="368">
        <f t="shared" si="193"/>
        <v>-27.5</v>
      </c>
      <c r="AF334" s="339"/>
      <c r="AG334" s="338"/>
      <c r="AH334" s="336"/>
      <c r="AI334" s="161">
        <f t="shared" si="194"/>
        <v>0</v>
      </c>
      <c r="AJ334" s="162">
        <f t="shared" si="179"/>
        <v>2.5</v>
      </c>
      <c r="AK334" s="163">
        <f t="shared" si="195"/>
        <v>2.5</v>
      </c>
      <c r="AL334" s="164">
        <f t="shared" si="196"/>
        <v>0</v>
      </c>
      <c r="AM334" s="164">
        <f t="shared" si="197"/>
        <v>0</v>
      </c>
      <c r="AN334" s="164">
        <f t="shared" si="198"/>
        <v>2.5</v>
      </c>
      <c r="AO334" s="164">
        <f t="shared" si="199"/>
        <v>2.5</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f t="shared" si="180"/>
        <v>17</v>
      </c>
      <c r="AX334" s="165">
        <f t="shared" si="181"/>
        <v>17</v>
      </c>
      <c r="AY334" s="193" t="str">
        <f t="shared" si="182"/>
        <v/>
      </c>
      <c r="AZ334" s="183" t="str">
        <f t="shared" si="183"/>
        <v/>
      </c>
      <c r="BA334" s="173">
        <f t="shared" si="184"/>
        <v>0.25</v>
      </c>
      <c r="BB334" s="174">
        <f t="shared" si="185"/>
        <v>0.25</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37.5" x14ac:dyDescent="0.3">
      <c r="A335" s="221"/>
      <c r="B335" s="222"/>
      <c r="C335" s="213">
        <v>324</v>
      </c>
      <c r="D335" s="663" t="s">
        <v>3490</v>
      </c>
      <c r="E335" s="35" t="s">
        <v>3623</v>
      </c>
      <c r="F335" s="17"/>
      <c r="G335" s="131">
        <v>44334</v>
      </c>
      <c r="H335" s="135"/>
      <c r="I335" s="141"/>
      <c r="J335" s="25"/>
      <c r="K335" s="145" t="s">
        <v>0</v>
      </c>
      <c r="L335" s="28"/>
      <c r="M335" s="394">
        <v>44356</v>
      </c>
      <c r="N335" s="158">
        <f t="shared" si="191"/>
        <v>17</v>
      </c>
      <c r="O335" s="27"/>
      <c r="P335" s="27"/>
      <c r="Q335" s="27"/>
      <c r="R335" s="27" t="s">
        <v>0</v>
      </c>
      <c r="S335" s="27"/>
      <c r="T335" s="28"/>
      <c r="U335" s="29"/>
      <c r="V335" s="167">
        <v>0.25</v>
      </c>
      <c r="W335" s="318"/>
      <c r="X335" s="319"/>
      <c r="Y335" s="160">
        <f t="shared" si="177"/>
        <v>0.25</v>
      </c>
      <c r="Z335" s="159">
        <f t="shared" si="192"/>
        <v>2.5</v>
      </c>
      <c r="AA335" s="327"/>
      <c r="AB335" s="400">
        <f t="shared" si="201"/>
        <v>-30</v>
      </c>
      <c r="AC335" s="371"/>
      <c r="AD335" s="226" t="str">
        <f t="shared" si="178"/>
        <v/>
      </c>
      <c r="AE335" s="368">
        <f t="shared" si="193"/>
        <v>-27.5</v>
      </c>
      <c r="AF335" s="339"/>
      <c r="AG335" s="338"/>
      <c r="AH335" s="336"/>
      <c r="AI335" s="161">
        <f t="shared" si="194"/>
        <v>0</v>
      </c>
      <c r="AJ335" s="162">
        <f t="shared" si="179"/>
        <v>2.5</v>
      </c>
      <c r="AK335" s="163">
        <f t="shared" si="195"/>
        <v>2.5</v>
      </c>
      <c r="AL335" s="164">
        <f t="shared" si="196"/>
        <v>0</v>
      </c>
      <c r="AM335" s="164">
        <f t="shared" si="197"/>
        <v>0</v>
      </c>
      <c r="AN335" s="164">
        <f t="shared" si="198"/>
        <v>2.5</v>
      </c>
      <c r="AO335" s="164">
        <f t="shared" si="199"/>
        <v>2.5</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f t="shared" si="180"/>
        <v>17</v>
      </c>
      <c r="AX335" s="165">
        <f t="shared" si="181"/>
        <v>17</v>
      </c>
      <c r="AY335" s="193" t="str">
        <f t="shared" si="182"/>
        <v/>
      </c>
      <c r="AZ335" s="183" t="str">
        <f t="shared" si="183"/>
        <v/>
      </c>
      <c r="BA335" s="173">
        <f t="shared" si="184"/>
        <v>0.25</v>
      </c>
      <c r="BB335" s="174">
        <f t="shared" si="185"/>
        <v>0.25</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37.5" x14ac:dyDescent="0.3">
      <c r="A336" s="221"/>
      <c r="B336" s="222"/>
      <c r="C336" s="214">
        <v>325</v>
      </c>
      <c r="D336" s="662" t="s">
        <v>3606</v>
      </c>
      <c r="E336" s="35" t="s">
        <v>3623</v>
      </c>
      <c r="F336" s="17"/>
      <c r="G336" s="131">
        <v>44334</v>
      </c>
      <c r="H336" s="135"/>
      <c r="I336" s="141"/>
      <c r="J336" s="25"/>
      <c r="K336" s="145" t="s">
        <v>0</v>
      </c>
      <c r="L336" s="28"/>
      <c r="M336" s="394">
        <v>44356</v>
      </c>
      <c r="N336" s="158">
        <f t="shared" si="191"/>
        <v>17</v>
      </c>
      <c r="O336" s="27"/>
      <c r="P336" s="27"/>
      <c r="Q336" s="27"/>
      <c r="R336" s="27" t="s">
        <v>0</v>
      </c>
      <c r="S336" s="27"/>
      <c r="T336" s="28"/>
      <c r="U336" s="29"/>
      <c r="V336" s="167">
        <v>0.25</v>
      </c>
      <c r="W336" s="318"/>
      <c r="X336" s="319"/>
      <c r="Y336" s="160">
        <f t="shared" si="177"/>
        <v>0.25</v>
      </c>
      <c r="Z336" s="159">
        <f t="shared" si="192"/>
        <v>2.5</v>
      </c>
      <c r="AA336" s="327"/>
      <c r="AB336" s="400">
        <f t="shared" si="201"/>
        <v>-30</v>
      </c>
      <c r="AC336" s="371"/>
      <c r="AD336" s="226" t="str">
        <f t="shared" si="178"/>
        <v/>
      </c>
      <c r="AE336" s="368">
        <f t="shared" si="193"/>
        <v>-27.5</v>
      </c>
      <c r="AF336" s="339"/>
      <c r="AG336" s="338"/>
      <c r="AH336" s="336"/>
      <c r="AI336" s="161">
        <f t="shared" si="194"/>
        <v>0</v>
      </c>
      <c r="AJ336" s="162">
        <f t="shared" si="179"/>
        <v>2.5</v>
      </c>
      <c r="AK336" s="163">
        <f t="shared" si="195"/>
        <v>2.5</v>
      </c>
      <c r="AL336" s="164">
        <f t="shared" si="196"/>
        <v>0</v>
      </c>
      <c r="AM336" s="164">
        <f t="shared" si="197"/>
        <v>0</v>
      </c>
      <c r="AN336" s="164">
        <f t="shared" si="198"/>
        <v>2.5</v>
      </c>
      <c r="AO336" s="164">
        <f t="shared" si="199"/>
        <v>2.5</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f t="shared" si="180"/>
        <v>17</v>
      </c>
      <c r="AX336" s="165">
        <f t="shared" si="181"/>
        <v>17</v>
      </c>
      <c r="AY336" s="193" t="str">
        <f t="shared" si="182"/>
        <v/>
      </c>
      <c r="AZ336" s="183" t="str">
        <f t="shared" si="183"/>
        <v/>
      </c>
      <c r="BA336" s="173">
        <f t="shared" si="184"/>
        <v>0.25</v>
      </c>
      <c r="BB336" s="174">
        <f t="shared" si="185"/>
        <v>0.25</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665" t="s">
        <v>3491</v>
      </c>
      <c r="E337" s="35" t="s">
        <v>3623</v>
      </c>
      <c r="F337" s="17"/>
      <c r="G337" s="131">
        <v>44334</v>
      </c>
      <c r="H337" s="135"/>
      <c r="I337" s="141"/>
      <c r="J337" s="25"/>
      <c r="K337" s="145" t="s">
        <v>0</v>
      </c>
      <c r="L337" s="28"/>
      <c r="M337" s="394">
        <v>44356</v>
      </c>
      <c r="N337" s="158">
        <f t="shared" si="191"/>
        <v>17</v>
      </c>
      <c r="O337" s="27"/>
      <c r="P337" s="27"/>
      <c r="Q337" s="27"/>
      <c r="R337" s="27" t="s">
        <v>0</v>
      </c>
      <c r="S337" s="27"/>
      <c r="T337" s="28"/>
      <c r="U337" s="29"/>
      <c r="V337" s="167">
        <v>0.25</v>
      </c>
      <c r="W337" s="318"/>
      <c r="X337" s="319"/>
      <c r="Y337" s="160">
        <f t="shared" si="177"/>
        <v>0.25</v>
      </c>
      <c r="Z337" s="159">
        <f t="shared" si="192"/>
        <v>2.5</v>
      </c>
      <c r="AA337" s="327"/>
      <c r="AB337" s="400">
        <f t="shared" si="201"/>
        <v>-30</v>
      </c>
      <c r="AC337" s="371"/>
      <c r="AD337" s="226" t="str">
        <f t="shared" si="178"/>
        <v/>
      </c>
      <c r="AE337" s="368">
        <f t="shared" si="193"/>
        <v>-27.5</v>
      </c>
      <c r="AF337" s="339"/>
      <c r="AG337" s="338"/>
      <c r="AH337" s="336"/>
      <c r="AI337" s="161">
        <f t="shared" si="194"/>
        <v>0</v>
      </c>
      <c r="AJ337" s="162">
        <f t="shared" si="179"/>
        <v>2.5</v>
      </c>
      <c r="AK337" s="163">
        <f t="shared" si="195"/>
        <v>2.5</v>
      </c>
      <c r="AL337" s="164">
        <f t="shared" si="196"/>
        <v>0</v>
      </c>
      <c r="AM337" s="164">
        <f t="shared" si="197"/>
        <v>0</v>
      </c>
      <c r="AN337" s="164">
        <f t="shared" si="198"/>
        <v>2.5</v>
      </c>
      <c r="AO337" s="164">
        <f t="shared" si="199"/>
        <v>2.5</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f t="shared" si="180"/>
        <v>17</v>
      </c>
      <c r="AX337" s="165">
        <f t="shared" si="181"/>
        <v>17</v>
      </c>
      <c r="AY337" s="193" t="str">
        <f t="shared" si="182"/>
        <v/>
      </c>
      <c r="AZ337" s="183" t="str">
        <f t="shared" si="183"/>
        <v/>
      </c>
      <c r="BA337" s="173">
        <f t="shared" si="184"/>
        <v>0.25</v>
      </c>
      <c r="BB337" s="174">
        <f t="shared" si="185"/>
        <v>0.25</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665" t="s">
        <v>3492</v>
      </c>
      <c r="E338" s="35" t="s">
        <v>3623</v>
      </c>
      <c r="F338" s="17"/>
      <c r="G338" s="131">
        <v>44334</v>
      </c>
      <c r="H338" s="135"/>
      <c r="I338" s="141"/>
      <c r="J338" s="25"/>
      <c r="K338" s="145" t="s">
        <v>0</v>
      </c>
      <c r="L338" s="28"/>
      <c r="M338" s="394">
        <v>44356</v>
      </c>
      <c r="N338" s="158">
        <f t="shared" si="191"/>
        <v>17</v>
      </c>
      <c r="O338" s="27"/>
      <c r="P338" s="27"/>
      <c r="Q338" s="27"/>
      <c r="R338" s="27" t="s">
        <v>0</v>
      </c>
      <c r="S338" s="27"/>
      <c r="T338" s="28"/>
      <c r="U338" s="29"/>
      <c r="V338" s="167">
        <v>0.25</v>
      </c>
      <c r="W338" s="318"/>
      <c r="X338" s="319"/>
      <c r="Y338" s="160">
        <f t="shared" si="177"/>
        <v>0.25</v>
      </c>
      <c r="Z338" s="159">
        <f t="shared" si="192"/>
        <v>2.5</v>
      </c>
      <c r="AA338" s="327"/>
      <c r="AB338" s="400">
        <f t="shared" si="201"/>
        <v>-30</v>
      </c>
      <c r="AC338" s="371"/>
      <c r="AD338" s="226" t="str">
        <f t="shared" si="178"/>
        <v/>
      </c>
      <c r="AE338" s="368">
        <f t="shared" si="193"/>
        <v>-27.5</v>
      </c>
      <c r="AF338" s="339"/>
      <c r="AG338" s="338"/>
      <c r="AH338" s="336"/>
      <c r="AI338" s="161">
        <f t="shared" si="194"/>
        <v>0</v>
      </c>
      <c r="AJ338" s="162">
        <f t="shared" si="179"/>
        <v>2.5</v>
      </c>
      <c r="AK338" s="163">
        <f t="shared" si="195"/>
        <v>2.5</v>
      </c>
      <c r="AL338" s="164">
        <f t="shared" si="196"/>
        <v>0</v>
      </c>
      <c r="AM338" s="164">
        <f t="shared" si="197"/>
        <v>0</v>
      </c>
      <c r="AN338" s="164">
        <f t="shared" si="198"/>
        <v>2.5</v>
      </c>
      <c r="AO338" s="164">
        <f t="shared" si="199"/>
        <v>2.5</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f t="shared" si="180"/>
        <v>17</v>
      </c>
      <c r="AX338" s="165">
        <f t="shared" si="181"/>
        <v>17</v>
      </c>
      <c r="AY338" s="193" t="str">
        <f t="shared" si="182"/>
        <v/>
      </c>
      <c r="AZ338" s="183" t="str">
        <f t="shared" si="183"/>
        <v/>
      </c>
      <c r="BA338" s="173">
        <f t="shared" si="184"/>
        <v>0.25</v>
      </c>
      <c r="BB338" s="174">
        <f t="shared" si="185"/>
        <v>0.25</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666" t="s">
        <v>3493</v>
      </c>
      <c r="E339" s="35" t="s">
        <v>3623</v>
      </c>
      <c r="F339" s="17"/>
      <c r="G339" s="131">
        <v>44334</v>
      </c>
      <c r="H339" s="135"/>
      <c r="I339" s="141"/>
      <c r="J339" s="25"/>
      <c r="K339" s="145" t="s">
        <v>0</v>
      </c>
      <c r="L339" s="28"/>
      <c r="M339" s="394">
        <v>44356</v>
      </c>
      <c r="N339" s="158">
        <f t="shared" si="191"/>
        <v>17</v>
      </c>
      <c r="O339" s="27"/>
      <c r="P339" s="27"/>
      <c r="Q339" s="27"/>
      <c r="R339" s="27" t="s">
        <v>0</v>
      </c>
      <c r="S339" s="27"/>
      <c r="T339" s="28"/>
      <c r="U339" s="29"/>
      <c r="V339" s="167">
        <v>0.25</v>
      </c>
      <c r="W339" s="318"/>
      <c r="X339" s="319"/>
      <c r="Y339" s="160">
        <f t="shared" si="177"/>
        <v>0.25</v>
      </c>
      <c r="Z339" s="159">
        <f t="shared" si="192"/>
        <v>2.5</v>
      </c>
      <c r="AA339" s="327"/>
      <c r="AB339" s="400">
        <f t="shared" si="201"/>
        <v>-30</v>
      </c>
      <c r="AC339" s="371"/>
      <c r="AD339" s="226" t="str">
        <f t="shared" si="178"/>
        <v/>
      </c>
      <c r="AE339" s="368">
        <f t="shared" si="193"/>
        <v>-27.5</v>
      </c>
      <c r="AF339" s="339"/>
      <c r="AG339" s="338"/>
      <c r="AH339" s="336"/>
      <c r="AI339" s="161">
        <f t="shared" si="194"/>
        <v>0</v>
      </c>
      <c r="AJ339" s="162">
        <f t="shared" si="179"/>
        <v>2.5</v>
      </c>
      <c r="AK339" s="163">
        <f t="shared" si="195"/>
        <v>2.5</v>
      </c>
      <c r="AL339" s="164">
        <f t="shared" si="196"/>
        <v>0</v>
      </c>
      <c r="AM339" s="164">
        <f t="shared" si="197"/>
        <v>0</v>
      </c>
      <c r="AN339" s="164">
        <f t="shared" si="198"/>
        <v>2.5</v>
      </c>
      <c r="AO339" s="164">
        <f t="shared" si="199"/>
        <v>2.5</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f t="shared" si="180"/>
        <v>17</v>
      </c>
      <c r="AX339" s="165">
        <f t="shared" si="181"/>
        <v>17</v>
      </c>
      <c r="AY339" s="193" t="str">
        <f t="shared" si="182"/>
        <v/>
      </c>
      <c r="AZ339" s="183" t="str">
        <f t="shared" si="183"/>
        <v/>
      </c>
      <c r="BA339" s="173">
        <f t="shared" si="184"/>
        <v>0.25</v>
      </c>
      <c r="BB339" s="174">
        <f t="shared" si="185"/>
        <v>0.25</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665" t="s">
        <v>3494</v>
      </c>
      <c r="E340" s="35" t="s">
        <v>3623</v>
      </c>
      <c r="F340" s="17"/>
      <c r="G340" s="131">
        <v>44334</v>
      </c>
      <c r="H340" s="135"/>
      <c r="I340" s="141"/>
      <c r="J340" s="25"/>
      <c r="K340" s="145" t="s">
        <v>0</v>
      </c>
      <c r="L340" s="28"/>
      <c r="M340" s="394">
        <v>44356</v>
      </c>
      <c r="N340" s="158">
        <f t="shared" si="191"/>
        <v>17</v>
      </c>
      <c r="O340" s="27"/>
      <c r="P340" s="27"/>
      <c r="Q340" s="27"/>
      <c r="R340" s="27" t="s">
        <v>0</v>
      </c>
      <c r="S340" s="27"/>
      <c r="T340" s="28"/>
      <c r="U340" s="29"/>
      <c r="V340" s="167">
        <v>0.25</v>
      </c>
      <c r="W340" s="318"/>
      <c r="X340" s="319"/>
      <c r="Y340" s="160">
        <f t="shared" si="177"/>
        <v>0.25</v>
      </c>
      <c r="Z340" s="159">
        <f t="shared" si="192"/>
        <v>2.5</v>
      </c>
      <c r="AA340" s="327"/>
      <c r="AB340" s="400">
        <f t="shared" si="201"/>
        <v>-30</v>
      </c>
      <c r="AC340" s="371"/>
      <c r="AD340" s="226" t="str">
        <f t="shared" si="178"/>
        <v/>
      </c>
      <c r="AE340" s="368">
        <f t="shared" si="193"/>
        <v>-27.5</v>
      </c>
      <c r="AF340" s="339"/>
      <c r="AG340" s="338"/>
      <c r="AH340" s="336"/>
      <c r="AI340" s="161">
        <f t="shared" si="194"/>
        <v>0</v>
      </c>
      <c r="AJ340" s="162">
        <f t="shared" si="179"/>
        <v>2.5</v>
      </c>
      <c r="AK340" s="163">
        <f t="shared" si="195"/>
        <v>2.5</v>
      </c>
      <c r="AL340" s="164">
        <f t="shared" si="196"/>
        <v>0</v>
      </c>
      <c r="AM340" s="164">
        <f t="shared" si="197"/>
        <v>0</v>
      </c>
      <c r="AN340" s="164">
        <f t="shared" si="198"/>
        <v>2.5</v>
      </c>
      <c r="AO340" s="164">
        <f t="shared" si="199"/>
        <v>2.5</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f t="shared" si="180"/>
        <v>17</v>
      </c>
      <c r="AX340" s="165">
        <f t="shared" si="181"/>
        <v>17</v>
      </c>
      <c r="AY340" s="193" t="str">
        <f t="shared" si="182"/>
        <v/>
      </c>
      <c r="AZ340" s="183" t="str">
        <f t="shared" si="183"/>
        <v/>
      </c>
      <c r="BA340" s="173">
        <f t="shared" si="184"/>
        <v>0.25</v>
      </c>
      <c r="BB340" s="174">
        <f t="shared" si="185"/>
        <v>0.25</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665" t="s">
        <v>3495</v>
      </c>
      <c r="E341" s="35" t="s">
        <v>3623</v>
      </c>
      <c r="F341" s="17"/>
      <c r="G341" s="131">
        <v>44334</v>
      </c>
      <c r="H341" s="135"/>
      <c r="I341" s="141"/>
      <c r="J341" s="25"/>
      <c r="K341" s="145" t="s">
        <v>0</v>
      </c>
      <c r="L341" s="28"/>
      <c r="M341" s="394">
        <v>44356</v>
      </c>
      <c r="N341" s="158">
        <f t="shared" si="191"/>
        <v>17</v>
      </c>
      <c r="O341" s="27"/>
      <c r="P341" s="27"/>
      <c r="Q341" s="27"/>
      <c r="R341" s="27" t="s">
        <v>0</v>
      </c>
      <c r="S341" s="27"/>
      <c r="T341" s="28"/>
      <c r="U341" s="29"/>
      <c r="V341" s="167">
        <v>0.25</v>
      </c>
      <c r="W341" s="318"/>
      <c r="X341" s="319"/>
      <c r="Y341" s="160">
        <f t="shared" si="177"/>
        <v>0.25</v>
      </c>
      <c r="Z341" s="159">
        <f t="shared" si="192"/>
        <v>2.5</v>
      </c>
      <c r="AA341" s="327"/>
      <c r="AB341" s="400">
        <f t="shared" si="201"/>
        <v>-30</v>
      </c>
      <c r="AC341" s="371"/>
      <c r="AD341" s="226" t="str">
        <f t="shared" si="178"/>
        <v/>
      </c>
      <c r="AE341" s="368">
        <f t="shared" si="193"/>
        <v>-27.5</v>
      </c>
      <c r="AF341" s="339"/>
      <c r="AG341" s="338"/>
      <c r="AH341" s="336"/>
      <c r="AI341" s="161">
        <f t="shared" si="194"/>
        <v>0</v>
      </c>
      <c r="AJ341" s="162">
        <f t="shared" si="179"/>
        <v>2.5</v>
      </c>
      <c r="AK341" s="163">
        <f t="shared" si="195"/>
        <v>2.5</v>
      </c>
      <c r="AL341" s="164">
        <f t="shared" si="196"/>
        <v>0</v>
      </c>
      <c r="AM341" s="164">
        <f t="shared" si="197"/>
        <v>0</v>
      </c>
      <c r="AN341" s="164">
        <f t="shared" si="198"/>
        <v>2.5</v>
      </c>
      <c r="AO341" s="164">
        <f t="shared" si="199"/>
        <v>2.5</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f t="shared" si="180"/>
        <v>17</v>
      </c>
      <c r="AX341" s="165">
        <f t="shared" si="181"/>
        <v>17</v>
      </c>
      <c r="AY341" s="193" t="str">
        <f t="shared" si="182"/>
        <v/>
      </c>
      <c r="AZ341" s="183" t="str">
        <f t="shared" si="183"/>
        <v/>
      </c>
      <c r="BA341" s="173">
        <f t="shared" si="184"/>
        <v>0.25</v>
      </c>
      <c r="BB341" s="174">
        <f t="shared" si="185"/>
        <v>0.25</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37.5" x14ac:dyDescent="0.3">
      <c r="A342" s="221"/>
      <c r="B342" s="222"/>
      <c r="C342" s="213">
        <v>331</v>
      </c>
      <c r="D342" s="662" t="s">
        <v>3496</v>
      </c>
      <c r="E342" s="35" t="s">
        <v>3623</v>
      </c>
      <c r="F342" s="17"/>
      <c r="G342" s="131">
        <v>44334</v>
      </c>
      <c r="H342" s="135"/>
      <c r="I342" s="141"/>
      <c r="J342" s="25"/>
      <c r="K342" s="145" t="s">
        <v>0</v>
      </c>
      <c r="L342" s="28"/>
      <c r="M342" s="394">
        <v>44356</v>
      </c>
      <c r="N342" s="158">
        <f t="shared" si="191"/>
        <v>17</v>
      </c>
      <c r="O342" s="27"/>
      <c r="P342" s="27"/>
      <c r="Q342" s="27"/>
      <c r="R342" s="27" t="s">
        <v>0</v>
      </c>
      <c r="S342" s="27"/>
      <c r="T342" s="28"/>
      <c r="U342" s="29"/>
      <c r="V342" s="167">
        <v>0.25</v>
      </c>
      <c r="W342" s="318"/>
      <c r="X342" s="319"/>
      <c r="Y342" s="160">
        <f t="shared" si="177"/>
        <v>0.25</v>
      </c>
      <c r="Z342" s="159">
        <f t="shared" si="192"/>
        <v>2.5</v>
      </c>
      <c r="AA342" s="327"/>
      <c r="AB342" s="400">
        <f t="shared" si="201"/>
        <v>-30</v>
      </c>
      <c r="AC342" s="371"/>
      <c r="AD342" s="226" t="str">
        <f t="shared" si="178"/>
        <v/>
      </c>
      <c r="AE342" s="368">
        <f t="shared" si="193"/>
        <v>-27.5</v>
      </c>
      <c r="AF342" s="339"/>
      <c r="AG342" s="338"/>
      <c r="AH342" s="336"/>
      <c r="AI342" s="161">
        <f t="shared" si="194"/>
        <v>0</v>
      </c>
      <c r="AJ342" s="162">
        <f t="shared" si="179"/>
        <v>2.5</v>
      </c>
      <c r="AK342" s="163">
        <f t="shared" si="195"/>
        <v>2.5</v>
      </c>
      <c r="AL342" s="164">
        <f t="shared" si="196"/>
        <v>0</v>
      </c>
      <c r="AM342" s="164">
        <f t="shared" si="197"/>
        <v>0</v>
      </c>
      <c r="AN342" s="164">
        <f t="shared" si="198"/>
        <v>2.5</v>
      </c>
      <c r="AO342" s="164">
        <f t="shared" si="199"/>
        <v>2.5</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f t="shared" si="180"/>
        <v>17</v>
      </c>
      <c r="AX342" s="165">
        <f t="shared" si="181"/>
        <v>17</v>
      </c>
      <c r="AY342" s="193" t="str">
        <f t="shared" si="182"/>
        <v/>
      </c>
      <c r="AZ342" s="183" t="str">
        <f t="shared" si="183"/>
        <v/>
      </c>
      <c r="BA342" s="173">
        <f t="shared" si="184"/>
        <v>0.25</v>
      </c>
      <c r="BB342" s="174">
        <f t="shared" si="185"/>
        <v>0.25</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37.5" x14ac:dyDescent="0.3">
      <c r="A343" s="221"/>
      <c r="B343" s="222"/>
      <c r="C343" s="214">
        <v>332</v>
      </c>
      <c r="D343" s="663" t="s">
        <v>3497</v>
      </c>
      <c r="E343" s="35" t="s">
        <v>3623</v>
      </c>
      <c r="F343" s="17"/>
      <c r="G343" s="131">
        <v>44334</v>
      </c>
      <c r="H343" s="135"/>
      <c r="I343" s="141"/>
      <c r="J343" s="25"/>
      <c r="K343" s="145" t="s">
        <v>0</v>
      </c>
      <c r="L343" s="28"/>
      <c r="M343" s="394">
        <v>44356</v>
      </c>
      <c r="N343" s="158">
        <f t="shared" si="191"/>
        <v>17</v>
      </c>
      <c r="O343" s="27"/>
      <c r="P343" s="27"/>
      <c r="Q343" s="27"/>
      <c r="R343" s="27" t="s">
        <v>0</v>
      </c>
      <c r="S343" s="27"/>
      <c r="T343" s="28"/>
      <c r="U343" s="29"/>
      <c r="V343" s="167">
        <v>0.25</v>
      </c>
      <c r="W343" s="318"/>
      <c r="X343" s="319"/>
      <c r="Y343" s="160">
        <f t="shared" si="177"/>
        <v>0.25</v>
      </c>
      <c r="Z343" s="159">
        <f t="shared" si="192"/>
        <v>2.5</v>
      </c>
      <c r="AA343" s="327"/>
      <c r="AB343" s="400">
        <f t="shared" si="201"/>
        <v>-30</v>
      </c>
      <c r="AC343" s="371"/>
      <c r="AD343" s="226" t="str">
        <f t="shared" si="178"/>
        <v/>
      </c>
      <c r="AE343" s="368">
        <f t="shared" si="193"/>
        <v>-27.5</v>
      </c>
      <c r="AF343" s="339"/>
      <c r="AG343" s="338"/>
      <c r="AH343" s="336"/>
      <c r="AI343" s="161">
        <f t="shared" si="194"/>
        <v>0</v>
      </c>
      <c r="AJ343" s="162">
        <f t="shared" si="179"/>
        <v>2.5</v>
      </c>
      <c r="AK343" s="163">
        <f t="shared" si="195"/>
        <v>2.5</v>
      </c>
      <c r="AL343" s="164">
        <f t="shared" si="196"/>
        <v>0</v>
      </c>
      <c r="AM343" s="164">
        <f t="shared" si="197"/>
        <v>0</v>
      </c>
      <c r="AN343" s="164">
        <f t="shared" si="198"/>
        <v>2.5</v>
      </c>
      <c r="AO343" s="164">
        <f t="shared" si="199"/>
        <v>2.5</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f t="shared" si="180"/>
        <v>17</v>
      </c>
      <c r="AX343" s="165">
        <f t="shared" si="181"/>
        <v>17</v>
      </c>
      <c r="AY343" s="193" t="str">
        <f t="shared" si="182"/>
        <v/>
      </c>
      <c r="AZ343" s="183" t="str">
        <f t="shared" si="183"/>
        <v/>
      </c>
      <c r="BA343" s="173">
        <f t="shared" si="184"/>
        <v>0.25</v>
      </c>
      <c r="BB343" s="174">
        <f t="shared" si="185"/>
        <v>0.25</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37.5" x14ac:dyDescent="0.3">
      <c r="A344" s="221"/>
      <c r="B344" s="222"/>
      <c r="C344" s="214">
        <v>333</v>
      </c>
      <c r="D344" s="662" t="s">
        <v>3498</v>
      </c>
      <c r="E344" s="35" t="s">
        <v>3623</v>
      </c>
      <c r="F344" s="17"/>
      <c r="G344" s="131">
        <v>44334</v>
      </c>
      <c r="H344" s="135"/>
      <c r="I344" s="141"/>
      <c r="J344" s="25"/>
      <c r="K344" s="145" t="s">
        <v>0</v>
      </c>
      <c r="L344" s="28"/>
      <c r="M344" s="394">
        <v>44356</v>
      </c>
      <c r="N344" s="158">
        <f t="shared" si="191"/>
        <v>17</v>
      </c>
      <c r="O344" s="27"/>
      <c r="P344" s="27"/>
      <c r="Q344" s="27"/>
      <c r="R344" s="27" t="s">
        <v>0</v>
      </c>
      <c r="S344" s="27"/>
      <c r="T344" s="28"/>
      <c r="U344" s="29"/>
      <c r="V344" s="167">
        <v>0.25</v>
      </c>
      <c r="W344" s="318"/>
      <c r="X344" s="319"/>
      <c r="Y344" s="160">
        <f t="shared" si="177"/>
        <v>0.25</v>
      </c>
      <c r="Z344" s="159">
        <f t="shared" si="192"/>
        <v>2.5</v>
      </c>
      <c r="AA344" s="327"/>
      <c r="AB344" s="400">
        <f t="shared" si="201"/>
        <v>-30</v>
      </c>
      <c r="AC344" s="371"/>
      <c r="AD344" s="226" t="str">
        <f t="shared" si="178"/>
        <v/>
      </c>
      <c r="AE344" s="368">
        <f t="shared" si="193"/>
        <v>-27.5</v>
      </c>
      <c r="AF344" s="339"/>
      <c r="AG344" s="338"/>
      <c r="AH344" s="336"/>
      <c r="AI344" s="161">
        <f t="shared" si="194"/>
        <v>0</v>
      </c>
      <c r="AJ344" s="162">
        <f t="shared" si="179"/>
        <v>2.5</v>
      </c>
      <c r="AK344" s="163">
        <f t="shared" si="195"/>
        <v>2.5</v>
      </c>
      <c r="AL344" s="164">
        <f t="shared" si="196"/>
        <v>0</v>
      </c>
      <c r="AM344" s="164">
        <f t="shared" si="197"/>
        <v>0</v>
      </c>
      <c r="AN344" s="164">
        <f t="shared" si="198"/>
        <v>2.5</v>
      </c>
      <c r="AO344" s="164">
        <f t="shared" si="199"/>
        <v>2.5</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f t="shared" si="180"/>
        <v>17</v>
      </c>
      <c r="AX344" s="165">
        <f t="shared" si="181"/>
        <v>17</v>
      </c>
      <c r="AY344" s="193" t="str">
        <f t="shared" si="182"/>
        <v/>
      </c>
      <c r="AZ344" s="183" t="str">
        <f t="shared" si="183"/>
        <v/>
      </c>
      <c r="BA344" s="173">
        <f t="shared" si="184"/>
        <v>0.25</v>
      </c>
      <c r="BB344" s="174">
        <f t="shared" si="185"/>
        <v>0.25</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37.5" x14ac:dyDescent="0.3">
      <c r="A345" s="221"/>
      <c r="B345" s="222"/>
      <c r="C345" s="213">
        <v>334</v>
      </c>
      <c r="D345" s="662" t="s">
        <v>3499</v>
      </c>
      <c r="E345" s="35" t="s">
        <v>3623</v>
      </c>
      <c r="F345" s="17"/>
      <c r="G345" s="131">
        <v>44334</v>
      </c>
      <c r="H345" s="135"/>
      <c r="I345" s="141"/>
      <c r="J345" s="25"/>
      <c r="K345" s="145" t="s">
        <v>0</v>
      </c>
      <c r="L345" s="28"/>
      <c r="M345" s="394">
        <v>44356</v>
      </c>
      <c r="N345" s="158">
        <f t="shared" si="191"/>
        <v>17</v>
      </c>
      <c r="O345" s="27"/>
      <c r="P345" s="27"/>
      <c r="Q345" s="27"/>
      <c r="R345" s="27" t="s">
        <v>0</v>
      </c>
      <c r="S345" s="27"/>
      <c r="T345" s="28"/>
      <c r="U345" s="29"/>
      <c r="V345" s="167">
        <v>0.25</v>
      </c>
      <c r="W345" s="318"/>
      <c r="X345" s="319"/>
      <c r="Y345" s="160">
        <f t="shared" si="177"/>
        <v>0.25</v>
      </c>
      <c r="Z345" s="159">
        <f t="shared" si="192"/>
        <v>2.5</v>
      </c>
      <c r="AA345" s="327"/>
      <c r="AB345" s="400">
        <f t="shared" si="201"/>
        <v>-30</v>
      </c>
      <c r="AC345" s="371"/>
      <c r="AD345" s="226" t="str">
        <f t="shared" si="178"/>
        <v/>
      </c>
      <c r="AE345" s="368">
        <f t="shared" si="193"/>
        <v>-27.5</v>
      </c>
      <c r="AF345" s="339"/>
      <c r="AG345" s="338"/>
      <c r="AH345" s="336"/>
      <c r="AI345" s="161">
        <f t="shared" si="194"/>
        <v>0</v>
      </c>
      <c r="AJ345" s="162">
        <f t="shared" si="179"/>
        <v>2.5</v>
      </c>
      <c r="AK345" s="163">
        <f t="shared" si="195"/>
        <v>2.5</v>
      </c>
      <c r="AL345" s="164">
        <f t="shared" si="196"/>
        <v>0</v>
      </c>
      <c r="AM345" s="164">
        <f t="shared" si="197"/>
        <v>0</v>
      </c>
      <c r="AN345" s="164">
        <f t="shared" si="198"/>
        <v>2.5</v>
      </c>
      <c r="AO345" s="164">
        <f t="shared" si="199"/>
        <v>2.5</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f t="shared" si="180"/>
        <v>17</v>
      </c>
      <c r="AX345" s="165">
        <f t="shared" si="181"/>
        <v>17</v>
      </c>
      <c r="AY345" s="193" t="str">
        <f t="shared" si="182"/>
        <v/>
      </c>
      <c r="AZ345" s="183" t="str">
        <f t="shared" si="183"/>
        <v/>
      </c>
      <c r="BA345" s="173">
        <f t="shared" si="184"/>
        <v>0.25</v>
      </c>
      <c r="BB345" s="174">
        <f t="shared" si="185"/>
        <v>0.25</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37.5" x14ac:dyDescent="0.3">
      <c r="A346" s="221"/>
      <c r="B346" s="222"/>
      <c r="C346" s="214">
        <v>335</v>
      </c>
      <c r="D346" s="662" t="s">
        <v>3500</v>
      </c>
      <c r="E346" s="35" t="s">
        <v>3623</v>
      </c>
      <c r="F346" s="17"/>
      <c r="G346" s="131">
        <v>44334</v>
      </c>
      <c r="H346" s="135"/>
      <c r="I346" s="141"/>
      <c r="J346" s="25"/>
      <c r="K346" s="145" t="s">
        <v>0</v>
      </c>
      <c r="L346" s="28"/>
      <c r="M346" s="394">
        <v>44356</v>
      </c>
      <c r="N346" s="158">
        <f t="shared" si="191"/>
        <v>17</v>
      </c>
      <c r="O346" s="27"/>
      <c r="P346" s="27"/>
      <c r="Q346" s="27"/>
      <c r="R346" s="27" t="s">
        <v>0</v>
      </c>
      <c r="S346" s="27"/>
      <c r="T346" s="28"/>
      <c r="U346" s="29"/>
      <c r="V346" s="167">
        <v>0.25</v>
      </c>
      <c r="W346" s="318"/>
      <c r="X346" s="319"/>
      <c r="Y346" s="160">
        <f t="shared" si="177"/>
        <v>0.25</v>
      </c>
      <c r="Z346" s="159">
        <f t="shared" si="192"/>
        <v>2.5</v>
      </c>
      <c r="AA346" s="327"/>
      <c r="AB346" s="400">
        <f t="shared" si="201"/>
        <v>-30</v>
      </c>
      <c r="AC346" s="371"/>
      <c r="AD346" s="226" t="str">
        <f t="shared" si="178"/>
        <v/>
      </c>
      <c r="AE346" s="368">
        <f t="shared" si="193"/>
        <v>-27.5</v>
      </c>
      <c r="AF346" s="339"/>
      <c r="AG346" s="338"/>
      <c r="AH346" s="336"/>
      <c r="AI346" s="161">
        <f t="shared" si="194"/>
        <v>0</v>
      </c>
      <c r="AJ346" s="162">
        <f t="shared" si="179"/>
        <v>2.5</v>
      </c>
      <c r="AK346" s="163">
        <f t="shared" si="195"/>
        <v>2.5</v>
      </c>
      <c r="AL346" s="164">
        <f t="shared" si="196"/>
        <v>0</v>
      </c>
      <c r="AM346" s="164">
        <f t="shared" si="197"/>
        <v>0</v>
      </c>
      <c r="AN346" s="164">
        <f t="shared" si="198"/>
        <v>2.5</v>
      </c>
      <c r="AO346" s="164">
        <f t="shared" si="199"/>
        <v>2.5</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f t="shared" si="180"/>
        <v>17</v>
      </c>
      <c r="AX346" s="165">
        <f t="shared" si="181"/>
        <v>17</v>
      </c>
      <c r="AY346" s="193" t="str">
        <f t="shared" si="182"/>
        <v/>
      </c>
      <c r="AZ346" s="183" t="str">
        <f t="shared" si="183"/>
        <v/>
      </c>
      <c r="BA346" s="173">
        <f t="shared" si="184"/>
        <v>0.25</v>
      </c>
      <c r="BB346" s="174">
        <f t="shared" si="185"/>
        <v>0.25</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37.5" x14ac:dyDescent="0.3">
      <c r="A347" s="221"/>
      <c r="B347" s="222"/>
      <c r="C347" s="213">
        <v>336</v>
      </c>
      <c r="D347" s="663" t="s">
        <v>3501</v>
      </c>
      <c r="E347" s="35" t="s">
        <v>3623</v>
      </c>
      <c r="F347" s="17"/>
      <c r="G347" s="131">
        <v>44334</v>
      </c>
      <c r="H347" s="135"/>
      <c r="I347" s="141"/>
      <c r="J347" s="25"/>
      <c r="K347" s="145" t="s">
        <v>0</v>
      </c>
      <c r="L347" s="28"/>
      <c r="M347" s="394">
        <v>44356</v>
      </c>
      <c r="N347" s="158">
        <f t="shared" si="191"/>
        <v>17</v>
      </c>
      <c r="O347" s="27"/>
      <c r="P347" s="27"/>
      <c r="Q347" s="27"/>
      <c r="R347" s="27" t="s">
        <v>0</v>
      </c>
      <c r="S347" s="27"/>
      <c r="T347" s="28"/>
      <c r="U347" s="29"/>
      <c r="V347" s="167">
        <v>0.25</v>
      </c>
      <c r="W347" s="318"/>
      <c r="X347" s="319"/>
      <c r="Y347" s="160">
        <f t="shared" si="177"/>
        <v>0.25</v>
      </c>
      <c r="Z347" s="159">
        <f t="shared" si="192"/>
        <v>2.5</v>
      </c>
      <c r="AA347" s="327"/>
      <c r="AB347" s="400">
        <f t="shared" si="201"/>
        <v>-30</v>
      </c>
      <c r="AC347" s="371"/>
      <c r="AD347" s="226" t="str">
        <f t="shared" si="178"/>
        <v/>
      </c>
      <c r="AE347" s="368">
        <f t="shared" si="193"/>
        <v>-27.5</v>
      </c>
      <c r="AF347" s="339"/>
      <c r="AG347" s="338"/>
      <c r="AH347" s="336"/>
      <c r="AI347" s="161">
        <f t="shared" si="194"/>
        <v>0</v>
      </c>
      <c r="AJ347" s="162">
        <f t="shared" si="179"/>
        <v>2.5</v>
      </c>
      <c r="AK347" s="163">
        <f t="shared" si="195"/>
        <v>2.5</v>
      </c>
      <c r="AL347" s="164">
        <f t="shared" si="196"/>
        <v>0</v>
      </c>
      <c r="AM347" s="164">
        <f t="shared" si="197"/>
        <v>0</v>
      </c>
      <c r="AN347" s="164">
        <f t="shared" si="198"/>
        <v>2.5</v>
      </c>
      <c r="AO347" s="164">
        <f t="shared" si="199"/>
        <v>2.5</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f t="shared" si="180"/>
        <v>17</v>
      </c>
      <c r="AX347" s="165">
        <f t="shared" si="181"/>
        <v>17</v>
      </c>
      <c r="AY347" s="193" t="str">
        <f t="shared" si="182"/>
        <v/>
      </c>
      <c r="AZ347" s="183" t="str">
        <f t="shared" si="183"/>
        <v/>
      </c>
      <c r="BA347" s="173">
        <f t="shared" si="184"/>
        <v>0.25</v>
      </c>
      <c r="BB347" s="174">
        <f t="shared" si="185"/>
        <v>0.25</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37.5" x14ac:dyDescent="0.3">
      <c r="A348" s="221"/>
      <c r="B348" s="222"/>
      <c r="C348" s="214">
        <v>337</v>
      </c>
      <c r="D348" s="662" t="s">
        <v>3502</v>
      </c>
      <c r="E348" s="35" t="s">
        <v>3623</v>
      </c>
      <c r="F348" s="17"/>
      <c r="G348" s="131">
        <v>44334</v>
      </c>
      <c r="H348" s="137"/>
      <c r="I348" s="143"/>
      <c r="J348" s="80"/>
      <c r="K348" s="145" t="s">
        <v>0</v>
      </c>
      <c r="L348" s="30"/>
      <c r="M348" s="394">
        <v>44356</v>
      </c>
      <c r="N348" s="158">
        <f t="shared" si="191"/>
        <v>17</v>
      </c>
      <c r="O348" s="27"/>
      <c r="P348" s="27"/>
      <c r="Q348" s="27"/>
      <c r="R348" s="27" t="s">
        <v>0</v>
      </c>
      <c r="S348" s="27"/>
      <c r="T348" s="28"/>
      <c r="U348" s="29"/>
      <c r="V348" s="167">
        <v>0.25</v>
      </c>
      <c r="W348" s="318"/>
      <c r="X348" s="319"/>
      <c r="Y348" s="160">
        <f t="shared" si="177"/>
        <v>0.25</v>
      </c>
      <c r="Z348" s="159">
        <f t="shared" si="192"/>
        <v>2.5</v>
      </c>
      <c r="AA348" s="327"/>
      <c r="AB348" s="400">
        <f t="shared" si="201"/>
        <v>-30</v>
      </c>
      <c r="AC348" s="371"/>
      <c r="AD348" s="226" t="str">
        <f t="shared" si="178"/>
        <v/>
      </c>
      <c r="AE348" s="368">
        <f t="shared" si="193"/>
        <v>-27.5</v>
      </c>
      <c r="AF348" s="339"/>
      <c r="AG348" s="338"/>
      <c r="AH348" s="336"/>
      <c r="AI348" s="161">
        <f t="shared" si="194"/>
        <v>0</v>
      </c>
      <c r="AJ348" s="162">
        <f t="shared" si="179"/>
        <v>2.5</v>
      </c>
      <c r="AK348" s="163">
        <f t="shared" si="195"/>
        <v>2.5</v>
      </c>
      <c r="AL348" s="164">
        <f t="shared" si="196"/>
        <v>0</v>
      </c>
      <c r="AM348" s="164">
        <f t="shared" si="197"/>
        <v>0</v>
      </c>
      <c r="AN348" s="164">
        <f t="shared" si="198"/>
        <v>2.5</v>
      </c>
      <c r="AO348" s="164">
        <f t="shared" si="199"/>
        <v>2.5</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f t="shared" si="180"/>
        <v>17</v>
      </c>
      <c r="AX348" s="165">
        <f t="shared" si="181"/>
        <v>17</v>
      </c>
      <c r="AY348" s="193" t="str">
        <f t="shared" si="182"/>
        <v/>
      </c>
      <c r="AZ348" s="183" t="str">
        <f t="shared" si="183"/>
        <v/>
      </c>
      <c r="BA348" s="173">
        <f t="shared" si="184"/>
        <v>0.25</v>
      </c>
      <c r="BB348" s="174">
        <f t="shared" si="185"/>
        <v>0.25</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665" t="s">
        <v>3495</v>
      </c>
      <c r="E349" s="35" t="s">
        <v>3623</v>
      </c>
      <c r="F349" s="17"/>
      <c r="G349" s="131">
        <v>44334</v>
      </c>
      <c r="H349" s="135"/>
      <c r="I349" s="141"/>
      <c r="J349" s="25"/>
      <c r="K349" s="145" t="s">
        <v>0</v>
      </c>
      <c r="L349" s="28"/>
      <c r="M349" s="394">
        <v>44356</v>
      </c>
      <c r="N349" s="158">
        <f t="shared" si="191"/>
        <v>17</v>
      </c>
      <c r="O349" s="27"/>
      <c r="P349" s="27"/>
      <c r="Q349" s="27"/>
      <c r="R349" s="27" t="s">
        <v>0</v>
      </c>
      <c r="S349" s="27"/>
      <c r="T349" s="28"/>
      <c r="U349" s="29"/>
      <c r="V349" s="167">
        <v>0.25</v>
      </c>
      <c r="W349" s="318"/>
      <c r="X349" s="319"/>
      <c r="Y349" s="160">
        <f t="shared" si="177"/>
        <v>0.25</v>
      </c>
      <c r="Z349" s="159">
        <f t="shared" si="192"/>
        <v>2.5</v>
      </c>
      <c r="AA349" s="327"/>
      <c r="AB349" s="400">
        <f t="shared" si="201"/>
        <v>-30</v>
      </c>
      <c r="AC349" s="371"/>
      <c r="AD349" s="226" t="str">
        <f t="shared" si="178"/>
        <v/>
      </c>
      <c r="AE349" s="368">
        <f t="shared" si="193"/>
        <v>-27.5</v>
      </c>
      <c r="AF349" s="339"/>
      <c r="AG349" s="338"/>
      <c r="AH349" s="336"/>
      <c r="AI349" s="161">
        <f t="shared" si="194"/>
        <v>0</v>
      </c>
      <c r="AJ349" s="162">
        <f t="shared" si="179"/>
        <v>2.5</v>
      </c>
      <c r="AK349" s="163">
        <f t="shared" si="195"/>
        <v>2.5</v>
      </c>
      <c r="AL349" s="164">
        <f t="shared" si="196"/>
        <v>0</v>
      </c>
      <c r="AM349" s="164">
        <f t="shared" si="197"/>
        <v>0</v>
      </c>
      <c r="AN349" s="164">
        <f t="shared" si="198"/>
        <v>2.5</v>
      </c>
      <c r="AO349" s="164">
        <f t="shared" si="199"/>
        <v>2.5</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f t="shared" si="180"/>
        <v>17</v>
      </c>
      <c r="AX349" s="165">
        <f t="shared" si="181"/>
        <v>17</v>
      </c>
      <c r="AY349" s="193" t="str">
        <f t="shared" si="182"/>
        <v/>
      </c>
      <c r="AZ349" s="183" t="str">
        <f t="shared" si="183"/>
        <v/>
      </c>
      <c r="BA349" s="173">
        <f t="shared" si="184"/>
        <v>0.25</v>
      </c>
      <c r="BB349" s="174">
        <f t="shared" si="185"/>
        <v>0.25</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37.5" x14ac:dyDescent="0.3">
      <c r="A350" s="221"/>
      <c r="B350" s="222"/>
      <c r="C350" s="213">
        <v>339</v>
      </c>
      <c r="D350" s="662" t="s">
        <v>3503</v>
      </c>
      <c r="E350" s="35" t="s">
        <v>3623</v>
      </c>
      <c r="F350" s="17"/>
      <c r="G350" s="131">
        <v>44334</v>
      </c>
      <c r="H350" s="135"/>
      <c r="I350" s="141"/>
      <c r="J350" s="25"/>
      <c r="K350" s="145" t="s">
        <v>0</v>
      </c>
      <c r="L350" s="28"/>
      <c r="M350" s="394">
        <v>44356</v>
      </c>
      <c r="N350" s="158">
        <f t="shared" si="191"/>
        <v>17</v>
      </c>
      <c r="O350" s="27"/>
      <c r="P350" s="27"/>
      <c r="Q350" s="27"/>
      <c r="R350" s="27" t="s">
        <v>0</v>
      </c>
      <c r="S350" s="27"/>
      <c r="T350" s="28"/>
      <c r="U350" s="29"/>
      <c r="V350" s="167">
        <v>0.25</v>
      </c>
      <c r="W350" s="318"/>
      <c r="X350" s="319"/>
      <c r="Y350" s="160">
        <f t="shared" si="177"/>
        <v>0.25</v>
      </c>
      <c r="Z350" s="159">
        <f t="shared" si="192"/>
        <v>2.5</v>
      </c>
      <c r="AA350" s="327"/>
      <c r="AB350" s="400">
        <f t="shared" si="201"/>
        <v>-30</v>
      </c>
      <c r="AC350" s="371"/>
      <c r="AD350" s="226" t="str">
        <f t="shared" si="178"/>
        <v/>
      </c>
      <c r="AE350" s="368">
        <f t="shared" si="193"/>
        <v>-27.5</v>
      </c>
      <c r="AF350" s="339"/>
      <c r="AG350" s="338"/>
      <c r="AH350" s="336"/>
      <c r="AI350" s="161">
        <f t="shared" si="194"/>
        <v>0</v>
      </c>
      <c r="AJ350" s="162">
        <f t="shared" si="179"/>
        <v>2.5</v>
      </c>
      <c r="AK350" s="163">
        <f t="shared" si="195"/>
        <v>2.5</v>
      </c>
      <c r="AL350" s="164">
        <f t="shared" si="196"/>
        <v>0</v>
      </c>
      <c r="AM350" s="164">
        <f t="shared" si="197"/>
        <v>0</v>
      </c>
      <c r="AN350" s="164">
        <f t="shared" si="198"/>
        <v>2.5</v>
      </c>
      <c r="AO350" s="164">
        <f t="shared" si="199"/>
        <v>2.5</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f t="shared" si="180"/>
        <v>17</v>
      </c>
      <c r="AX350" s="165">
        <f t="shared" si="181"/>
        <v>17</v>
      </c>
      <c r="AY350" s="193" t="str">
        <f t="shared" si="182"/>
        <v/>
      </c>
      <c r="AZ350" s="183" t="str">
        <f t="shared" si="183"/>
        <v/>
      </c>
      <c r="BA350" s="173">
        <f t="shared" si="184"/>
        <v>0.25</v>
      </c>
      <c r="BB350" s="174">
        <f t="shared" si="185"/>
        <v>0.25</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37.5" x14ac:dyDescent="0.3">
      <c r="A351" s="221"/>
      <c r="B351" s="222"/>
      <c r="C351" s="214">
        <v>340</v>
      </c>
      <c r="D351" s="663" t="s">
        <v>3504</v>
      </c>
      <c r="E351" s="35" t="s">
        <v>3623</v>
      </c>
      <c r="F351" s="17"/>
      <c r="G351" s="131">
        <v>44334</v>
      </c>
      <c r="H351" s="135"/>
      <c r="I351" s="141"/>
      <c r="J351" s="25"/>
      <c r="K351" s="145" t="s">
        <v>0</v>
      </c>
      <c r="L351" s="28"/>
      <c r="M351" s="394">
        <v>44356</v>
      </c>
      <c r="N351" s="158">
        <f t="shared" si="191"/>
        <v>17</v>
      </c>
      <c r="O351" s="27"/>
      <c r="P351" s="27"/>
      <c r="Q351" s="27"/>
      <c r="R351" s="27" t="s">
        <v>0</v>
      </c>
      <c r="S351" s="27"/>
      <c r="T351" s="28"/>
      <c r="U351" s="29"/>
      <c r="V351" s="167">
        <v>0.25</v>
      </c>
      <c r="W351" s="318"/>
      <c r="X351" s="319"/>
      <c r="Y351" s="160">
        <f t="shared" si="177"/>
        <v>0.25</v>
      </c>
      <c r="Z351" s="159">
        <f t="shared" si="192"/>
        <v>2.5</v>
      </c>
      <c r="AA351" s="327"/>
      <c r="AB351" s="400">
        <f t="shared" si="201"/>
        <v>-30</v>
      </c>
      <c r="AC351" s="371"/>
      <c r="AD351" s="226" t="str">
        <f t="shared" si="178"/>
        <v/>
      </c>
      <c r="AE351" s="368">
        <f t="shared" si="193"/>
        <v>-27.5</v>
      </c>
      <c r="AF351" s="339"/>
      <c r="AG351" s="338"/>
      <c r="AH351" s="336"/>
      <c r="AI351" s="161">
        <f t="shared" si="194"/>
        <v>0</v>
      </c>
      <c r="AJ351" s="162">
        <f t="shared" si="179"/>
        <v>2.5</v>
      </c>
      <c r="AK351" s="163">
        <f t="shared" si="195"/>
        <v>2.5</v>
      </c>
      <c r="AL351" s="164">
        <f t="shared" si="196"/>
        <v>0</v>
      </c>
      <c r="AM351" s="164">
        <f t="shared" si="197"/>
        <v>0</v>
      </c>
      <c r="AN351" s="164">
        <f t="shared" si="198"/>
        <v>2.5</v>
      </c>
      <c r="AO351" s="164">
        <f t="shared" si="199"/>
        <v>2.5</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f t="shared" si="180"/>
        <v>17</v>
      </c>
      <c r="AX351" s="165">
        <f t="shared" si="181"/>
        <v>17</v>
      </c>
      <c r="AY351" s="193" t="str">
        <f t="shared" si="182"/>
        <v/>
      </c>
      <c r="AZ351" s="183" t="str">
        <f t="shared" si="183"/>
        <v/>
      </c>
      <c r="BA351" s="173">
        <f t="shared" si="184"/>
        <v>0.25</v>
      </c>
      <c r="BB351" s="174">
        <f t="shared" si="185"/>
        <v>0.25</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37.5" x14ac:dyDescent="0.3">
      <c r="A352" s="221"/>
      <c r="B352" s="222"/>
      <c r="C352" s="213">
        <v>341</v>
      </c>
      <c r="D352" s="662" t="s">
        <v>3505</v>
      </c>
      <c r="E352" s="35" t="s">
        <v>3623</v>
      </c>
      <c r="F352" s="17"/>
      <c r="G352" s="131">
        <v>44334</v>
      </c>
      <c r="H352" s="135"/>
      <c r="I352" s="141"/>
      <c r="J352" s="25"/>
      <c r="K352" s="145" t="s">
        <v>0</v>
      </c>
      <c r="L352" s="28"/>
      <c r="M352" s="394">
        <v>44356</v>
      </c>
      <c r="N352" s="158">
        <f t="shared" si="191"/>
        <v>17</v>
      </c>
      <c r="O352" s="27"/>
      <c r="P352" s="27"/>
      <c r="Q352" s="27"/>
      <c r="R352" s="27" t="s">
        <v>0</v>
      </c>
      <c r="S352" s="27"/>
      <c r="T352" s="28"/>
      <c r="U352" s="29"/>
      <c r="V352" s="167">
        <v>0.25</v>
      </c>
      <c r="W352" s="318"/>
      <c r="X352" s="319"/>
      <c r="Y352" s="160">
        <f t="shared" si="177"/>
        <v>0.25</v>
      </c>
      <c r="Z352" s="159">
        <f t="shared" si="192"/>
        <v>2.5</v>
      </c>
      <c r="AA352" s="327"/>
      <c r="AB352" s="400">
        <f t="shared" si="201"/>
        <v>-30</v>
      </c>
      <c r="AC352" s="371"/>
      <c r="AD352" s="226" t="str">
        <f t="shared" si="178"/>
        <v/>
      </c>
      <c r="AE352" s="368">
        <f t="shared" si="193"/>
        <v>-27.5</v>
      </c>
      <c r="AF352" s="339"/>
      <c r="AG352" s="338"/>
      <c r="AH352" s="336"/>
      <c r="AI352" s="161">
        <f t="shared" si="194"/>
        <v>0</v>
      </c>
      <c r="AJ352" s="162">
        <f t="shared" si="179"/>
        <v>2.5</v>
      </c>
      <c r="AK352" s="163">
        <f t="shared" si="195"/>
        <v>2.5</v>
      </c>
      <c r="AL352" s="164">
        <f t="shared" si="196"/>
        <v>0</v>
      </c>
      <c r="AM352" s="164">
        <f t="shared" si="197"/>
        <v>0</v>
      </c>
      <c r="AN352" s="164">
        <f t="shared" si="198"/>
        <v>2.5</v>
      </c>
      <c r="AO352" s="164">
        <f t="shared" si="199"/>
        <v>2.5</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f t="shared" si="180"/>
        <v>17</v>
      </c>
      <c r="AX352" s="165">
        <f t="shared" si="181"/>
        <v>17</v>
      </c>
      <c r="AY352" s="193" t="str">
        <f t="shared" si="182"/>
        <v/>
      </c>
      <c r="AZ352" s="183" t="str">
        <f t="shared" si="183"/>
        <v/>
      </c>
      <c r="BA352" s="173">
        <f t="shared" si="184"/>
        <v>0.25</v>
      </c>
      <c r="BB352" s="174">
        <f t="shared" si="185"/>
        <v>0.25</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37.5" x14ac:dyDescent="0.3">
      <c r="A353" s="221"/>
      <c r="B353" s="222"/>
      <c r="C353" s="214">
        <v>342</v>
      </c>
      <c r="D353" s="662" t="s">
        <v>3506</v>
      </c>
      <c r="E353" s="35" t="s">
        <v>3623</v>
      </c>
      <c r="F353" s="17"/>
      <c r="G353" s="131">
        <v>44334</v>
      </c>
      <c r="H353" s="135"/>
      <c r="I353" s="141"/>
      <c r="J353" s="25"/>
      <c r="K353" s="145" t="s">
        <v>0</v>
      </c>
      <c r="L353" s="28"/>
      <c r="M353" s="394">
        <v>44356</v>
      </c>
      <c r="N353" s="158">
        <f t="shared" si="191"/>
        <v>17</v>
      </c>
      <c r="O353" s="27"/>
      <c r="P353" s="27"/>
      <c r="Q353" s="27"/>
      <c r="R353" s="27" t="s">
        <v>0</v>
      </c>
      <c r="S353" s="27"/>
      <c r="T353" s="28"/>
      <c r="U353" s="29"/>
      <c r="V353" s="167">
        <v>0.25</v>
      </c>
      <c r="W353" s="318"/>
      <c r="X353" s="319"/>
      <c r="Y353" s="160">
        <f t="shared" si="177"/>
        <v>0.25</v>
      </c>
      <c r="Z353" s="159">
        <f t="shared" si="192"/>
        <v>2.5</v>
      </c>
      <c r="AA353" s="327"/>
      <c r="AB353" s="400">
        <f t="shared" si="201"/>
        <v>-30</v>
      </c>
      <c r="AC353" s="371"/>
      <c r="AD353" s="226" t="str">
        <f t="shared" si="178"/>
        <v/>
      </c>
      <c r="AE353" s="368">
        <f t="shared" si="193"/>
        <v>-27.5</v>
      </c>
      <c r="AF353" s="339"/>
      <c r="AG353" s="338"/>
      <c r="AH353" s="336"/>
      <c r="AI353" s="161">
        <f t="shared" si="194"/>
        <v>0</v>
      </c>
      <c r="AJ353" s="162">
        <f t="shared" si="179"/>
        <v>2.5</v>
      </c>
      <c r="AK353" s="163">
        <f t="shared" si="195"/>
        <v>2.5</v>
      </c>
      <c r="AL353" s="164">
        <f t="shared" si="196"/>
        <v>0</v>
      </c>
      <c r="AM353" s="164">
        <f t="shared" si="197"/>
        <v>0</v>
      </c>
      <c r="AN353" s="164">
        <f t="shared" si="198"/>
        <v>2.5</v>
      </c>
      <c r="AO353" s="164">
        <f t="shared" si="199"/>
        <v>2.5</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f t="shared" si="180"/>
        <v>17</v>
      </c>
      <c r="AX353" s="165">
        <f t="shared" si="181"/>
        <v>17</v>
      </c>
      <c r="AY353" s="193" t="str">
        <f t="shared" si="182"/>
        <v/>
      </c>
      <c r="AZ353" s="183" t="str">
        <f t="shared" si="183"/>
        <v/>
      </c>
      <c r="BA353" s="173">
        <f t="shared" si="184"/>
        <v>0.25</v>
      </c>
      <c r="BB353" s="174">
        <f t="shared" si="185"/>
        <v>0.25</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37.5" x14ac:dyDescent="0.3">
      <c r="A354" s="221"/>
      <c r="B354" s="222"/>
      <c r="C354" s="214">
        <v>343</v>
      </c>
      <c r="D354" s="662" t="s">
        <v>3507</v>
      </c>
      <c r="E354" s="35" t="s">
        <v>3623</v>
      </c>
      <c r="F354" s="17"/>
      <c r="G354" s="131">
        <v>44334</v>
      </c>
      <c r="H354" s="135"/>
      <c r="I354" s="141"/>
      <c r="J354" s="25"/>
      <c r="K354" s="145" t="s">
        <v>0</v>
      </c>
      <c r="L354" s="28"/>
      <c r="M354" s="394">
        <v>44356</v>
      </c>
      <c r="N354" s="158">
        <f t="shared" si="191"/>
        <v>17</v>
      </c>
      <c r="O354" s="27"/>
      <c r="P354" s="27"/>
      <c r="Q354" s="27"/>
      <c r="R354" s="27" t="s">
        <v>0</v>
      </c>
      <c r="S354" s="27"/>
      <c r="T354" s="28"/>
      <c r="U354" s="29"/>
      <c r="V354" s="167">
        <v>0.25</v>
      </c>
      <c r="W354" s="318"/>
      <c r="X354" s="319"/>
      <c r="Y354" s="160">
        <f t="shared" si="177"/>
        <v>0.25</v>
      </c>
      <c r="Z354" s="159">
        <f t="shared" si="192"/>
        <v>2.5</v>
      </c>
      <c r="AA354" s="327"/>
      <c r="AB354" s="400">
        <f t="shared" si="201"/>
        <v>-30</v>
      </c>
      <c r="AC354" s="371"/>
      <c r="AD354" s="226" t="str">
        <f t="shared" si="178"/>
        <v/>
      </c>
      <c r="AE354" s="368">
        <f t="shared" si="193"/>
        <v>-27.5</v>
      </c>
      <c r="AF354" s="339"/>
      <c r="AG354" s="338"/>
      <c r="AH354" s="336"/>
      <c r="AI354" s="161">
        <f t="shared" si="194"/>
        <v>0</v>
      </c>
      <c r="AJ354" s="162">
        <f t="shared" si="179"/>
        <v>2.5</v>
      </c>
      <c r="AK354" s="163">
        <f t="shared" si="195"/>
        <v>2.5</v>
      </c>
      <c r="AL354" s="164">
        <f t="shared" si="196"/>
        <v>0</v>
      </c>
      <c r="AM354" s="164">
        <f t="shared" si="197"/>
        <v>0</v>
      </c>
      <c r="AN354" s="164">
        <f t="shared" si="198"/>
        <v>2.5</v>
      </c>
      <c r="AO354" s="164">
        <f t="shared" si="199"/>
        <v>2.5</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f t="shared" si="180"/>
        <v>17</v>
      </c>
      <c r="AX354" s="165">
        <f t="shared" si="181"/>
        <v>17</v>
      </c>
      <c r="AY354" s="193" t="str">
        <f t="shared" si="182"/>
        <v/>
      </c>
      <c r="AZ354" s="183" t="str">
        <f t="shared" si="183"/>
        <v/>
      </c>
      <c r="BA354" s="173">
        <f t="shared" si="184"/>
        <v>0.25</v>
      </c>
      <c r="BB354" s="174">
        <f t="shared" si="185"/>
        <v>0.25</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37.5" x14ac:dyDescent="0.3">
      <c r="A355" s="221"/>
      <c r="B355" s="222"/>
      <c r="C355" s="213">
        <v>344</v>
      </c>
      <c r="D355" s="663" t="s">
        <v>3508</v>
      </c>
      <c r="E355" s="35" t="s">
        <v>3623</v>
      </c>
      <c r="F355" s="17"/>
      <c r="G355" s="131">
        <v>44334</v>
      </c>
      <c r="H355" s="135"/>
      <c r="I355" s="141"/>
      <c r="J355" s="25"/>
      <c r="K355" s="145" t="s">
        <v>0</v>
      </c>
      <c r="L355" s="28"/>
      <c r="M355" s="394">
        <v>44356</v>
      </c>
      <c r="N355" s="158">
        <f t="shared" si="191"/>
        <v>17</v>
      </c>
      <c r="O355" s="27"/>
      <c r="P355" s="27"/>
      <c r="Q355" s="27"/>
      <c r="R355" s="27" t="s">
        <v>0</v>
      </c>
      <c r="S355" s="27"/>
      <c r="T355" s="28"/>
      <c r="U355" s="29"/>
      <c r="V355" s="167">
        <v>0.25</v>
      </c>
      <c r="W355" s="318"/>
      <c r="X355" s="319"/>
      <c r="Y355" s="160">
        <f t="shared" si="177"/>
        <v>0.25</v>
      </c>
      <c r="Z355" s="159">
        <f t="shared" si="192"/>
        <v>2.5</v>
      </c>
      <c r="AA355" s="327"/>
      <c r="AB355" s="400">
        <f t="shared" si="201"/>
        <v>-30</v>
      </c>
      <c r="AC355" s="371"/>
      <c r="AD355" s="226" t="str">
        <f t="shared" si="178"/>
        <v/>
      </c>
      <c r="AE355" s="368">
        <f t="shared" si="193"/>
        <v>-27.5</v>
      </c>
      <c r="AF355" s="339"/>
      <c r="AG355" s="338"/>
      <c r="AH355" s="336"/>
      <c r="AI355" s="161">
        <f t="shared" si="194"/>
        <v>0</v>
      </c>
      <c r="AJ355" s="162">
        <f t="shared" si="179"/>
        <v>2.5</v>
      </c>
      <c r="AK355" s="163">
        <f t="shared" si="195"/>
        <v>2.5</v>
      </c>
      <c r="AL355" s="164">
        <f t="shared" si="196"/>
        <v>0</v>
      </c>
      <c r="AM355" s="164">
        <f t="shared" si="197"/>
        <v>0</v>
      </c>
      <c r="AN355" s="164">
        <f t="shared" si="198"/>
        <v>2.5</v>
      </c>
      <c r="AO355" s="164">
        <f t="shared" si="199"/>
        <v>2.5</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f t="shared" si="180"/>
        <v>17</v>
      </c>
      <c r="AX355" s="165">
        <f t="shared" si="181"/>
        <v>17</v>
      </c>
      <c r="AY355" s="193" t="str">
        <f t="shared" si="182"/>
        <v/>
      </c>
      <c r="AZ355" s="183" t="str">
        <f t="shared" si="183"/>
        <v/>
      </c>
      <c r="BA355" s="173">
        <f t="shared" si="184"/>
        <v>0.25</v>
      </c>
      <c r="BB355" s="174">
        <f t="shared" si="185"/>
        <v>0.25</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37.5" x14ac:dyDescent="0.3">
      <c r="A356" s="221"/>
      <c r="B356" s="222"/>
      <c r="C356" s="214">
        <v>345</v>
      </c>
      <c r="D356" s="662" t="s">
        <v>3509</v>
      </c>
      <c r="E356" s="35" t="s">
        <v>3623</v>
      </c>
      <c r="F356" s="17"/>
      <c r="G356" s="131">
        <v>44334</v>
      </c>
      <c r="H356" s="135"/>
      <c r="I356" s="141"/>
      <c r="J356" s="25"/>
      <c r="K356" s="145" t="s">
        <v>0</v>
      </c>
      <c r="L356" s="28"/>
      <c r="M356" s="394">
        <v>44356</v>
      </c>
      <c r="N356" s="158">
        <f t="shared" si="191"/>
        <v>17</v>
      </c>
      <c r="O356" s="27"/>
      <c r="P356" s="27"/>
      <c r="Q356" s="27"/>
      <c r="R356" s="27" t="s">
        <v>0</v>
      </c>
      <c r="S356" s="27"/>
      <c r="T356" s="28"/>
      <c r="U356" s="29"/>
      <c r="V356" s="167">
        <v>0.25</v>
      </c>
      <c r="W356" s="318"/>
      <c r="X356" s="319"/>
      <c r="Y356" s="160">
        <f t="shared" si="177"/>
        <v>0.25</v>
      </c>
      <c r="Z356" s="159">
        <f t="shared" si="192"/>
        <v>2.5</v>
      </c>
      <c r="AA356" s="327"/>
      <c r="AB356" s="400">
        <f t="shared" si="201"/>
        <v>-30</v>
      </c>
      <c r="AC356" s="371"/>
      <c r="AD356" s="226" t="str">
        <f t="shared" si="178"/>
        <v/>
      </c>
      <c r="AE356" s="368">
        <f t="shared" si="193"/>
        <v>-27.5</v>
      </c>
      <c r="AF356" s="339"/>
      <c r="AG356" s="338"/>
      <c r="AH356" s="336"/>
      <c r="AI356" s="161">
        <f t="shared" si="194"/>
        <v>0</v>
      </c>
      <c r="AJ356" s="162">
        <f t="shared" si="179"/>
        <v>2.5</v>
      </c>
      <c r="AK356" s="163">
        <f t="shared" si="195"/>
        <v>2.5</v>
      </c>
      <c r="AL356" s="164">
        <f t="shared" si="196"/>
        <v>0</v>
      </c>
      <c r="AM356" s="164">
        <f t="shared" si="197"/>
        <v>0</v>
      </c>
      <c r="AN356" s="164">
        <f t="shared" si="198"/>
        <v>2.5</v>
      </c>
      <c r="AO356" s="164">
        <f t="shared" si="199"/>
        <v>2.5</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f t="shared" si="180"/>
        <v>17</v>
      </c>
      <c r="AX356" s="165">
        <f t="shared" si="181"/>
        <v>17</v>
      </c>
      <c r="AY356" s="193" t="str">
        <f t="shared" si="182"/>
        <v/>
      </c>
      <c r="AZ356" s="183" t="str">
        <f t="shared" si="183"/>
        <v/>
      </c>
      <c r="BA356" s="173">
        <f t="shared" si="184"/>
        <v>0.25</v>
      </c>
      <c r="BB356" s="174">
        <f t="shared" si="185"/>
        <v>0.25</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56.25" x14ac:dyDescent="0.3">
      <c r="A357" s="221"/>
      <c r="B357" s="222"/>
      <c r="C357" s="213">
        <v>346</v>
      </c>
      <c r="D357" s="662" t="s">
        <v>3510</v>
      </c>
      <c r="E357" s="35" t="s">
        <v>3623</v>
      </c>
      <c r="F357" s="17"/>
      <c r="G357" s="131">
        <v>44334</v>
      </c>
      <c r="H357" s="135"/>
      <c r="I357" s="141"/>
      <c r="J357" s="25"/>
      <c r="K357" s="145" t="s">
        <v>0</v>
      </c>
      <c r="L357" s="28"/>
      <c r="M357" s="394">
        <v>44356</v>
      </c>
      <c r="N357" s="158">
        <f t="shared" si="191"/>
        <v>17</v>
      </c>
      <c r="O357" s="27"/>
      <c r="P357" s="27"/>
      <c r="Q357" s="27"/>
      <c r="R357" s="27" t="s">
        <v>0</v>
      </c>
      <c r="S357" s="27"/>
      <c r="T357" s="28"/>
      <c r="U357" s="29"/>
      <c r="V357" s="167">
        <v>0.25</v>
      </c>
      <c r="W357" s="318"/>
      <c r="X357" s="319"/>
      <c r="Y357" s="160">
        <f t="shared" si="177"/>
        <v>0.25</v>
      </c>
      <c r="Z357" s="159">
        <f t="shared" si="192"/>
        <v>2.5</v>
      </c>
      <c r="AA357" s="327"/>
      <c r="AB357" s="400">
        <f t="shared" si="201"/>
        <v>-30</v>
      </c>
      <c r="AC357" s="371"/>
      <c r="AD357" s="226" t="str">
        <f t="shared" si="178"/>
        <v/>
      </c>
      <c r="AE357" s="368">
        <f t="shared" si="193"/>
        <v>-27.5</v>
      </c>
      <c r="AF357" s="339"/>
      <c r="AG357" s="338"/>
      <c r="AH357" s="336"/>
      <c r="AI357" s="161">
        <f t="shared" si="194"/>
        <v>0</v>
      </c>
      <c r="AJ357" s="162">
        <f t="shared" si="179"/>
        <v>2.5</v>
      </c>
      <c r="AK357" s="163">
        <f t="shared" si="195"/>
        <v>2.5</v>
      </c>
      <c r="AL357" s="164">
        <f t="shared" si="196"/>
        <v>0</v>
      </c>
      <c r="AM357" s="164">
        <f t="shared" si="197"/>
        <v>0</v>
      </c>
      <c r="AN357" s="164">
        <f t="shared" si="198"/>
        <v>2.5</v>
      </c>
      <c r="AO357" s="164">
        <f t="shared" si="199"/>
        <v>2.5</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f t="shared" si="180"/>
        <v>17</v>
      </c>
      <c r="AX357" s="165">
        <f t="shared" si="181"/>
        <v>17</v>
      </c>
      <c r="AY357" s="193" t="str">
        <f t="shared" si="182"/>
        <v/>
      </c>
      <c r="AZ357" s="183" t="str">
        <f t="shared" si="183"/>
        <v/>
      </c>
      <c r="BA357" s="173">
        <f t="shared" si="184"/>
        <v>0.25</v>
      </c>
      <c r="BB357" s="174">
        <f t="shared" si="185"/>
        <v>0.25</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56.25" x14ac:dyDescent="0.3">
      <c r="A358" s="221"/>
      <c r="B358" s="222"/>
      <c r="C358" s="214">
        <v>347</v>
      </c>
      <c r="D358" s="662" t="s">
        <v>3511</v>
      </c>
      <c r="E358" s="35" t="s">
        <v>3623</v>
      </c>
      <c r="F358" s="17"/>
      <c r="G358" s="131">
        <v>44334</v>
      </c>
      <c r="H358" s="135"/>
      <c r="I358" s="141"/>
      <c r="J358" s="25"/>
      <c r="K358" s="145" t="s">
        <v>0</v>
      </c>
      <c r="L358" s="28"/>
      <c r="M358" s="394">
        <v>44356</v>
      </c>
      <c r="N358" s="158">
        <f t="shared" si="191"/>
        <v>17</v>
      </c>
      <c r="O358" s="27"/>
      <c r="P358" s="27"/>
      <c r="Q358" s="27"/>
      <c r="R358" s="27" t="s">
        <v>0</v>
      </c>
      <c r="S358" s="27"/>
      <c r="T358" s="28"/>
      <c r="U358" s="29"/>
      <c r="V358" s="167">
        <v>0.25</v>
      </c>
      <c r="W358" s="318"/>
      <c r="X358" s="319"/>
      <c r="Y358" s="160">
        <f t="shared" si="177"/>
        <v>0.25</v>
      </c>
      <c r="Z358" s="159">
        <f t="shared" si="192"/>
        <v>2.5</v>
      </c>
      <c r="AA358" s="327"/>
      <c r="AB358" s="400">
        <f t="shared" si="201"/>
        <v>-30</v>
      </c>
      <c r="AC358" s="371"/>
      <c r="AD358" s="226" t="str">
        <f t="shared" si="178"/>
        <v/>
      </c>
      <c r="AE358" s="368">
        <f t="shared" si="193"/>
        <v>-27.5</v>
      </c>
      <c r="AF358" s="339"/>
      <c r="AG358" s="338"/>
      <c r="AH358" s="336"/>
      <c r="AI358" s="161">
        <f t="shared" si="194"/>
        <v>0</v>
      </c>
      <c r="AJ358" s="162">
        <f t="shared" si="179"/>
        <v>2.5</v>
      </c>
      <c r="AK358" s="163">
        <f t="shared" si="195"/>
        <v>2.5</v>
      </c>
      <c r="AL358" s="164">
        <f t="shared" si="196"/>
        <v>0</v>
      </c>
      <c r="AM358" s="164">
        <f t="shared" si="197"/>
        <v>0</v>
      </c>
      <c r="AN358" s="164">
        <f t="shared" si="198"/>
        <v>2.5</v>
      </c>
      <c r="AO358" s="164">
        <f t="shared" si="199"/>
        <v>2.5</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f t="shared" si="180"/>
        <v>17</v>
      </c>
      <c r="AX358" s="165">
        <f t="shared" si="181"/>
        <v>17</v>
      </c>
      <c r="AY358" s="193" t="str">
        <f t="shared" si="182"/>
        <v/>
      </c>
      <c r="AZ358" s="183" t="str">
        <f t="shared" si="183"/>
        <v/>
      </c>
      <c r="BA358" s="173">
        <f t="shared" si="184"/>
        <v>0.25</v>
      </c>
      <c r="BB358" s="174">
        <f t="shared" si="185"/>
        <v>0.25</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56.25" x14ac:dyDescent="0.3">
      <c r="A359" s="221"/>
      <c r="B359" s="222"/>
      <c r="C359" s="214">
        <v>348</v>
      </c>
      <c r="D359" s="662" t="s">
        <v>3512</v>
      </c>
      <c r="E359" s="35" t="s">
        <v>3623</v>
      </c>
      <c r="F359" s="17"/>
      <c r="G359" s="131">
        <v>44334</v>
      </c>
      <c r="H359" s="135"/>
      <c r="I359" s="141"/>
      <c r="J359" s="25"/>
      <c r="K359" s="145" t="s">
        <v>0</v>
      </c>
      <c r="L359" s="28"/>
      <c r="M359" s="394">
        <v>44356</v>
      </c>
      <c r="N359" s="158">
        <f t="shared" si="191"/>
        <v>17</v>
      </c>
      <c r="O359" s="27"/>
      <c r="P359" s="27"/>
      <c r="Q359" s="27"/>
      <c r="R359" s="27" t="s">
        <v>0</v>
      </c>
      <c r="S359" s="27"/>
      <c r="T359" s="28"/>
      <c r="U359" s="29"/>
      <c r="V359" s="167">
        <v>0.25</v>
      </c>
      <c r="W359" s="318"/>
      <c r="X359" s="319"/>
      <c r="Y359" s="160">
        <f t="shared" si="177"/>
        <v>0.25</v>
      </c>
      <c r="Z359" s="159">
        <f t="shared" si="192"/>
        <v>2.5</v>
      </c>
      <c r="AA359" s="327"/>
      <c r="AB359" s="400">
        <f t="shared" si="201"/>
        <v>-30</v>
      </c>
      <c r="AC359" s="371"/>
      <c r="AD359" s="226" t="str">
        <f t="shared" si="178"/>
        <v/>
      </c>
      <c r="AE359" s="368">
        <f t="shared" si="193"/>
        <v>-27.5</v>
      </c>
      <c r="AF359" s="339"/>
      <c r="AG359" s="338"/>
      <c r="AH359" s="336"/>
      <c r="AI359" s="161">
        <f t="shared" si="194"/>
        <v>0</v>
      </c>
      <c r="AJ359" s="162">
        <f t="shared" si="179"/>
        <v>2.5</v>
      </c>
      <c r="AK359" s="163">
        <f t="shared" si="195"/>
        <v>2.5</v>
      </c>
      <c r="AL359" s="164">
        <f t="shared" si="196"/>
        <v>0</v>
      </c>
      <c r="AM359" s="164">
        <f t="shared" si="197"/>
        <v>0</v>
      </c>
      <c r="AN359" s="164">
        <f t="shared" si="198"/>
        <v>2.5</v>
      </c>
      <c r="AO359" s="164">
        <f t="shared" si="199"/>
        <v>2.5</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f t="shared" si="180"/>
        <v>17</v>
      </c>
      <c r="AX359" s="165">
        <f t="shared" si="181"/>
        <v>17</v>
      </c>
      <c r="AY359" s="193" t="str">
        <f t="shared" si="182"/>
        <v/>
      </c>
      <c r="AZ359" s="183" t="str">
        <f t="shared" si="183"/>
        <v/>
      </c>
      <c r="BA359" s="173">
        <f t="shared" si="184"/>
        <v>0.25</v>
      </c>
      <c r="BB359" s="174">
        <f t="shared" si="185"/>
        <v>0.25</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37.5" x14ac:dyDescent="0.3">
      <c r="A360" s="221"/>
      <c r="B360" s="222"/>
      <c r="C360" s="213">
        <v>349</v>
      </c>
      <c r="D360" s="667" t="s">
        <v>3513</v>
      </c>
      <c r="E360" s="35" t="s">
        <v>3623</v>
      </c>
      <c r="F360" s="17"/>
      <c r="G360" s="131">
        <v>44334</v>
      </c>
      <c r="H360" s="137"/>
      <c r="I360" s="143"/>
      <c r="J360" s="80"/>
      <c r="K360" s="145" t="s">
        <v>0</v>
      </c>
      <c r="L360" s="30"/>
      <c r="M360" s="394">
        <v>44356</v>
      </c>
      <c r="N360" s="158">
        <f t="shared" si="191"/>
        <v>17</v>
      </c>
      <c r="O360" s="27"/>
      <c r="P360" s="27"/>
      <c r="Q360" s="27"/>
      <c r="R360" s="27" t="s">
        <v>0</v>
      </c>
      <c r="S360" s="27"/>
      <c r="T360" s="30"/>
      <c r="U360" s="31"/>
      <c r="V360" s="167">
        <v>0.25</v>
      </c>
      <c r="W360" s="320"/>
      <c r="X360" s="318"/>
      <c r="Y360" s="160">
        <f t="shared" si="177"/>
        <v>0.25</v>
      </c>
      <c r="Z360" s="159">
        <f t="shared" si="192"/>
        <v>2.5</v>
      </c>
      <c r="AA360" s="328"/>
      <c r="AB360" s="400">
        <f t="shared" si="201"/>
        <v>-30</v>
      </c>
      <c r="AC360" s="371"/>
      <c r="AD360" s="226" t="str">
        <f t="shared" si="178"/>
        <v/>
      </c>
      <c r="AE360" s="368">
        <f t="shared" si="193"/>
        <v>-27.5</v>
      </c>
      <c r="AF360" s="340"/>
      <c r="AG360" s="341"/>
      <c r="AH360" s="339"/>
      <c r="AI360" s="161">
        <f t="shared" si="194"/>
        <v>0</v>
      </c>
      <c r="AJ360" s="162">
        <f t="shared" si="179"/>
        <v>2.5</v>
      </c>
      <c r="AK360" s="163">
        <f t="shared" si="195"/>
        <v>2.5</v>
      </c>
      <c r="AL360" s="164">
        <f t="shared" si="196"/>
        <v>0</v>
      </c>
      <c r="AM360" s="164">
        <f t="shared" si="197"/>
        <v>0</v>
      </c>
      <c r="AN360" s="164">
        <f t="shared" si="198"/>
        <v>2.5</v>
      </c>
      <c r="AO360" s="164">
        <f t="shared" si="199"/>
        <v>2.5</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f t="shared" si="180"/>
        <v>17</v>
      </c>
      <c r="AX360" s="165">
        <f t="shared" si="181"/>
        <v>17</v>
      </c>
      <c r="AY360" s="193" t="str">
        <f t="shared" si="182"/>
        <v/>
      </c>
      <c r="AZ360" s="183" t="str">
        <f t="shared" si="183"/>
        <v/>
      </c>
      <c r="BA360" s="173">
        <f t="shared" si="184"/>
        <v>0.25</v>
      </c>
      <c r="BB360" s="174">
        <f t="shared" si="185"/>
        <v>0.25</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37.5" x14ac:dyDescent="0.3">
      <c r="A361" s="221"/>
      <c r="B361" s="222"/>
      <c r="C361" s="213">
        <v>350</v>
      </c>
      <c r="D361" s="662" t="s">
        <v>3514</v>
      </c>
      <c r="E361" s="35" t="s">
        <v>3623</v>
      </c>
      <c r="F361" s="17"/>
      <c r="G361" s="131">
        <v>44334</v>
      </c>
      <c r="H361" s="139"/>
      <c r="I361" s="141"/>
      <c r="J361" s="25"/>
      <c r="K361" s="145" t="s">
        <v>0</v>
      </c>
      <c r="L361" s="28"/>
      <c r="M361" s="394">
        <v>44356</v>
      </c>
      <c r="N361" s="158">
        <f t="shared" si="191"/>
        <v>17</v>
      </c>
      <c r="O361" s="27"/>
      <c r="P361" s="27"/>
      <c r="Q361" s="27"/>
      <c r="R361" s="27" t="s">
        <v>0</v>
      </c>
      <c r="S361" s="27"/>
      <c r="T361" s="27"/>
      <c r="U361" s="28"/>
      <c r="V361" s="167">
        <v>0.25</v>
      </c>
      <c r="W361" s="318"/>
      <c r="X361" s="318"/>
      <c r="Y361" s="160">
        <f t="shared" si="177"/>
        <v>0.25</v>
      </c>
      <c r="Z361" s="159">
        <f t="shared" si="192"/>
        <v>2.5</v>
      </c>
      <c r="AA361" s="327"/>
      <c r="AB361" s="400">
        <f t="shared" si="201"/>
        <v>-30</v>
      </c>
      <c r="AC361" s="371"/>
      <c r="AD361" s="226" t="str">
        <f t="shared" si="178"/>
        <v/>
      </c>
      <c r="AE361" s="368">
        <f t="shared" si="193"/>
        <v>-27.5</v>
      </c>
      <c r="AF361" s="339"/>
      <c r="AG361" s="342"/>
      <c r="AH361" s="339"/>
      <c r="AI361" s="161">
        <f t="shared" si="194"/>
        <v>0</v>
      </c>
      <c r="AJ361" s="162">
        <f t="shared" si="179"/>
        <v>2.5</v>
      </c>
      <c r="AK361" s="163">
        <f t="shared" si="195"/>
        <v>2.5</v>
      </c>
      <c r="AL361" s="164">
        <f t="shared" si="196"/>
        <v>0</v>
      </c>
      <c r="AM361" s="164">
        <f t="shared" si="197"/>
        <v>0</v>
      </c>
      <c r="AN361" s="164">
        <f t="shared" si="198"/>
        <v>2.5</v>
      </c>
      <c r="AO361" s="164">
        <f t="shared" si="199"/>
        <v>2.5</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f t="shared" si="180"/>
        <v>17</v>
      </c>
      <c r="AX361" s="165">
        <f t="shared" si="181"/>
        <v>17</v>
      </c>
      <c r="AY361" s="193" t="str">
        <f t="shared" si="182"/>
        <v/>
      </c>
      <c r="AZ361" s="183" t="str">
        <f t="shared" si="183"/>
        <v/>
      </c>
      <c r="BA361" s="173">
        <f t="shared" si="184"/>
        <v>0.25</v>
      </c>
      <c r="BB361" s="174">
        <f t="shared" si="185"/>
        <v>0.25</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37.5" x14ac:dyDescent="0.3">
      <c r="A362" s="219"/>
      <c r="B362" s="220"/>
      <c r="C362" s="213">
        <v>351</v>
      </c>
      <c r="D362" s="668" t="s">
        <v>3515</v>
      </c>
      <c r="E362" s="35" t="s">
        <v>3623</v>
      </c>
      <c r="F362" s="34"/>
      <c r="G362" s="131">
        <v>44334</v>
      </c>
      <c r="H362" s="136"/>
      <c r="I362" s="140"/>
      <c r="J362" s="78"/>
      <c r="K362" s="145" t="s">
        <v>0</v>
      </c>
      <c r="L362" s="119"/>
      <c r="M362" s="394">
        <v>44356</v>
      </c>
      <c r="N362" s="158">
        <f t="shared" si="191"/>
        <v>17</v>
      </c>
      <c r="O362" s="321"/>
      <c r="P362" s="315"/>
      <c r="Q362" s="315"/>
      <c r="R362" s="27" t="s">
        <v>0</v>
      </c>
      <c r="S362" s="315"/>
      <c r="T362" s="315"/>
      <c r="U362" s="316"/>
      <c r="V362" s="167">
        <v>0.25</v>
      </c>
      <c r="W362" s="313"/>
      <c r="X362" s="313"/>
      <c r="Y362" s="160">
        <f t="shared" si="177"/>
        <v>0.25</v>
      </c>
      <c r="Z362" s="159">
        <f t="shared" si="192"/>
        <v>2.5</v>
      </c>
      <c r="AA362" s="327"/>
      <c r="AB362" s="400">
        <f t="shared" si="201"/>
        <v>-30</v>
      </c>
      <c r="AC362" s="371"/>
      <c r="AD362" s="226" t="str">
        <f t="shared" si="178"/>
        <v/>
      </c>
      <c r="AE362" s="368">
        <f t="shared" si="193"/>
        <v>-27.5</v>
      </c>
      <c r="AF362" s="339"/>
      <c r="AG362" s="338"/>
      <c r="AH362" s="336"/>
      <c r="AI362" s="161">
        <f t="shared" si="194"/>
        <v>0</v>
      </c>
      <c r="AJ362" s="162">
        <f t="shared" si="179"/>
        <v>2.5</v>
      </c>
      <c r="AK362" s="163">
        <f t="shared" si="195"/>
        <v>2.5</v>
      </c>
      <c r="AL362" s="164">
        <f t="shared" si="196"/>
        <v>0</v>
      </c>
      <c r="AM362" s="164">
        <f t="shared" si="197"/>
        <v>0</v>
      </c>
      <c r="AN362" s="164">
        <f t="shared" si="198"/>
        <v>2.5</v>
      </c>
      <c r="AO362" s="164">
        <f t="shared" si="199"/>
        <v>2.5</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f t="shared" si="180"/>
        <v>17</v>
      </c>
      <c r="AX362" s="165">
        <f t="shared" si="181"/>
        <v>17</v>
      </c>
      <c r="AY362" s="193" t="str">
        <f t="shared" si="182"/>
        <v/>
      </c>
      <c r="AZ362" s="183" t="str">
        <f t="shared" si="183"/>
        <v/>
      </c>
      <c r="BA362" s="173">
        <f t="shared" si="184"/>
        <v>0.25</v>
      </c>
      <c r="BB362" s="174">
        <f t="shared" si="185"/>
        <v>0.25</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37.5" x14ac:dyDescent="0.3">
      <c r="A363" s="219"/>
      <c r="B363" s="220"/>
      <c r="C363" s="213">
        <v>352</v>
      </c>
      <c r="D363" s="668" t="s">
        <v>3516</v>
      </c>
      <c r="E363" s="35" t="s">
        <v>3623</v>
      </c>
      <c r="F363" s="34"/>
      <c r="G363" s="131">
        <v>44334</v>
      </c>
      <c r="H363" s="133"/>
      <c r="I363" s="140"/>
      <c r="J363" s="78"/>
      <c r="K363" s="145" t="s">
        <v>0</v>
      </c>
      <c r="L363" s="119"/>
      <c r="M363" s="394">
        <v>44356</v>
      </c>
      <c r="N363" s="158">
        <f t="shared" si="191"/>
        <v>17</v>
      </c>
      <c r="O363" s="315"/>
      <c r="P363" s="315"/>
      <c r="Q363" s="315"/>
      <c r="R363" s="27" t="s">
        <v>0</v>
      </c>
      <c r="S363" s="315"/>
      <c r="T363" s="316"/>
      <c r="U363" s="317"/>
      <c r="V363" s="167">
        <v>0.25</v>
      </c>
      <c r="W363" s="313"/>
      <c r="X363" s="313"/>
      <c r="Y363" s="160">
        <f t="shared" si="177"/>
        <v>0.25</v>
      </c>
      <c r="Z363" s="159">
        <f t="shared" si="192"/>
        <v>2.5</v>
      </c>
      <c r="AA363" s="326"/>
      <c r="AB363" s="400">
        <f t="shared" si="201"/>
        <v>-30</v>
      </c>
      <c r="AC363" s="370"/>
      <c r="AD363" s="226" t="str">
        <f t="shared" si="178"/>
        <v/>
      </c>
      <c r="AE363" s="368">
        <f t="shared" si="193"/>
        <v>-27.5</v>
      </c>
      <c r="AF363" s="331"/>
      <c r="AG363" s="333"/>
      <c r="AH363" s="334"/>
      <c r="AI363" s="161">
        <f t="shared" si="194"/>
        <v>0</v>
      </c>
      <c r="AJ363" s="162">
        <f t="shared" si="179"/>
        <v>2.5</v>
      </c>
      <c r="AK363" s="163">
        <f t="shared" si="195"/>
        <v>2.5</v>
      </c>
      <c r="AL363" s="164">
        <f t="shared" si="196"/>
        <v>0</v>
      </c>
      <c r="AM363" s="164">
        <f t="shared" si="197"/>
        <v>0</v>
      </c>
      <c r="AN363" s="164">
        <f t="shared" si="198"/>
        <v>2.5</v>
      </c>
      <c r="AO363" s="164">
        <f t="shared" si="199"/>
        <v>2.5</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f t="shared" si="180"/>
        <v>17</v>
      </c>
      <c r="AX363" s="165">
        <f t="shared" si="181"/>
        <v>17</v>
      </c>
      <c r="AY363" s="193" t="str">
        <f t="shared" si="182"/>
        <v/>
      </c>
      <c r="AZ363" s="183" t="str">
        <f t="shared" si="183"/>
        <v/>
      </c>
      <c r="BA363" s="173">
        <f t="shared" si="184"/>
        <v>0.25</v>
      </c>
      <c r="BB363" s="174">
        <f t="shared" si="185"/>
        <v>0.25</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37.5" x14ac:dyDescent="0.3">
      <c r="A364" s="219"/>
      <c r="B364" s="220"/>
      <c r="C364" s="213">
        <v>353</v>
      </c>
      <c r="D364" s="668" t="s">
        <v>3517</v>
      </c>
      <c r="E364" s="35" t="s">
        <v>3623</v>
      </c>
      <c r="F364" s="34"/>
      <c r="G364" s="131">
        <v>44334</v>
      </c>
      <c r="H364" s="135"/>
      <c r="I364" s="141"/>
      <c r="J364" s="25"/>
      <c r="K364" s="145" t="s">
        <v>0</v>
      </c>
      <c r="L364" s="28"/>
      <c r="M364" s="394">
        <v>44356</v>
      </c>
      <c r="N364" s="158">
        <f t="shared" si="191"/>
        <v>17</v>
      </c>
      <c r="O364" s="315"/>
      <c r="P364" s="315"/>
      <c r="Q364" s="315"/>
      <c r="R364" s="27" t="s">
        <v>0</v>
      </c>
      <c r="S364" s="315"/>
      <c r="T364" s="316"/>
      <c r="U364" s="317"/>
      <c r="V364" s="167">
        <v>0.25</v>
      </c>
      <c r="W364" s="313"/>
      <c r="X364" s="313"/>
      <c r="Y364" s="160">
        <f t="shared" si="177"/>
        <v>0.25</v>
      </c>
      <c r="Z364" s="159">
        <f t="shared" si="192"/>
        <v>2.5</v>
      </c>
      <c r="AA364" s="326"/>
      <c r="AB364" s="400">
        <f t="shared" si="201"/>
        <v>-30</v>
      </c>
      <c r="AC364" s="370"/>
      <c r="AD364" s="226" t="str">
        <f t="shared" si="178"/>
        <v/>
      </c>
      <c r="AE364" s="368">
        <f t="shared" si="193"/>
        <v>-27.5</v>
      </c>
      <c r="AF364" s="331"/>
      <c r="AG364" s="333"/>
      <c r="AH364" s="334"/>
      <c r="AI364" s="161">
        <f t="shared" si="194"/>
        <v>0</v>
      </c>
      <c r="AJ364" s="162">
        <f t="shared" si="179"/>
        <v>2.5</v>
      </c>
      <c r="AK364" s="163">
        <f t="shared" si="195"/>
        <v>2.5</v>
      </c>
      <c r="AL364" s="164">
        <f t="shared" si="196"/>
        <v>0</v>
      </c>
      <c r="AM364" s="164">
        <f t="shared" si="197"/>
        <v>0</v>
      </c>
      <c r="AN364" s="164">
        <f t="shared" si="198"/>
        <v>2.5</v>
      </c>
      <c r="AO364" s="164">
        <f t="shared" si="199"/>
        <v>2.5</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f t="shared" si="180"/>
        <v>17</v>
      </c>
      <c r="AX364" s="165">
        <f t="shared" si="181"/>
        <v>17</v>
      </c>
      <c r="AY364" s="193" t="str">
        <f t="shared" si="182"/>
        <v/>
      </c>
      <c r="AZ364" s="183" t="str">
        <f t="shared" si="183"/>
        <v/>
      </c>
      <c r="BA364" s="173">
        <f t="shared" si="184"/>
        <v>0.25</v>
      </c>
      <c r="BB364" s="174">
        <f t="shared" si="185"/>
        <v>0.25</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37.5" x14ac:dyDescent="0.3">
      <c r="A365" s="219"/>
      <c r="B365" s="220"/>
      <c r="C365" s="213">
        <v>354</v>
      </c>
      <c r="D365" s="668" t="s">
        <v>3518</v>
      </c>
      <c r="E365" s="35" t="s">
        <v>3623</v>
      </c>
      <c r="F365" s="34"/>
      <c r="G365" s="131">
        <v>44334</v>
      </c>
      <c r="H365" s="135"/>
      <c r="I365" s="141"/>
      <c r="J365" s="25"/>
      <c r="K365" s="145" t="s">
        <v>0</v>
      </c>
      <c r="L365" s="28"/>
      <c r="M365" s="394">
        <v>44356</v>
      </c>
      <c r="N365" s="158">
        <f t="shared" si="191"/>
        <v>17</v>
      </c>
      <c r="O365" s="315"/>
      <c r="P365" s="315"/>
      <c r="Q365" s="315"/>
      <c r="R365" s="27" t="s">
        <v>0</v>
      </c>
      <c r="S365" s="315"/>
      <c r="T365" s="316"/>
      <c r="U365" s="317"/>
      <c r="V365" s="167">
        <v>0.25</v>
      </c>
      <c r="W365" s="313"/>
      <c r="X365" s="313"/>
      <c r="Y365" s="160">
        <f t="shared" si="177"/>
        <v>0.25</v>
      </c>
      <c r="Z365" s="159">
        <f t="shared" si="192"/>
        <v>2.5</v>
      </c>
      <c r="AA365" s="326"/>
      <c r="AB365" s="400">
        <f t="shared" si="201"/>
        <v>-30</v>
      </c>
      <c r="AC365" s="370"/>
      <c r="AD365" s="226" t="str">
        <f t="shared" si="178"/>
        <v/>
      </c>
      <c r="AE365" s="368">
        <f t="shared" si="193"/>
        <v>-27.5</v>
      </c>
      <c r="AF365" s="331"/>
      <c r="AG365" s="333"/>
      <c r="AH365" s="334"/>
      <c r="AI365" s="161">
        <f t="shared" si="194"/>
        <v>0</v>
      </c>
      <c r="AJ365" s="162">
        <f t="shared" si="179"/>
        <v>2.5</v>
      </c>
      <c r="AK365" s="163">
        <f t="shared" si="195"/>
        <v>2.5</v>
      </c>
      <c r="AL365" s="164">
        <f t="shared" si="196"/>
        <v>0</v>
      </c>
      <c r="AM365" s="164">
        <f t="shared" si="197"/>
        <v>0</v>
      </c>
      <c r="AN365" s="164">
        <f t="shared" si="198"/>
        <v>2.5</v>
      </c>
      <c r="AO365" s="164">
        <f t="shared" si="199"/>
        <v>2.5</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f t="shared" si="180"/>
        <v>17</v>
      </c>
      <c r="AX365" s="165">
        <f t="shared" si="181"/>
        <v>17</v>
      </c>
      <c r="AY365" s="193" t="str">
        <f t="shared" si="182"/>
        <v/>
      </c>
      <c r="AZ365" s="183" t="str">
        <f t="shared" si="183"/>
        <v/>
      </c>
      <c r="BA365" s="173">
        <f t="shared" si="184"/>
        <v>0.25</v>
      </c>
      <c r="BB365" s="174">
        <f t="shared" si="185"/>
        <v>0.25</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37.5" x14ac:dyDescent="0.3">
      <c r="A366" s="221"/>
      <c r="B366" s="222"/>
      <c r="C366" s="214">
        <v>355</v>
      </c>
      <c r="D366" s="662" t="s">
        <v>3519</v>
      </c>
      <c r="E366" s="35" t="s">
        <v>3623</v>
      </c>
      <c r="F366" s="17"/>
      <c r="G366" s="131">
        <v>44334</v>
      </c>
      <c r="H366" s="135"/>
      <c r="I366" s="141"/>
      <c r="J366" s="25"/>
      <c r="K366" s="145" t="s">
        <v>0</v>
      </c>
      <c r="L366" s="28"/>
      <c r="M366" s="394">
        <v>44356</v>
      </c>
      <c r="N366" s="158">
        <f t="shared" si="191"/>
        <v>17</v>
      </c>
      <c r="O366" s="27"/>
      <c r="P366" s="27"/>
      <c r="Q366" s="27"/>
      <c r="R366" s="27" t="s">
        <v>0</v>
      </c>
      <c r="S366" s="27"/>
      <c r="T366" s="28"/>
      <c r="U366" s="29"/>
      <c r="V366" s="167">
        <v>0.25</v>
      </c>
      <c r="W366" s="313"/>
      <c r="X366" s="313"/>
      <c r="Y366" s="160">
        <f t="shared" si="177"/>
        <v>0.25</v>
      </c>
      <c r="Z366" s="159">
        <f t="shared" si="192"/>
        <v>2.5</v>
      </c>
      <c r="AA366" s="327"/>
      <c r="AB366" s="400">
        <f t="shared" si="201"/>
        <v>-30</v>
      </c>
      <c r="AC366" s="371"/>
      <c r="AD366" s="226" t="str">
        <f t="shared" si="178"/>
        <v/>
      </c>
      <c r="AE366" s="368">
        <f t="shared" si="193"/>
        <v>-27.5</v>
      </c>
      <c r="AF366" s="339"/>
      <c r="AG366" s="338"/>
      <c r="AH366" s="336"/>
      <c r="AI366" s="161">
        <f t="shared" si="194"/>
        <v>0</v>
      </c>
      <c r="AJ366" s="162">
        <f t="shared" si="179"/>
        <v>2.5</v>
      </c>
      <c r="AK366" s="163">
        <f t="shared" si="195"/>
        <v>2.5</v>
      </c>
      <c r="AL366" s="164">
        <f t="shared" si="196"/>
        <v>0</v>
      </c>
      <c r="AM366" s="164">
        <f t="shared" si="197"/>
        <v>0</v>
      </c>
      <c r="AN366" s="164">
        <f t="shared" si="198"/>
        <v>2.5</v>
      </c>
      <c r="AO366" s="164">
        <f t="shared" si="199"/>
        <v>2.5</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f t="shared" si="180"/>
        <v>17</v>
      </c>
      <c r="AX366" s="165">
        <f t="shared" si="181"/>
        <v>17</v>
      </c>
      <c r="AY366" s="193" t="str">
        <f t="shared" si="182"/>
        <v/>
      </c>
      <c r="AZ366" s="183" t="str">
        <f t="shared" si="183"/>
        <v/>
      </c>
      <c r="BA366" s="173">
        <f t="shared" si="184"/>
        <v>0.25</v>
      </c>
      <c r="BB366" s="174">
        <f t="shared" si="185"/>
        <v>0.25</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37.5" x14ac:dyDescent="0.3">
      <c r="A367" s="221"/>
      <c r="B367" s="222"/>
      <c r="C367" s="213">
        <v>356</v>
      </c>
      <c r="D367" s="662" t="s">
        <v>3520</v>
      </c>
      <c r="E367" s="35" t="s">
        <v>3623</v>
      </c>
      <c r="F367" s="17"/>
      <c r="G367" s="131">
        <v>44334</v>
      </c>
      <c r="H367" s="135"/>
      <c r="I367" s="141"/>
      <c r="J367" s="25"/>
      <c r="K367" s="145" t="s">
        <v>0</v>
      </c>
      <c r="L367" s="28"/>
      <c r="M367" s="394">
        <v>44356</v>
      </c>
      <c r="N367" s="158">
        <f t="shared" si="191"/>
        <v>17</v>
      </c>
      <c r="O367" s="27"/>
      <c r="P367" s="27"/>
      <c r="Q367" s="27"/>
      <c r="R367" s="27" t="s">
        <v>0</v>
      </c>
      <c r="S367" s="27"/>
      <c r="T367" s="28"/>
      <c r="U367" s="29"/>
      <c r="V367" s="167">
        <v>0.25</v>
      </c>
      <c r="W367" s="318"/>
      <c r="X367" s="319"/>
      <c r="Y367" s="160">
        <f t="shared" si="177"/>
        <v>0.25</v>
      </c>
      <c r="Z367" s="159">
        <f t="shared" si="192"/>
        <v>2.5</v>
      </c>
      <c r="AA367" s="327"/>
      <c r="AB367" s="400">
        <f t="shared" si="201"/>
        <v>-30</v>
      </c>
      <c r="AC367" s="371"/>
      <c r="AD367" s="226" t="str">
        <f t="shared" si="178"/>
        <v/>
      </c>
      <c r="AE367" s="368">
        <f t="shared" si="193"/>
        <v>-27.5</v>
      </c>
      <c r="AF367" s="339"/>
      <c r="AG367" s="338"/>
      <c r="AH367" s="336"/>
      <c r="AI367" s="161">
        <f t="shared" si="194"/>
        <v>0</v>
      </c>
      <c r="AJ367" s="162">
        <f t="shared" si="179"/>
        <v>2.5</v>
      </c>
      <c r="AK367" s="163">
        <f t="shared" si="195"/>
        <v>2.5</v>
      </c>
      <c r="AL367" s="164">
        <f t="shared" si="196"/>
        <v>0</v>
      </c>
      <c r="AM367" s="164">
        <f t="shared" si="197"/>
        <v>0</v>
      </c>
      <c r="AN367" s="164">
        <f t="shared" si="198"/>
        <v>2.5</v>
      </c>
      <c r="AO367" s="164">
        <f t="shared" si="199"/>
        <v>2.5</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f t="shared" si="180"/>
        <v>17</v>
      </c>
      <c r="AX367" s="165">
        <f t="shared" si="181"/>
        <v>17</v>
      </c>
      <c r="AY367" s="193" t="str">
        <f t="shared" si="182"/>
        <v/>
      </c>
      <c r="AZ367" s="183" t="str">
        <f t="shared" si="183"/>
        <v/>
      </c>
      <c r="BA367" s="173">
        <f t="shared" si="184"/>
        <v>0.25</v>
      </c>
      <c r="BB367" s="174">
        <f t="shared" si="185"/>
        <v>0.25</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56.25" x14ac:dyDescent="0.3">
      <c r="A368" s="221"/>
      <c r="B368" s="222"/>
      <c r="C368" s="214">
        <v>357</v>
      </c>
      <c r="D368" s="662" t="s">
        <v>3607</v>
      </c>
      <c r="E368" s="35" t="s">
        <v>3623</v>
      </c>
      <c r="F368" s="17"/>
      <c r="G368" s="131">
        <v>44334</v>
      </c>
      <c r="H368" s="135"/>
      <c r="I368" s="141"/>
      <c r="J368" s="25"/>
      <c r="K368" s="145" t="s">
        <v>0</v>
      </c>
      <c r="L368" s="28"/>
      <c r="M368" s="394">
        <v>44356</v>
      </c>
      <c r="N368" s="158">
        <f t="shared" si="191"/>
        <v>17</v>
      </c>
      <c r="O368" s="27"/>
      <c r="P368" s="27"/>
      <c r="Q368" s="27"/>
      <c r="R368" s="27" t="s">
        <v>0</v>
      </c>
      <c r="S368" s="27"/>
      <c r="T368" s="28"/>
      <c r="U368" s="29"/>
      <c r="V368" s="167">
        <v>0.25</v>
      </c>
      <c r="W368" s="318"/>
      <c r="X368" s="319"/>
      <c r="Y368" s="160">
        <f t="shared" si="177"/>
        <v>0.25</v>
      </c>
      <c r="Z368" s="159">
        <f t="shared" si="192"/>
        <v>2.5</v>
      </c>
      <c r="AA368" s="327"/>
      <c r="AB368" s="400">
        <f t="shared" si="201"/>
        <v>-30</v>
      </c>
      <c r="AC368" s="371"/>
      <c r="AD368" s="226" t="str">
        <f t="shared" si="178"/>
        <v/>
      </c>
      <c r="AE368" s="368">
        <f t="shared" si="193"/>
        <v>-27.5</v>
      </c>
      <c r="AF368" s="339"/>
      <c r="AG368" s="338"/>
      <c r="AH368" s="336"/>
      <c r="AI368" s="161">
        <f t="shared" si="194"/>
        <v>0</v>
      </c>
      <c r="AJ368" s="162">
        <f t="shared" si="179"/>
        <v>2.5</v>
      </c>
      <c r="AK368" s="163">
        <f t="shared" si="195"/>
        <v>2.5</v>
      </c>
      <c r="AL368" s="164">
        <f t="shared" si="196"/>
        <v>0</v>
      </c>
      <c r="AM368" s="164">
        <f t="shared" si="197"/>
        <v>0</v>
      </c>
      <c r="AN368" s="164">
        <f t="shared" si="198"/>
        <v>2.5</v>
      </c>
      <c r="AO368" s="164">
        <f t="shared" si="199"/>
        <v>2.5</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f t="shared" si="180"/>
        <v>17</v>
      </c>
      <c r="AX368" s="165">
        <f t="shared" si="181"/>
        <v>17</v>
      </c>
      <c r="AY368" s="193" t="str">
        <f t="shared" si="182"/>
        <v/>
      </c>
      <c r="AZ368" s="183" t="str">
        <f t="shared" si="183"/>
        <v/>
      </c>
      <c r="BA368" s="173">
        <f t="shared" si="184"/>
        <v>0.25</v>
      </c>
      <c r="BB368" s="174">
        <f t="shared" si="185"/>
        <v>0.25</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37.5" x14ac:dyDescent="0.3">
      <c r="A369" s="221"/>
      <c r="B369" s="222"/>
      <c r="C369" s="214">
        <v>358</v>
      </c>
      <c r="D369" s="663" t="s">
        <v>3521</v>
      </c>
      <c r="E369" s="35" t="s">
        <v>3623</v>
      </c>
      <c r="F369" s="17"/>
      <c r="G369" s="131">
        <v>44334</v>
      </c>
      <c r="H369" s="135"/>
      <c r="I369" s="141"/>
      <c r="J369" s="25"/>
      <c r="K369" s="145" t="s">
        <v>0</v>
      </c>
      <c r="L369" s="28"/>
      <c r="M369" s="394">
        <v>44356</v>
      </c>
      <c r="N369" s="158">
        <f t="shared" si="191"/>
        <v>17</v>
      </c>
      <c r="O369" s="27"/>
      <c r="P369" s="27"/>
      <c r="Q369" s="27"/>
      <c r="R369" s="27" t="s">
        <v>0</v>
      </c>
      <c r="S369" s="27"/>
      <c r="T369" s="28"/>
      <c r="U369" s="29"/>
      <c r="V369" s="167">
        <v>0.25</v>
      </c>
      <c r="W369" s="318"/>
      <c r="X369" s="319"/>
      <c r="Y369" s="160">
        <f t="shared" si="177"/>
        <v>0.25</v>
      </c>
      <c r="Z369" s="159">
        <f t="shared" si="192"/>
        <v>2.5</v>
      </c>
      <c r="AA369" s="327"/>
      <c r="AB369" s="400">
        <f t="shared" si="201"/>
        <v>-30</v>
      </c>
      <c r="AC369" s="371"/>
      <c r="AD369" s="226" t="str">
        <f t="shared" si="178"/>
        <v/>
      </c>
      <c r="AE369" s="368">
        <f t="shared" si="193"/>
        <v>-27.5</v>
      </c>
      <c r="AF369" s="339"/>
      <c r="AG369" s="338"/>
      <c r="AH369" s="336"/>
      <c r="AI369" s="161">
        <f t="shared" si="194"/>
        <v>0</v>
      </c>
      <c r="AJ369" s="162">
        <f t="shared" si="179"/>
        <v>2.5</v>
      </c>
      <c r="AK369" s="163">
        <f t="shared" si="195"/>
        <v>2.5</v>
      </c>
      <c r="AL369" s="164">
        <f t="shared" si="196"/>
        <v>0</v>
      </c>
      <c r="AM369" s="164">
        <f t="shared" si="197"/>
        <v>0</v>
      </c>
      <c r="AN369" s="164">
        <f t="shared" si="198"/>
        <v>2.5</v>
      </c>
      <c r="AO369" s="164">
        <f t="shared" si="199"/>
        <v>2.5</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f t="shared" si="180"/>
        <v>17</v>
      </c>
      <c r="AX369" s="165">
        <f t="shared" si="181"/>
        <v>17</v>
      </c>
      <c r="AY369" s="193" t="str">
        <f t="shared" si="182"/>
        <v/>
      </c>
      <c r="AZ369" s="183" t="str">
        <f t="shared" si="183"/>
        <v/>
      </c>
      <c r="BA369" s="173">
        <f t="shared" si="184"/>
        <v>0.25</v>
      </c>
      <c r="BB369" s="174">
        <f t="shared" si="185"/>
        <v>0.25</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37.5" x14ac:dyDescent="0.3">
      <c r="A370" s="221"/>
      <c r="B370" s="222"/>
      <c r="C370" s="213">
        <v>359</v>
      </c>
      <c r="D370" s="662" t="s">
        <v>3522</v>
      </c>
      <c r="E370" s="35" t="s">
        <v>3623</v>
      </c>
      <c r="F370" s="17"/>
      <c r="G370" s="131">
        <v>44334</v>
      </c>
      <c r="H370" s="135"/>
      <c r="I370" s="141"/>
      <c r="J370" s="25"/>
      <c r="K370" s="145" t="s">
        <v>0</v>
      </c>
      <c r="L370" s="28"/>
      <c r="M370" s="394">
        <v>44356</v>
      </c>
      <c r="N370" s="158">
        <f t="shared" si="191"/>
        <v>17</v>
      </c>
      <c r="O370" s="27"/>
      <c r="P370" s="27"/>
      <c r="Q370" s="27"/>
      <c r="R370" s="27" t="s">
        <v>0</v>
      </c>
      <c r="S370" s="27"/>
      <c r="T370" s="28"/>
      <c r="U370" s="29"/>
      <c r="V370" s="167">
        <v>0.25</v>
      </c>
      <c r="W370" s="318"/>
      <c r="X370" s="319"/>
      <c r="Y370" s="160">
        <f t="shared" si="177"/>
        <v>0.25</v>
      </c>
      <c r="Z370" s="159">
        <f t="shared" si="192"/>
        <v>2.5</v>
      </c>
      <c r="AA370" s="327"/>
      <c r="AB370" s="400">
        <f t="shared" si="201"/>
        <v>-30</v>
      </c>
      <c r="AC370" s="371"/>
      <c r="AD370" s="226" t="str">
        <f t="shared" si="178"/>
        <v/>
      </c>
      <c r="AE370" s="368">
        <f t="shared" si="193"/>
        <v>-27.5</v>
      </c>
      <c r="AF370" s="339"/>
      <c r="AG370" s="338"/>
      <c r="AH370" s="336"/>
      <c r="AI370" s="161">
        <f t="shared" si="194"/>
        <v>0</v>
      </c>
      <c r="AJ370" s="162">
        <f t="shared" si="179"/>
        <v>2.5</v>
      </c>
      <c r="AK370" s="163">
        <f t="shared" si="195"/>
        <v>2.5</v>
      </c>
      <c r="AL370" s="164">
        <f t="shared" si="196"/>
        <v>0</v>
      </c>
      <c r="AM370" s="164">
        <f t="shared" si="197"/>
        <v>0</v>
      </c>
      <c r="AN370" s="164">
        <f t="shared" si="198"/>
        <v>2.5</v>
      </c>
      <c r="AO370" s="164">
        <f t="shared" si="199"/>
        <v>2.5</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f t="shared" si="180"/>
        <v>17</v>
      </c>
      <c r="AX370" s="165">
        <f t="shared" si="181"/>
        <v>17</v>
      </c>
      <c r="AY370" s="193" t="str">
        <f t="shared" si="182"/>
        <v/>
      </c>
      <c r="AZ370" s="183" t="str">
        <f t="shared" si="183"/>
        <v/>
      </c>
      <c r="BA370" s="173">
        <f t="shared" si="184"/>
        <v>0.25</v>
      </c>
      <c r="BB370" s="174">
        <f t="shared" si="185"/>
        <v>0.25</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37.5" x14ac:dyDescent="0.3">
      <c r="A371" s="221"/>
      <c r="B371" s="222"/>
      <c r="C371" s="214">
        <v>360</v>
      </c>
      <c r="D371" s="669" t="s">
        <v>3523</v>
      </c>
      <c r="E371" s="35" t="s">
        <v>3623</v>
      </c>
      <c r="F371" s="17"/>
      <c r="G371" s="131">
        <v>44334</v>
      </c>
      <c r="H371" s="137"/>
      <c r="I371" s="143"/>
      <c r="J371" s="80"/>
      <c r="K371" s="145" t="s">
        <v>0</v>
      </c>
      <c r="L371" s="30"/>
      <c r="M371" s="394">
        <v>44356</v>
      </c>
      <c r="N371" s="158">
        <f t="shared" si="191"/>
        <v>17</v>
      </c>
      <c r="O371" s="27"/>
      <c r="P371" s="27"/>
      <c r="Q371" s="27"/>
      <c r="R371" s="27" t="s">
        <v>0</v>
      </c>
      <c r="S371" s="27"/>
      <c r="T371" s="28"/>
      <c r="U371" s="29"/>
      <c r="V371" s="167">
        <v>0.25</v>
      </c>
      <c r="W371" s="318"/>
      <c r="X371" s="319"/>
      <c r="Y371" s="160">
        <f t="shared" si="177"/>
        <v>0.25</v>
      </c>
      <c r="Z371" s="159">
        <f t="shared" si="192"/>
        <v>2.5</v>
      </c>
      <c r="AA371" s="327"/>
      <c r="AB371" s="400">
        <f t="shared" si="201"/>
        <v>-30</v>
      </c>
      <c r="AC371" s="371"/>
      <c r="AD371" s="226" t="str">
        <f t="shared" si="178"/>
        <v/>
      </c>
      <c r="AE371" s="368">
        <f t="shared" si="193"/>
        <v>-27.5</v>
      </c>
      <c r="AF371" s="339"/>
      <c r="AG371" s="338"/>
      <c r="AH371" s="336"/>
      <c r="AI371" s="161">
        <f t="shared" si="194"/>
        <v>0</v>
      </c>
      <c r="AJ371" s="162">
        <f t="shared" si="179"/>
        <v>2.5</v>
      </c>
      <c r="AK371" s="163">
        <f t="shared" si="195"/>
        <v>2.5</v>
      </c>
      <c r="AL371" s="164">
        <f t="shared" si="196"/>
        <v>0</v>
      </c>
      <c r="AM371" s="164">
        <f t="shared" si="197"/>
        <v>0</v>
      </c>
      <c r="AN371" s="164">
        <f t="shared" si="198"/>
        <v>2.5</v>
      </c>
      <c r="AO371" s="164">
        <f t="shared" si="199"/>
        <v>2.5</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f t="shared" si="180"/>
        <v>17</v>
      </c>
      <c r="AX371" s="165">
        <f t="shared" si="181"/>
        <v>17</v>
      </c>
      <c r="AY371" s="193" t="str">
        <f t="shared" si="182"/>
        <v/>
      </c>
      <c r="AZ371" s="183" t="str">
        <f t="shared" si="183"/>
        <v/>
      </c>
      <c r="BA371" s="173">
        <f t="shared" si="184"/>
        <v>0.25</v>
      </c>
      <c r="BB371" s="174">
        <f t="shared" si="185"/>
        <v>0.25</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37.5" x14ac:dyDescent="0.3">
      <c r="A372" s="221"/>
      <c r="B372" s="222"/>
      <c r="C372" s="213">
        <v>361</v>
      </c>
      <c r="D372" s="662" t="s">
        <v>3524</v>
      </c>
      <c r="E372" s="35" t="s">
        <v>3623</v>
      </c>
      <c r="F372" s="17"/>
      <c r="G372" s="131">
        <v>44334</v>
      </c>
      <c r="H372" s="135"/>
      <c r="I372" s="141"/>
      <c r="J372" s="25"/>
      <c r="K372" s="145" t="s">
        <v>0</v>
      </c>
      <c r="L372" s="28"/>
      <c r="M372" s="394">
        <v>44356</v>
      </c>
      <c r="N372" s="158">
        <f t="shared" si="191"/>
        <v>17</v>
      </c>
      <c r="O372" s="27"/>
      <c r="P372" s="27"/>
      <c r="Q372" s="27"/>
      <c r="R372" s="27" t="s">
        <v>0</v>
      </c>
      <c r="S372" s="27"/>
      <c r="T372" s="28"/>
      <c r="U372" s="29"/>
      <c r="V372" s="167">
        <v>0.25</v>
      </c>
      <c r="W372" s="318"/>
      <c r="X372" s="319"/>
      <c r="Y372" s="160">
        <f t="shared" si="177"/>
        <v>0.25</v>
      </c>
      <c r="Z372" s="159">
        <f t="shared" si="192"/>
        <v>2.5</v>
      </c>
      <c r="AA372" s="327"/>
      <c r="AB372" s="400">
        <f t="shared" si="201"/>
        <v>-30</v>
      </c>
      <c r="AC372" s="371"/>
      <c r="AD372" s="226" t="str">
        <f t="shared" si="178"/>
        <v/>
      </c>
      <c r="AE372" s="368">
        <f t="shared" si="193"/>
        <v>-27.5</v>
      </c>
      <c r="AF372" s="339"/>
      <c r="AG372" s="338"/>
      <c r="AH372" s="336"/>
      <c r="AI372" s="161">
        <f t="shared" si="194"/>
        <v>0</v>
      </c>
      <c r="AJ372" s="162">
        <f t="shared" si="179"/>
        <v>2.5</v>
      </c>
      <c r="AK372" s="163">
        <f t="shared" si="195"/>
        <v>2.5</v>
      </c>
      <c r="AL372" s="164">
        <f t="shared" si="196"/>
        <v>0</v>
      </c>
      <c r="AM372" s="164">
        <f t="shared" si="197"/>
        <v>0</v>
      </c>
      <c r="AN372" s="164">
        <f t="shared" si="198"/>
        <v>2.5</v>
      </c>
      <c r="AO372" s="164">
        <f t="shared" si="199"/>
        <v>2.5</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f t="shared" si="180"/>
        <v>17</v>
      </c>
      <c r="AX372" s="165">
        <f t="shared" si="181"/>
        <v>17</v>
      </c>
      <c r="AY372" s="193" t="str">
        <f t="shared" si="182"/>
        <v/>
      </c>
      <c r="AZ372" s="183" t="str">
        <f t="shared" si="183"/>
        <v/>
      </c>
      <c r="BA372" s="173">
        <f t="shared" si="184"/>
        <v>0.25</v>
      </c>
      <c r="BB372" s="174">
        <f t="shared" si="185"/>
        <v>0.25</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37.5" x14ac:dyDescent="0.3">
      <c r="A373" s="221"/>
      <c r="B373" s="222"/>
      <c r="C373" s="214">
        <v>362</v>
      </c>
      <c r="D373" s="663" t="s">
        <v>3525</v>
      </c>
      <c r="E373" s="35" t="s">
        <v>3623</v>
      </c>
      <c r="F373" s="17"/>
      <c r="G373" s="131">
        <v>44334</v>
      </c>
      <c r="H373" s="135"/>
      <c r="I373" s="141"/>
      <c r="J373" s="25"/>
      <c r="K373" s="145" t="s">
        <v>0</v>
      </c>
      <c r="L373" s="28"/>
      <c r="M373" s="394">
        <v>44356</v>
      </c>
      <c r="N373" s="158">
        <f t="shared" si="191"/>
        <v>17</v>
      </c>
      <c r="O373" s="27"/>
      <c r="P373" s="27"/>
      <c r="Q373" s="27"/>
      <c r="R373" s="27" t="s">
        <v>0</v>
      </c>
      <c r="S373" s="27"/>
      <c r="T373" s="28"/>
      <c r="U373" s="29"/>
      <c r="V373" s="167">
        <v>0.25</v>
      </c>
      <c r="W373" s="318"/>
      <c r="X373" s="319"/>
      <c r="Y373" s="160">
        <f t="shared" si="177"/>
        <v>0.25</v>
      </c>
      <c r="Z373" s="159">
        <f t="shared" si="192"/>
        <v>2.5</v>
      </c>
      <c r="AA373" s="327"/>
      <c r="AB373" s="400">
        <f t="shared" si="201"/>
        <v>-30</v>
      </c>
      <c r="AC373" s="371"/>
      <c r="AD373" s="226" t="str">
        <f t="shared" si="178"/>
        <v/>
      </c>
      <c r="AE373" s="368">
        <f t="shared" si="193"/>
        <v>-27.5</v>
      </c>
      <c r="AF373" s="339"/>
      <c r="AG373" s="338"/>
      <c r="AH373" s="336"/>
      <c r="AI373" s="161">
        <f t="shared" si="194"/>
        <v>0</v>
      </c>
      <c r="AJ373" s="162">
        <f t="shared" si="179"/>
        <v>2.5</v>
      </c>
      <c r="AK373" s="163">
        <f t="shared" si="195"/>
        <v>2.5</v>
      </c>
      <c r="AL373" s="164">
        <f t="shared" si="196"/>
        <v>0</v>
      </c>
      <c r="AM373" s="164">
        <f t="shared" si="197"/>
        <v>0</v>
      </c>
      <c r="AN373" s="164">
        <f t="shared" si="198"/>
        <v>2.5</v>
      </c>
      <c r="AO373" s="164">
        <f t="shared" si="199"/>
        <v>2.5</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f t="shared" si="180"/>
        <v>17</v>
      </c>
      <c r="AX373" s="165">
        <f t="shared" si="181"/>
        <v>17</v>
      </c>
      <c r="AY373" s="193" t="str">
        <f t="shared" si="182"/>
        <v/>
      </c>
      <c r="AZ373" s="183" t="str">
        <f t="shared" si="183"/>
        <v/>
      </c>
      <c r="BA373" s="173">
        <f t="shared" si="184"/>
        <v>0.25</v>
      </c>
      <c r="BB373" s="174">
        <f t="shared" si="185"/>
        <v>0.25</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665" t="s">
        <v>3526</v>
      </c>
      <c r="E374" s="35" t="s">
        <v>3623</v>
      </c>
      <c r="F374" s="17"/>
      <c r="G374" s="131">
        <v>44334</v>
      </c>
      <c r="H374" s="135"/>
      <c r="I374" s="141"/>
      <c r="J374" s="25"/>
      <c r="K374" s="145" t="s">
        <v>0</v>
      </c>
      <c r="L374" s="28"/>
      <c r="M374" s="394">
        <v>44356</v>
      </c>
      <c r="N374" s="158">
        <f t="shared" si="191"/>
        <v>17</v>
      </c>
      <c r="O374" s="27"/>
      <c r="P374" s="27"/>
      <c r="Q374" s="27"/>
      <c r="R374" s="27" t="s">
        <v>0</v>
      </c>
      <c r="S374" s="27"/>
      <c r="T374" s="28"/>
      <c r="U374" s="29"/>
      <c r="V374" s="167">
        <v>0.25</v>
      </c>
      <c r="W374" s="318"/>
      <c r="X374" s="319"/>
      <c r="Y374" s="160">
        <f t="shared" si="177"/>
        <v>0.25</v>
      </c>
      <c r="Z374" s="159">
        <f t="shared" si="192"/>
        <v>2.5</v>
      </c>
      <c r="AA374" s="327"/>
      <c r="AB374" s="400">
        <f t="shared" si="201"/>
        <v>-30</v>
      </c>
      <c r="AC374" s="371"/>
      <c r="AD374" s="226" t="str">
        <f t="shared" si="178"/>
        <v/>
      </c>
      <c r="AE374" s="368">
        <f t="shared" si="193"/>
        <v>-27.5</v>
      </c>
      <c r="AF374" s="339"/>
      <c r="AG374" s="338"/>
      <c r="AH374" s="336"/>
      <c r="AI374" s="161">
        <f t="shared" si="194"/>
        <v>0</v>
      </c>
      <c r="AJ374" s="162">
        <f t="shared" si="179"/>
        <v>2.5</v>
      </c>
      <c r="AK374" s="163">
        <f t="shared" si="195"/>
        <v>2.5</v>
      </c>
      <c r="AL374" s="164">
        <f t="shared" si="196"/>
        <v>0</v>
      </c>
      <c r="AM374" s="164">
        <f t="shared" si="197"/>
        <v>0</v>
      </c>
      <c r="AN374" s="164">
        <f t="shared" si="198"/>
        <v>2.5</v>
      </c>
      <c r="AO374" s="164">
        <f t="shared" si="199"/>
        <v>2.5</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f t="shared" si="180"/>
        <v>17</v>
      </c>
      <c r="AX374" s="165">
        <f t="shared" si="181"/>
        <v>17</v>
      </c>
      <c r="AY374" s="193" t="str">
        <f t="shared" si="182"/>
        <v/>
      </c>
      <c r="AZ374" s="183" t="str">
        <f t="shared" si="183"/>
        <v/>
      </c>
      <c r="BA374" s="173">
        <f t="shared" si="184"/>
        <v>0.25</v>
      </c>
      <c r="BB374" s="174">
        <f t="shared" si="185"/>
        <v>0.25</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665" t="s">
        <v>3527</v>
      </c>
      <c r="E375" s="35" t="s">
        <v>3623</v>
      </c>
      <c r="F375" s="17"/>
      <c r="G375" s="131">
        <v>44334</v>
      </c>
      <c r="H375" s="135"/>
      <c r="I375" s="141"/>
      <c r="J375" s="25"/>
      <c r="K375" s="145" t="s">
        <v>0</v>
      </c>
      <c r="L375" s="28"/>
      <c r="M375" s="394">
        <v>44356</v>
      </c>
      <c r="N375" s="158">
        <f t="shared" si="191"/>
        <v>17</v>
      </c>
      <c r="O375" s="27"/>
      <c r="P375" s="27"/>
      <c r="Q375" s="27"/>
      <c r="R375" s="27" t="s">
        <v>0</v>
      </c>
      <c r="S375" s="27"/>
      <c r="T375" s="28"/>
      <c r="U375" s="29"/>
      <c r="V375" s="167">
        <v>0.25</v>
      </c>
      <c r="W375" s="318"/>
      <c r="X375" s="319"/>
      <c r="Y375" s="160">
        <f t="shared" si="177"/>
        <v>0.25</v>
      </c>
      <c r="Z375" s="159">
        <f t="shared" si="192"/>
        <v>2.5</v>
      </c>
      <c r="AA375" s="327"/>
      <c r="AB375" s="400">
        <f t="shared" si="201"/>
        <v>-30</v>
      </c>
      <c r="AC375" s="371"/>
      <c r="AD375" s="226" t="str">
        <f t="shared" si="178"/>
        <v/>
      </c>
      <c r="AE375" s="368">
        <f t="shared" si="193"/>
        <v>-27.5</v>
      </c>
      <c r="AF375" s="339"/>
      <c r="AG375" s="338"/>
      <c r="AH375" s="336"/>
      <c r="AI375" s="161">
        <f t="shared" si="194"/>
        <v>0</v>
      </c>
      <c r="AJ375" s="162">
        <f t="shared" si="179"/>
        <v>2.5</v>
      </c>
      <c r="AK375" s="163">
        <f t="shared" si="195"/>
        <v>2.5</v>
      </c>
      <c r="AL375" s="164">
        <f t="shared" si="196"/>
        <v>0</v>
      </c>
      <c r="AM375" s="164">
        <f t="shared" si="197"/>
        <v>0</v>
      </c>
      <c r="AN375" s="164">
        <f t="shared" si="198"/>
        <v>2.5</v>
      </c>
      <c r="AO375" s="164">
        <f t="shared" si="199"/>
        <v>2.5</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f t="shared" si="180"/>
        <v>17</v>
      </c>
      <c r="AX375" s="165">
        <f t="shared" si="181"/>
        <v>17</v>
      </c>
      <c r="AY375" s="193" t="str">
        <f t="shared" si="182"/>
        <v/>
      </c>
      <c r="AZ375" s="183" t="str">
        <f t="shared" si="183"/>
        <v/>
      </c>
      <c r="BA375" s="173">
        <f t="shared" si="184"/>
        <v>0.25</v>
      </c>
      <c r="BB375" s="174">
        <f t="shared" si="185"/>
        <v>0.25</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665" t="s">
        <v>3528</v>
      </c>
      <c r="E376" s="35" t="s">
        <v>3623</v>
      </c>
      <c r="F376" s="17"/>
      <c r="G376" s="131">
        <v>44334</v>
      </c>
      <c r="H376" s="135"/>
      <c r="I376" s="141"/>
      <c r="J376" s="25"/>
      <c r="K376" s="145" t="s">
        <v>0</v>
      </c>
      <c r="L376" s="28"/>
      <c r="M376" s="394">
        <v>44356</v>
      </c>
      <c r="N376" s="158">
        <f t="shared" si="191"/>
        <v>17</v>
      </c>
      <c r="O376" s="27"/>
      <c r="P376" s="27"/>
      <c r="Q376" s="27"/>
      <c r="R376" s="27" t="s">
        <v>0</v>
      </c>
      <c r="S376" s="27"/>
      <c r="T376" s="28"/>
      <c r="U376" s="29"/>
      <c r="V376" s="167">
        <v>0.25</v>
      </c>
      <c r="W376" s="318"/>
      <c r="X376" s="319"/>
      <c r="Y376" s="160">
        <f t="shared" si="177"/>
        <v>0.25</v>
      </c>
      <c r="Z376" s="159">
        <f t="shared" si="192"/>
        <v>2.5</v>
      </c>
      <c r="AA376" s="327"/>
      <c r="AB376" s="400">
        <f t="shared" si="201"/>
        <v>-30</v>
      </c>
      <c r="AC376" s="371"/>
      <c r="AD376" s="226" t="str">
        <f t="shared" si="178"/>
        <v/>
      </c>
      <c r="AE376" s="368">
        <f t="shared" si="193"/>
        <v>-27.5</v>
      </c>
      <c r="AF376" s="339"/>
      <c r="AG376" s="338"/>
      <c r="AH376" s="336"/>
      <c r="AI376" s="161">
        <f t="shared" si="194"/>
        <v>0</v>
      </c>
      <c r="AJ376" s="162">
        <f t="shared" si="179"/>
        <v>2.5</v>
      </c>
      <c r="AK376" s="163">
        <f t="shared" si="195"/>
        <v>2.5</v>
      </c>
      <c r="AL376" s="164">
        <f t="shared" si="196"/>
        <v>0</v>
      </c>
      <c r="AM376" s="164">
        <f t="shared" si="197"/>
        <v>0</v>
      </c>
      <c r="AN376" s="164">
        <f t="shared" si="198"/>
        <v>2.5</v>
      </c>
      <c r="AO376" s="164">
        <f t="shared" si="199"/>
        <v>2.5</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f t="shared" si="180"/>
        <v>17</v>
      </c>
      <c r="AX376" s="165">
        <f t="shared" si="181"/>
        <v>17</v>
      </c>
      <c r="AY376" s="193" t="str">
        <f t="shared" si="182"/>
        <v/>
      </c>
      <c r="AZ376" s="183" t="str">
        <f t="shared" si="183"/>
        <v/>
      </c>
      <c r="BA376" s="173">
        <f t="shared" si="184"/>
        <v>0.25</v>
      </c>
      <c r="BB376" s="174">
        <f t="shared" si="185"/>
        <v>0.25</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37.5" x14ac:dyDescent="0.3">
      <c r="A377" s="221"/>
      <c r="B377" s="222"/>
      <c r="C377" s="213">
        <v>366</v>
      </c>
      <c r="D377" s="663" t="s">
        <v>3529</v>
      </c>
      <c r="E377" s="35" t="s">
        <v>3623</v>
      </c>
      <c r="F377" s="17"/>
      <c r="G377" s="131">
        <v>44334</v>
      </c>
      <c r="H377" s="135"/>
      <c r="I377" s="141"/>
      <c r="J377" s="25"/>
      <c r="K377" s="145" t="s">
        <v>0</v>
      </c>
      <c r="L377" s="28"/>
      <c r="M377" s="394">
        <v>44356</v>
      </c>
      <c r="N377" s="158">
        <f t="shared" si="191"/>
        <v>17</v>
      </c>
      <c r="O377" s="27"/>
      <c r="P377" s="27"/>
      <c r="Q377" s="27"/>
      <c r="R377" s="27" t="s">
        <v>0</v>
      </c>
      <c r="S377" s="27"/>
      <c r="T377" s="28"/>
      <c r="U377" s="29"/>
      <c r="V377" s="167">
        <v>0.25</v>
      </c>
      <c r="W377" s="318"/>
      <c r="X377" s="319"/>
      <c r="Y377" s="160">
        <f t="shared" si="177"/>
        <v>0.25</v>
      </c>
      <c r="Z377" s="159">
        <f t="shared" si="192"/>
        <v>2.5</v>
      </c>
      <c r="AA377" s="327"/>
      <c r="AB377" s="400">
        <f t="shared" si="201"/>
        <v>-30</v>
      </c>
      <c r="AC377" s="371"/>
      <c r="AD377" s="226" t="str">
        <f t="shared" si="178"/>
        <v/>
      </c>
      <c r="AE377" s="368">
        <f t="shared" si="193"/>
        <v>-27.5</v>
      </c>
      <c r="AF377" s="339"/>
      <c r="AG377" s="338"/>
      <c r="AH377" s="336"/>
      <c r="AI377" s="161">
        <f t="shared" si="194"/>
        <v>0</v>
      </c>
      <c r="AJ377" s="162">
        <f t="shared" si="179"/>
        <v>2.5</v>
      </c>
      <c r="AK377" s="163">
        <f t="shared" si="195"/>
        <v>2.5</v>
      </c>
      <c r="AL377" s="164">
        <f t="shared" si="196"/>
        <v>0</v>
      </c>
      <c r="AM377" s="164">
        <f t="shared" si="197"/>
        <v>0</v>
      </c>
      <c r="AN377" s="164">
        <f t="shared" si="198"/>
        <v>2.5</v>
      </c>
      <c r="AO377" s="164">
        <f t="shared" si="199"/>
        <v>2.5</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f t="shared" si="180"/>
        <v>17</v>
      </c>
      <c r="AX377" s="165">
        <f t="shared" si="181"/>
        <v>17</v>
      </c>
      <c r="AY377" s="193" t="str">
        <f t="shared" si="182"/>
        <v/>
      </c>
      <c r="AZ377" s="183" t="str">
        <f t="shared" si="183"/>
        <v/>
      </c>
      <c r="BA377" s="173">
        <f t="shared" si="184"/>
        <v>0.25</v>
      </c>
      <c r="BB377" s="174">
        <f t="shared" si="185"/>
        <v>0.25</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37.5" x14ac:dyDescent="0.3">
      <c r="A378" s="221"/>
      <c r="B378" s="222"/>
      <c r="C378" s="214">
        <v>367</v>
      </c>
      <c r="D378" s="662" t="s">
        <v>3530</v>
      </c>
      <c r="E378" s="35" t="s">
        <v>3623</v>
      </c>
      <c r="F378" s="17"/>
      <c r="G378" s="131">
        <v>44334</v>
      </c>
      <c r="H378" s="135"/>
      <c r="I378" s="141"/>
      <c r="J378" s="25"/>
      <c r="K378" s="145" t="s">
        <v>0</v>
      </c>
      <c r="L378" s="28"/>
      <c r="M378" s="394">
        <v>44356</v>
      </c>
      <c r="N378" s="158">
        <f t="shared" si="191"/>
        <v>17</v>
      </c>
      <c r="O378" s="27"/>
      <c r="P378" s="27"/>
      <c r="Q378" s="27"/>
      <c r="R378" s="27" t="s">
        <v>0</v>
      </c>
      <c r="S378" s="27"/>
      <c r="T378" s="28"/>
      <c r="U378" s="29"/>
      <c r="V378" s="167">
        <v>0.25</v>
      </c>
      <c r="W378" s="318"/>
      <c r="X378" s="319"/>
      <c r="Y378" s="160">
        <f t="shared" si="177"/>
        <v>0.25</v>
      </c>
      <c r="Z378" s="159">
        <f t="shared" si="192"/>
        <v>2.5</v>
      </c>
      <c r="AA378" s="327"/>
      <c r="AB378" s="400">
        <f t="shared" si="201"/>
        <v>-30</v>
      </c>
      <c r="AC378" s="371"/>
      <c r="AD378" s="226" t="str">
        <f t="shared" si="178"/>
        <v/>
      </c>
      <c r="AE378" s="368">
        <f t="shared" si="193"/>
        <v>-27.5</v>
      </c>
      <c r="AF378" s="339"/>
      <c r="AG378" s="338"/>
      <c r="AH378" s="336"/>
      <c r="AI378" s="161">
        <f t="shared" si="194"/>
        <v>0</v>
      </c>
      <c r="AJ378" s="162">
        <f t="shared" si="179"/>
        <v>2.5</v>
      </c>
      <c r="AK378" s="163">
        <f t="shared" si="195"/>
        <v>2.5</v>
      </c>
      <c r="AL378" s="164">
        <f t="shared" si="196"/>
        <v>0</v>
      </c>
      <c r="AM378" s="164">
        <f t="shared" si="197"/>
        <v>0</v>
      </c>
      <c r="AN378" s="164">
        <f t="shared" si="198"/>
        <v>2.5</v>
      </c>
      <c r="AO378" s="164">
        <f t="shared" si="199"/>
        <v>2.5</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f t="shared" si="180"/>
        <v>17</v>
      </c>
      <c r="AX378" s="165">
        <f t="shared" si="181"/>
        <v>17</v>
      </c>
      <c r="AY378" s="193" t="str">
        <f t="shared" si="182"/>
        <v/>
      </c>
      <c r="AZ378" s="183" t="str">
        <f t="shared" si="183"/>
        <v/>
      </c>
      <c r="BA378" s="173">
        <f t="shared" si="184"/>
        <v>0.25</v>
      </c>
      <c r="BB378" s="174">
        <f t="shared" si="185"/>
        <v>0.25</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37.5" x14ac:dyDescent="0.3">
      <c r="A379" s="221"/>
      <c r="B379" s="222"/>
      <c r="C379" s="214">
        <v>368</v>
      </c>
      <c r="D379" s="662" t="s">
        <v>3531</v>
      </c>
      <c r="E379" s="35" t="s">
        <v>3623</v>
      </c>
      <c r="F379" s="17"/>
      <c r="G379" s="131">
        <v>44334</v>
      </c>
      <c r="H379" s="135"/>
      <c r="I379" s="141"/>
      <c r="J379" s="25"/>
      <c r="K379" s="145" t="s">
        <v>0</v>
      </c>
      <c r="L379" s="28"/>
      <c r="M379" s="394">
        <v>44356</v>
      </c>
      <c r="N379" s="158">
        <f t="shared" si="191"/>
        <v>17</v>
      </c>
      <c r="O379" s="27"/>
      <c r="P379" s="27"/>
      <c r="Q379" s="27"/>
      <c r="R379" s="27" t="s">
        <v>0</v>
      </c>
      <c r="S379" s="27"/>
      <c r="T379" s="28"/>
      <c r="U379" s="29"/>
      <c r="V379" s="167">
        <v>0.25</v>
      </c>
      <c r="W379" s="318"/>
      <c r="X379" s="319"/>
      <c r="Y379" s="160">
        <f t="shared" si="177"/>
        <v>0.25</v>
      </c>
      <c r="Z379" s="159">
        <f t="shared" si="192"/>
        <v>2.5</v>
      </c>
      <c r="AA379" s="327"/>
      <c r="AB379" s="400">
        <f t="shared" si="201"/>
        <v>-30</v>
      </c>
      <c r="AC379" s="371"/>
      <c r="AD379" s="226" t="str">
        <f t="shared" si="178"/>
        <v/>
      </c>
      <c r="AE379" s="368">
        <f t="shared" si="193"/>
        <v>-27.5</v>
      </c>
      <c r="AF379" s="339"/>
      <c r="AG379" s="338"/>
      <c r="AH379" s="336"/>
      <c r="AI379" s="161">
        <f t="shared" si="194"/>
        <v>0</v>
      </c>
      <c r="AJ379" s="162">
        <f t="shared" si="179"/>
        <v>2.5</v>
      </c>
      <c r="AK379" s="163">
        <f t="shared" si="195"/>
        <v>2.5</v>
      </c>
      <c r="AL379" s="164">
        <f t="shared" si="196"/>
        <v>0</v>
      </c>
      <c r="AM379" s="164">
        <f t="shared" si="197"/>
        <v>0</v>
      </c>
      <c r="AN379" s="164">
        <f t="shared" si="198"/>
        <v>2.5</v>
      </c>
      <c r="AO379" s="164">
        <f t="shared" si="199"/>
        <v>2.5</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f t="shared" si="180"/>
        <v>17</v>
      </c>
      <c r="AX379" s="165">
        <f t="shared" si="181"/>
        <v>17</v>
      </c>
      <c r="AY379" s="193" t="str">
        <f t="shared" si="182"/>
        <v/>
      </c>
      <c r="AZ379" s="183" t="str">
        <f t="shared" si="183"/>
        <v/>
      </c>
      <c r="BA379" s="173">
        <f t="shared" si="184"/>
        <v>0.25</v>
      </c>
      <c r="BB379" s="174">
        <f t="shared" si="185"/>
        <v>0.25</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37.5" x14ac:dyDescent="0.3">
      <c r="A380" s="221"/>
      <c r="B380" s="222"/>
      <c r="C380" s="213">
        <v>369</v>
      </c>
      <c r="D380" s="662" t="s">
        <v>3532</v>
      </c>
      <c r="E380" s="35" t="s">
        <v>3623</v>
      </c>
      <c r="F380" s="17"/>
      <c r="G380" s="131">
        <v>44334</v>
      </c>
      <c r="H380" s="135"/>
      <c r="I380" s="141"/>
      <c r="J380" s="25"/>
      <c r="K380" s="145" t="s">
        <v>0</v>
      </c>
      <c r="L380" s="28"/>
      <c r="M380" s="394">
        <v>44356</v>
      </c>
      <c r="N380" s="158">
        <f t="shared" si="191"/>
        <v>17</v>
      </c>
      <c r="O380" s="27"/>
      <c r="P380" s="27"/>
      <c r="Q380" s="27"/>
      <c r="R380" s="27" t="s">
        <v>0</v>
      </c>
      <c r="S380" s="27"/>
      <c r="T380" s="28"/>
      <c r="U380" s="29"/>
      <c r="V380" s="167">
        <v>0.25</v>
      </c>
      <c r="W380" s="318"/>
      <c r="X380" s="319"/>
      <c r="Y380" s="160">
        <f t="shared" si="177"/>
        <v>0.25</v>
      </c>
      <c r="Z380" s="159">
        <f t="shared" si="192"/>
        <v>2.5</v>
      </c>
      <c r="AA380" s="327"/>
      <c r="AB380" s="400">
        <f t="shared" si="201"/>
        <v>-30</v>
      </c>
      <c r="AC380" s="371"/>
      <c r="AD380" s="226" t="str">
        <f t="shared" si="178"/>
        <v/>
      </c>
      <c r="AE380" s="368">
        <f t="shared" si="193"/>
        <v>-27.5</v>
      </c>
      <c r="AF380" s="339"/>
      <c r="AG380" s="338"/>
      <c r="AH380" s="336"/>
      <c r="AI380" s="161">
        <f t="shared" si="194"/>
        <v>0</v>
      </c>
      <c r="AJ380" s="162">
        <f t="shared" si="179"/>
        <v>2.5</v>
      </c>
      <c r="AK380" s="163">
        <f t="shared" si="195"/>
        <v>2.5</v>
      </c>
      <c r="AL380" s="164">
        <f t="shared" si="196"/>
        <v>0</v>
      </c>
      <c r="AM380" s="164">
        <f t="shared" si="197"/>
        <v>0</v>
      </c>
      <c r="AN380" s="164">
        <f t="shared" si="198"/>
        <v>2.5</v>
      </c>
      <c r="AO380" s="164">
        <f t="shared" si="199"/>
        <v>2.5</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f t="shared" si="180"/>
        <v>17</v>
      </c>
      <c r="AX380" s="165">
        <f t="shared" si="181"/>
        <v>17</v>
      </c>
      <c r="AY380" s="193" t="str">
        <f t="shared" si="182"/>
        <v/>
      </c>
      <c r="AZ380" s="183" t="str">
        <f t="shared" si="183"/>
        <v/>
      </c>
      <c r="BA380" s="173">
        <f t="shared" si="184"/>
        <v>0.25</v>
      </c>
      <c r="BB380" s="174">
        <f t="shared" si="185"/>
        <v>0.25</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37.5" x14ac:dyDescent="0.3">
      <c r="A381" s="221"/>
      <c r="B381" s="222"/>
      <c r="C381" s="214">
        <v>370</v>
      </c>
      <c r="D381" s="663" t="s">
        <v>3533</v>
      </c>
      <c r="E381" s="35" t="s">
        <v>3623</v>
      </c>
      <c r="F381" s="17"/>
      <c r="G381" s="131">
        <v>44334</v>
      </c>
      <c r="H381" s="135"/>
      <c r="I381" s="141"/>
      <c r="J381" s="25"/>
      <c r="K381" s="145" t="s">
        <v>0</v>
      </c>
      <c r="L381" s="28"/>
      <c r="M381" s="394">
        <v>44356</v>
      </c>
      <c r="N381" s="158">
        <f t="shared" si="191"/>
        <v>17</v>
      </c>
      <c r="O381" s="27"/>
      <c r="P381" s="27"/>
      <c r="Q381" s="27"/>
      <c r="R381" s="27" t="s">
        <v>0</v>
      </c>
      <c r="S381" s="27"/>
      <c r="T381" s="28"/>
      <c r="U381" s="29"/>
      <c r="V381" s="167">
        <v>0.25</v>
      </c>
      <c r="W381" s="318"/>
      <c r="X381" s="319"/>
      <c r="Y381" s="160">
        <f t="shared" si="177"/>
        <v>0.25</v>
      </c>
      <c r="Z381" s="159">
        <f t="shared" si="192"/>
        <v>2.5</v>
      </c>
      <c r="AA381" s="327"/>
      <c r="AB381" s="400">
        <f t="shared" si="201"/>
        <v>-30</v>
      </c>
      <c r="AC381" s="371"/>
      <c r="AD381" s="226" t="str">
        <f t="shared" si="178"/>
        <v/>
      </c>
      <c r="AE381" s="368">
        <f t="shared" si="193"/>
        <v>-27.5</v>
      </c>
      <c r="AF381" s="339"/>
      <c r="AG381" s="338"/>
      <c r="AH381" s="336"/>
      <c r="AI381" s="161">
        <f t="shared" si="194"/>
        <v>0</v>
      </c>
      <c r="AJ381" s="162">
        <f t="shared" si="179"/>
        <v>2.5</v>
      </c>
      <c r="AK381" s="163">
        <f t="shared" si="195"/>
        <v>2.5</v>
      </c>
      <c r="AL381" s="164">
        <f t="shared" si="196"/>
        <v>0</v>
      </c>
      <c r="AM381" s="164">
        <f t="shared" si="197"/>
        <v>0</v>
      </c>
      <c r="AN381" s="164">
        <f t="shared" si="198"/>
        <v>2.5</v>
      </c>
      <c r="AO381" s="164">
        <f t="shared" si="199"/>
        <v>2.5</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f t="shared" si="180"/>
        <v>17</v>
      </c>
      <c r="AX381" s="165">
        <f t="shared" si="181"/>
        <v>17</v>
      </c>
      <c r="AY381" s="193" t="str">
        <f t="shared" si="182"/>
        <v/>
      </c>
      <c r="AZ381" s="183" t="str">
        <f t="shared" si="183"/>
        <v/>
      </c>
      <c r="BA381" s="173">
        <f t="shared" si="184"/>
        <v>0.25</v>
      </c>
      <c r="BB381" s="174">
        <f t="shared" si="185"/>
        <v>0.25</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37.5" x14ac:dyDescent="0.3">
      <c r="A382" s="221"/>
      <c r="B382" s="222"/>
      <c r="C382" s="213">
        <v>371</v>
      </c>
      <c r="D382" s="662" t="s">
        <v>3534</v>
      </c>
      <c r="E382" s="35" t="s">
        <v>3623</v>
      </c>
      <c r="F382" s="17"/>
      <c r="G382" s="131">
        <v>44334</v>
      </c>
      <c r="H382" s="135"/>
      <c r="I382" s="141"/>
      <c r="J382" s="25"/>
      <c r="K382" s="145" t="s">
        <v>0</v>
      </c>
      <c r="L382" s="28"/>
      <c r="M382" s="394">
        <v>44356</v>
      </c>
      <c r="N382" s="158">
        <f t="shared" si="191"/>
        <v>17</v>
      </c>
      <c r="O382" s="27"/>
      <c r="P382" s="27"/>
      <c r="Q382" s="27"/>
      <c r="R382" s="27" t="s">
        <v>0</v>
      </c>
      <c r="S382" s="27"/>
      <c r="T382" s="28"/>
      <c r="U382" s="29"/>
      <c r="V382" s="167">
        <v>0.25</v>
      </c>
      <c r="W382" s="318"/>
      <c r="X382" s="319"/>
      <c r="Y382" s="160">
        <f t="shared" si="177"/>
        <v>0.25</v>
      </c>
      <c r="Z382" s="159">
        <f t="shared" si="192"/>
        <v>2.5</v>
      </c>
      <c r="AA382" s="327"/>
      <c r="AB382" s="400">
        <f t="shared" si="201"/>
        <v>-30</v>
      </c>
      <c r="AC382" s="371"/>
      <c r="AD382" s="226" t="str">
        <f t="shared" si="178"/>
        <v/>
      </c>
      <c r="AE382" s="368">
        <f t="shared" si="193"/>
        <v>-27.5</v>
      </c>
      <c r="AF382" s="339"/>
      <c r="AG382" s="338"/>
      <c r="AH382" s="336"/>
      <c r="AI382" s="161">
        <f t="shared" si="194"/>
        <v>0</v>
      </c>
      <c r="AJ382" s="162">
        <f t="shared" si="179"/>
        <v>2.5</v>
      </c>
      <c r="AK382" s="163">
        <f t="shared" si="195"/>
        <v>2.5</v>
      </c>
      <c r="AL382" s="164">
        <f t="shared" si="196"/>
        <v>0</v>
      </c>
      <c r="AM382" s="164">
        <f t="shared" si="197"/>
        <v>0</v>
      </c>
      <c r="AN382" s="164">
        <f t="shared" si="198"/>
        <v>2.5</v>
      </c>
      <c r="AO382" s="164">
        <f t="shared" si="199"/>
        <v>2.5</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f t="shared" si="180"/>
        <v>17</v>
      </c>
      <c r="AX382" s="165">
        <f t="shared" si="181"/>
        <v>17</v>
      </c>
      <c r="AY382" s="193" t="str">
        <f t="shared" si="182"/>
        <v/>
      </c>
      <c r="AZ382" s="183" t="str">
        <f t="shared" si="183"/>
        <v/>
      </c>
      <c r="BA382" s="173">
        <f t="shared" si="184"/>
        <v>0.25</v>
      </c>
      <c r="BB382" s="174">
        <f t="shared" si="185"/>
        <v>0.25</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37.5" x14ac:dyDescent="0.3">
      <c r="A383" s="221"/>
      <c r="B383" s="222"/>
      <c r="C383" s="214">
        <v>372</v>
      </c>
      <c r="D383" s="662" t="s">
        <v>3535</v>
      </c>
      <c r="E383" s="35" t="s">
        <v>3623</v>
      </c>
      <c r="F383" s="17"/>
      <c r="G383" s="131">
        <v>44334</v>
      </c>
      <c r="H383" s="135"/>
      <c r="I383" s="141"/>
      <c r="J383" s="25"/>
      <c r="K383" s="145" t="s">
        <v>0</v>
      </c>
      <c r="L383" s="28"/>
      <c r="M383" s="394">
        <v>44356</v>
      </c>
      <c r="N383" s="158">
        <f t="shared" si="191"/>
        <v>17</v>
      </c>
      <c r="O383" s="27"/>
      <c r="P383" s="27"/>
      <c r="Q383" s="27"/>
      <c r="R383" s="27" t="s">
        <v>0</v>
      </c>
      <c r="S383" s="27"/>
      <c r="T383" s="28"/>
      <c r="U383" s="29"/>
      <c r="V383" s="167">
        <v>0.25</v>
      </c>
      <c r="W383" s="318"/>
      <c r="X383" s="319"/>
      <c r="Y383" s="160">
        <f t="shared" si="177"/>
        <v>0.25</v>
      </c>
      <c r="Z383" s="159">
        <f t="shared" si="192"/>
        <v>2.5</v>
      </c>
      <c r="AA383" s="327"/>
      <c r="AB383" s="400">
        <f t="shared" si="201"/>
        <v>-30</v>
      </c>
      <c r="AC383" s="371"/>
      <c r="AD383" s="226" t="str">
        <f t="shared" si="178"/>
        <v/>
      </c>
      <c r="AE383" s="368">
        <f t="shared" si="193"/>
        <v>-27.5</v>
      </c>
      <c r="AF383" s="339"/>
      <c r="AG383" s="338"/>
      <c r="AH383" s="336"/>
      <c r="AI383" s="161">
        <f t="shared" si="194"/>
        <v>0</v>
      </c>
      <c r="AJ383" s="162">
        <f t="shared" si="179"/>
        <v>2.5</v>
      </c>
      <c r="AK383" s="163">
        <f t="shared" si="195"/>
        <v>2.5</v>
      </c>
      <c r="AL383" s="164">
        <f t="shared" si="196"/>
        <v>0</v>
      </c>
      <c r="AM383" s="164">
        <f t="shared" si="197"/>
        <v>0</v>
      </c>
      <c r="AN383" s="164">
        <f t="shared" si="198"/>
        <v>2.5</v>
      </c>
      <c r="AO383" s="164">
        <f t="shared" si="199"/>
        <v>2.5</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f t="shared" si="180"/>
        <v>17</v>
      </c>
      <c r="AX383" s="165">
        <f t="shared" si="181"/>
        <v>17</v>
      </c>
      <c r="AY383" s="193" t="str">
        <f t="shared" si="182"/>
        <v/>
      </c>
      <c r="AZ383" s="183" t="str">
        <f t="shared" si="183"/>
        <v/>
      </c>
      <c r="BA383" s="173">
        <f t="shared" si="184"/>
        <v>0.25</v>
      </c>
      <c r="BB383" s="174">
        <f t="shared" si="185"/>
        <v>0.25</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37.5" x14ac:dyDescent="0.3">
      <c r="A384" s="221"/>
      <c r="B384" s="222"/>
      <c r="C384" s="214">
        <v>373</v>
      </c>
      <c r="D384" s="662" t="s">
        <v>3536</v>
      </c>
      <c r="E384" s="35" t="s">
        <v>3623</v>
      </c>
      <c r="F384" s="17"/>
      <c r="G384" s="131">
        <v>44334</v>
      </c>
      <c r="H384" s="135"/>
      <c r="I384" s="141"/>
      <c r="J384" s="25"/>
      <c r="K384" s="145" t="s">
        <v>0</v>
      </c>
      <c r="L384" s="28"/>
      <c r="M384" s="394">
        <v>44356</v>
      </c>
      <c r="N384" s="158">
        <f t="shared" si="191"/>
        <v>17</v>
      </c>
      <c r="O384" s="27"/>
      <c r="P384" s="27"/>
      <c r="Q384" s="27"/>
      <c r="R384" s="27" t="s">
        <v>0</v>
      </c>
      <c r="S384" s="27"/>
      <c r="T384" s="28"/>
      <c r="U384" s="29"/>
      <c r="V384" s="167">
        <v>0.25</v>
      </c>
      <c r="W384" s="318"/>
      <c r="X384" s="319"/>
      <c r="Y384" s="160">
        <f t="shared" si="177"/>
        <v>0.25</v>
      </c>
      <c r="Z384" s="159">
        <f t="shared" si="192"/>
        <v>2.5</v>
      </c>
      <c r="AA384" s="327"/>
      <c r="AB384" s="400">
        <f t="shared" si="201"/>
        <v>-30</v>
      </c>
      <c r="AC384" s="371"/>
      <c r="AD384" s="226" t="str">
        <f t="shared" si="178"/>
        <v/>
      </c>
      <c r="AE384" s="368">
        <f t="shared" si="193"/>
        <v>-27.5</v>
      </c>
      <c r="AF384" s="339"/>
      <c r="AG384" s="338"/>
      <c r="AH384" s="336"/>
      <c r="AI384" s="161">
        <f t="shared" si="194"/>
        <v>0</v>
      </c>
      <c r="AJ384" s="162">
        <f t="shared" si="179"/>
        <v>2.5</v>
      </c>
      <c r="AK384" s="163">
        <f t="shared" si="195"/>
        <v>2.5</v>
      </c>
      <c r="AL384" s="164">
        <f t="shared" si="196"/>
        <v>0</v>
      </c>
      <c r="AM384" s="164">
        <f t="shared" si="197"/>
        <v>0</v>
      </c>
      <c r="AN384" s="164">
        <f t="shared" si="198"/>
        <v>2.5</v>
      </c>
      <c r="AO384" s="164">
        <f t="shared" si="199"/>
        <v>2.5</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f t="shared" si="180"/>
        <v>17</v>
      </c>
      <c r="AX384" s="165">
        <f t="shared" si="181"/>
        <v>17</v>
      </c>
      <c r="AY384" s="193" t="str">
        <f t="shared" si="182"/>
        <v/>
      </c>
      <c r="AZ384" s="183" t="str">
        <f t="shared" si="183"/>
        <v/>
      </c>
      <c r="BA384" s="173">
        <f t="shared" si="184"/>
        <v>0.25</v>
      </c>
      <c r="BB384" s="174">
        <f t="shared" si="185"/>
        <v>0.25</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37.5" x14ac:dyDescent="0.3">
      <c r="A385" s="221"/>
      <c r="B385" s="222"/>
      <c r="C385" s="213">
        <v>374</v>
      </c>
      <c r="D385" s="663" t="s">
        <v>3537</v>
      </c>
      <c r="E385" s="35" t="s">
        <v>3623</v>
      </c>
      <c r="F385" s="17"/>
      <c r="G385" s="131">
        <v>44334</v>
      </c>
      <c r="H385" s="135"/>
      <c r="I385" s="141"/>
      <c r="J385" s="25"/>
      <c r="K385" s="145" t="s">
        <v>0</v>
      </c>
      <c r="L385" s="28"/>
      <c r="M385" s="394">
        <v>44356</v>
      </c>
      <c r="N385" s="158">
        <f t="shared" si="191"/>
        <v>17</v>
      </c>
      <c r="O385" s="27"/>
      <c r="P385" s="27"/>
      <c r="Q385" s="27"/>
      <c r="R385" s="27" t="s">
        <v>0</v>
      </c>
      <c r="S385" s="27"/>
      <c r="T385" s="28"/>
      <c r="U385" s="29"/>
      <c r="V385" s="167">
        <v>0.25</v>
      </c>
      <c r="W385" s="318"/>
      <c r="X385" s="319"/>
      <c r="Y385" s="160">
        <f t="shared" si="177"/>
        <v>0.25</v>
      </c>
      <c r="Z385" s="159">
        <f t="shared" si="192"/>
        <v>2.5</v>
      </c>
      <c r="AA385" s="327"/>
      <c r="AB385" s="400">
        <f t="shared" si="201"/>
        <v>-30</v>
      </c>
      <c r="AC385" s="371"/>
      <c r="AD385" s="226" t="str">
        <f t="shared" si="178"/>
        <v/>
      </c>
      <c r="AE385" s="368">
        <f t="shared" si="193"/>
        <v>-27.5</v>
      </c>
      <c r="AF385" s="339"/>
      <c r="AG385" s="338"/>
      <c r="AH385" s="336"/>
      <c r="AI385" s="161">
        <f t="shared" si="194"/>
        <v>0</v>
      </c>
      <c r="AJ385" s="162">
        <f t="shared" si="179"/>
        <v>2.5</v>
      </c>
      <c r="AK385" s="163">
        <f t="shared" si="195"/>
        <v>2.5</v>
      </c>
      <c r="AL385" s="164">
        <f t="shared" si="196"/>
        <v>0</v>
      </c>
      <c r="AM385" s="164">
        <f t="shared" si="197"/>
        <v>0</v>
      </c>
      <c r="AN385" s="164">
        <f t="shared" si="198"/>
        <v>2.5</v>
      </c>
      <c r="AO385" s="164">
        <f t="shared" si="199"/>
        <v>2.5</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f t="shared" si="180"/>
        <v>17</v>
      </c>
      <c r="AX385" s="165">
        <f t="shared" si="181"/>
        <v>17</v>
      </c>
      <c r="AY385" s="193" t="str">
        <f t="shared" si="182"/>
        <v/>
      </c>
      <c r="AZ385" s="183" t="str">
        <f t="shared" si="183"/>
        <v/>
      </c>
      <c r="BA385" s="173">
        <f t="shared" si="184"/>
        <v>0.25</v>
      </c>
      <c r="BB385" s="174">
        <f t="shared" si="185"/>
        <v>0.25</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37.5" x14ac:dyDescent="0.3">
      <c r="A386" s="221"/>
      <c r="B386" s="222"/>
      <c r="C386" s="214">
        <v>375</v>
      </c>
      <c r="D386" s="662" t="s">
        <v>3538</v>
      </c>
      <c r="E386" s="35" t="s">
        <v>3623</v>
      </c>
      <c r="F386" s="17"/>
      <c r="G386" s="131">
        <v>44334</v>
      </c>
      <c r="H386" s="135"/>
      <c r="I386" s="141"/>
      <c r="J386" s="25"/>
      <c r="K386" s="145" t="s">
        <v>0</v>
      </c>
      <c r="L386" s="28"/>
      <c r="M386" s="394">
        <v>44356</v>
      </c>
      <c r="N386" s="158">
        <f t="shared" si="191"/>
        <v>17</v>
      </c>
      <c r="O386" s="27"/>
      <c r="P386" s="27"/>
      <c r="Q386" s="27"/>
      <c r="R386" s="27" t="s">
        <v>0</v>
      </c>
      <c r="S386" s="27"/>
      <c r="T386" s="28"/>
      <c r="U386" s="29"/>
      <c r="V386" s="167">
        <v>0.25</v>
      </c>
      <c r="W386" s="318"/>
      <c r="X386" s="319"/>
      <c r="Y386" s="160">
        <f t="shared" si="177"/>
        <v>0.25</v>
      </c>
      <c r="Z386" s="159">
        <f t="shared" si="192"/>
        <v>2.5</v>
      </c>
      <c r="AA386" s="327"/>
      <c r="AB386" s="400">
        <f t="shared" si="201"/>
        <v>-30</v>
      </c>
      <c r="AC386" s="371"/>
      <c r="AD386" s="226" t="str">
        <f t="shared" si="178"/>
        <v/>
      </c>
      <c r="AE386" s="368">
        <f t="shared" si="193"/>
        <v>-27.5</v>
      </c>
      <c r="AF386" s="339"/>
      <c r="AG386" s="338"/>
      <c r="AH386" s="336"/>
      <c r="AI386" s="161">
        <f t="shared" si="194"/>
        <v>0</v>
      </c>
      <c r="AJ386" s="162">
        <f t="shared" si="179"/>
        <v>2.5</v>
      </c>
      <c r="AK386" s="163">
        <f t="shared" si="195"/>
        <v>2.5</v>
      </c>
      <c r="AL386" s="164">
        <f t="shared" si="196"/>
        <v>0</v>
      </c>
      <c r="AM386" s="164">
        <f t="shared" si="197"/>
        <v>0</v>
      </c>
      <c r="AN386" s="164">
        <f t="shared" si="198"/>
        <v>2.5</v>
      </c>
      <c r="AO386" s="164">
        <f t="shared" si="199"/>
        <v>2.5</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f t="shared" si="180"/>
        <v>17</v>
      </c>
      <c r="AX386" s="165">
        <f t="shared" si="181"/>
        <v>17</v>
      </c>
      <c r="AY386" s="193" t="str">
        <f t="shared" si="182"/>
        <v/>
      </c>
      <c r="AZ386" s="183" t="str">
        <f t="shared" si="183"/>
        <v/>
      </c>
      <c r="BA386" s="173">
        <f t="shared" si="184"/>
        <v>0.25</v>
      </c>
      <c r="BB386" s="174">
        <f t="shared" si="185"/>
        <v>0.25</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37.5" x14ac:dyDescent="0.3">
      <c r="A387" s="221"/>
      <c r="B387" s="222"/>
      <c r="C387" s="213">
        <v>376</v>
      </c>
      <c r="D387" s="662" t="s">
        <v>3539</v>
      </c>
      <c r="E387" s="35" t="s">
        <v>3623</v>
      </c>
      <c r="F387" s="17"/>
      <c r="G387" s="131">
        <v>44334</v>
      </c>
      <c r="H387" s="135"/>
      <c r="I387" s="141"/>
      <c r="J387" s="25"/>
      <c r="K387" s="145" t="s">
        <v>0</v>
      </c>
      <c r="L387" s="28"/>
      <c r="M387" s="394">
        <v>44356</v>
      </c>
      <c r="N387" s="158">
        <f t="shared" si="191"/>
        <v>17</v>
      </c>
      <c r="O387" s="27"/>
      <c r="P387" s="27"/>
      <c r="Q387" s="27"/>
      <c r="R387" s="27" t="s">
        <v>0</v>
      </c>
      <c r="S387" s="27"/>
      <c r="T387" s="28"/>
      <c r="U387" s="29"/>
      <c r="V387" s="167">
        <v>0.25</v>
      </c>
      <c r="W387" s="318"/>
      <c r="X387" s="319"/>
      <c r="Y387" s="160">
        <f t="shared" si="177"/>
        <v>0.25</v>
      </c>
      <c r="Z387" s="159">
        <f t="shared" si="192"/>
        <v>2.5</v>
      </c>
      <c r="AA387" s="327"/>
      <c r="AB387" s="400">
        <f t="shared" si="201"/>
        <v>-30</v>
      </c>
      <c r="AC387" s="371"/>
      <c r="AD387" s="226" t="str">
        <f t="shared" si="178"/>
        <v/>
      </c>
      <c r="AE387" s="368">
        <f t="shared" si="193"/>
        <v>-27.5</v>
      </c>
      <c r="AF387" s="339"/>
      <c r="AG387" s="338"/>
      <c r="AH387" s="336"/>
      <c r="AI387" s="161">
        <f t="shared" si="194"/>
        <v>0</v>
      </c>
      <c r="AJ387" s="162">
        <f t="shared" si="179"/>
        <v>2.5</v>
      </c>
      <c r="AK387" s="163">
        <f t="shared" si="195"/>
        <v>2.5</v>
      </c>
      <c r="AL387" s="164">
        <f t="shared" si="196"/>
        <v>0</v>
      </c>
      <c r="AM387" s="164">
        <f t="shared" si="197"/>
        <v>0</v>
      </c>
      <c r="AN387" s="164">
        <f t="shared" si="198"/>
        <v>2.5</v>
      </c>
      <c r="AO387" s="164">
        <f t="shared" si="199"/>
        <v>2.5</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f t="shared" si="180"/>
        <v>17</v>
      </c>
      <c r="AX387" s="165">
        <f t="shared" si="181"/>
        <v>17</v>
      </c>
      <c r="AY387" s="193" t="str">
        <f t="shared" si="182"/>
        <v/>
      </c>
      <c r="AZ387" s="183" t="str">
        <f t="shared" si="183"/>
        <v/>
      </c>
      <c r="BA387" s="173">
        <f t="shared" si="184"/>
        <v>0.25</v>
      </c>
      <c r="BB387" s="174">
        <f t="shared" si="185"/>
        <v>0.25</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665" t="s">
        <v>3540</v>
      </c>
      <c r="E388" s="35" t="s">
        <v>3623</v>
      </c>
      <c r="F388" s="17"/>
      <c r="G388" s="131">
        <v>44334</v>
      </c>
      <c r="H388" s="135"/>
      <c r="I388" s="141"/>
      <c r="J388" s="25"/>
      <c r="K388" s="145" t="s">
        <v>0</v>
      </c>
      <c r="L388" s="28"/>
      <c r="M388" s="394">
        <v>44356</v>
      </c>
      <c r="N388" s="158">
        <f t="shared" si="191"/>
        <v>17</v>
      </c>
      <c r="O388" s="27"/>
      <c r="P388" s="27"/>
      <c r="Q388" s="27"/>
      <c r="R388" s="27" t="s">
        <v>0</v>
      </c>
      <c r="S388" s="27"/>
      <c r="T388" s="28"/>
      <c r="U388" s="29"/>
      <c r="V388" s="167">
        <v>0.25</v>
      </c>
      <c r="W388" s="318"/>
      <c r="X388" s="319"/>
      <c r="Y388" s="160">
        <f t="shared" si="177"/>
        <v>0.25</v>
      </c>
      <c r="Z388" s="159">
        <f t="shared" si="192"/>
        <v>2.5</v>
      </c>
      <c r="AA388" s="327"/>
      <c r="AB388" s="400">
        <f t="shared" si="201"/>
        <v>-30</v>
      </c>
      <c r="AC388" s="371"/>
      <c r="AD388" s="226" t="str">
        <f t="shared" si="178"/>
        <v/>
      </c>
      <c r="AE388" s="368">
        <f t="shared" si="193"/>
        <v>-27.5</v>
      </c>
      <c r="AF388" s="339"/>
      <c r="AG388" s="338"/>
      <c r="AH388" s="336"/>
      <c r="AI388" s="161">
        <f t="shared" si="194"/>
        <v>0</v>
      </c>
      <c r="AJ388" s="162">
        <f t="shared" si="179"/>
        <v>2.5</v>
      </c>
      <c r="AK388" s="163">
        <f t="shared" si="195"/>
        <v>2.5</v>
      </c>
      <c r="AL388" s="164">
        <f t="shared" si="196"/>
        <v>0</v>
      </c>
      <c r="AM388" s="164">
        <f t="shared" si="197"/>
        <v>0</v>
      </c>
      <c r="AN388" s="164">
        <f t="shared" si="198"/>
        <v>2.5</v>
      </c>
      <c r="AO388" s="164">
        <f t="shared" si="199"/>
        <v>2.5</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f t="shared" si="180"/>
        <v>17</v>
      </c>
      <c r="AX388" s="165">
        <f t="shared" si="181"/>
        <v>17</v>
      </c>
      <c r="AY388" s="193" t="str">
        <f t="shared" si="182"/>
        <v/>
      </c>
      <c r="AZ388" s="183" t="str">
        <f t="shared" si="183"/>
        <v/>
      </c>
      <c r="BA388" s="173">
        <f t="shared" si="184"/>
        <v>0.25</v>
      </c>
      <c r="BB388" s="174">
        <f t="shared" si="185"/>
        <v>0.25</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666" t="s">
        <v>3541</v>
      </c>
      <c r="E389" s="35" t="s">
        <v>3623</v>
      </c>
      <c r="F389" s="17"/>
      <c r="G389" s="131">
        <v>44334</v>
      </c>
      <c r="H389" s="135"/>
      <c r="I389" s="141"/>
      <c r="J389" s="25"/>
      <c r="K389" s="145" t="s">
        <v>0</v>
      </c>
      <c r="L389" s="28"/>
      <c r="M389" s="394">
        <v>44356</v>
      </c>
      <c r="N389" s="158">
        <f t="shared" si="191"/>
        <v>17</v>
      </c>
      <c r="O389" s="27"/>
      <c r="P389" s="27"/>
      <c r="Q389" s="27"/>
      <c r="R389" s="27" t="s">
        <v>0</v>
      </c>
      <c r="S389" s="27"/>
      <c r="T389" s="28"/>
      <c r="U389" s="29"/>
      <c r="V389" s="167">
        <v>0.25</v>
      </c>
      <c r="W389" s="318"/>
      <c r="X389" s="319"/>
      <c r="Y389" s="160">
        <f t="shared" si="177"/>
        <v>0.25</v>
      </c>
      <c r="Z389" s="159">
        <f t="shared" si="192"/>
        <v>2.5</v>
      </c>
      <c r="AA389" s="327"/>
      <c r="AB389" s="400">
        <f t="shared" si="201"/>
        <v>-30</v>
      </c>
      <c r="AC389" s="371"/>
      <c r="AD389" s="226" t="str">
        <f t="shared" si="178"/>
        <v/>
      </c>
      <c r="AE389" s="368">
        <f t="shared" si="193"/>
        <v>-27.5</v>
      </c>
      <c r="AF389" s="339"/>
      <c r="AG389" s="338"/>
      <c r="AH389" s="336"/>
      <c r="AI389" s="161">
        <f t="shared" si="194"/>
        <v>0</v>
      </c>
      <c r="AJ389" s="162">
        <f t="shared" si="179"/>
        <v>2.5</v>
      </c>
      <c r="AK389" s="163">
        <f t="shared" si="195"/>
        <v>2.5</v>
      </c>
      <c r="AL389" s="164">
        <f t="shared" si="196"/>
        <v>0</v>
      </c>
      <c r="AM389" s="164">
        <f t="shared" si="197"/>
        <v>0</v>
      </c>
      <c r="AN389" s="164">
        <f t="shared" si="198"/>
        <v>2.5</v>
      </c>
      <c r="AO389" s="164">
        <f t="shared" si="199"/>
        <v>2.5</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f t="shared" si="180"/>
        <v>17</v>
      </c>
      <c r="AX389" s="165">
        <f t="shared" si="181"/>
        <v>17</v>
      </c>
      <c r="AY389" s="193" t="str">
        <f t="shared" si="182"/>
        <v/>
      </c>
      <c r="AZ389" s="183" t="str">
        <f t="shared" si="183"/>
        <v/>
      </c>
      <c r="BA389" s="173">
        <f t="shared" si="184"/>
        <v>0.25</v>
      </c>
      <c r="BB389" s="174">
        <f t="shared" si="185"/>
        <v>0.25</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37.5" x14ac:dyDescent="0.3">
      <c r="A390" s="221"/>
      <c r="B390" s="222"/>
      <c r="C390" s="213">
        <v>379</v>
      </c>
      <c r="D390" s="662" t="s">
        <v>3542</v>
      </c>
      <c r="E390" s="35" t="s">
        <v>3623</v>
      </c>
      <c r="F390" s="17"/>
      <c r="G390" s="131">
        <v>44334</v>
      </c>
      <c r="H390" s="135"/>
      <c r="I390" s="141"/>
      <c r="J390" s="25"/>
      <c r="K390" s="145" t="s">
        <v>0</v>
      </c>
      <c r="L390" s="28"/>
      <c r="M390" s="394">
        <v>44356</v>
      </c>
      <c r="N390" s="158">
        <f t="shared" si="191"/>
        <v>17</v>
      </c>
      <c r="O390" s="27"/>
      <c r="P390" s="27"/>
      <c r="Q390" s="27"/>
      <c r="R390" s="27" t="s">
        <v>0</v>
      </c>
      <c r="S390" s="27"/>
      <c r="T390" s="28"/>
      <c r="U390" s="29"/>
      <c r="V390" s="167">
        <v>0.25</v>
      </c>
      <c r="W390" s="318"/>
      <c r="X390" s="319"/>
      <c r="Y390" s="160">
        <f t="shared" si="177"/>
        <v>0.25</v>
      </c>
      <c r="Z390" s="159">
        <f t="shared" si="192"/>
        <v>2.5</v>
      </c>
      <c r="AA390" s="327"/>
      <c r="AB390" s="400">
        <f t="shared" si="201"/>
        <v>-30</v>
      </c>
      <c r="AC390" s="371"/>
      <c r="AD390" s="226" t="str">
        <f t="shared" si="178"/>
        <v/>
      </c>
      <c r="AE390" s="368">
        <f t="shared" si="193"/>
        <v>-27.5</v>
      </c>
      <c r="AF390" s="339"/>
      <c r="AG390" s="338"/>
      <c r="AH390" s="336"/>
      <c r="AI390" s="161">
        <f t="shared" si="194"/>
        <v>0</v>
      </c>
      <c r="AJ390" s="162">
        <f t="shared" si="179"/>
        <v>2.5</v>
      </c>
      <c r="AK390" s="163">
        <f t="shared" si="195"/>
        <v>2.5</v>
      </c>
      <c r="AL390" s="164">
        <f t="shared" si="196"/>
        <v>0</v>
      </c>
      <c r="AM390" s="164">
        <f t="shared" si="197"/>
        <v>0</v>
      </c>
      <c r="AN390" s="164">
        <f t="shared" si="198"/>
        <v>2.5</v>
      </c>
      <c r="AO390" s="164">
        <f t="shared" si="199"/>
        <v>2.5</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f t="shared" si="180"/>
        <v>17</v>
      </c>
      <c r="AX390" s="165">
        <f t="shared" si="181"/>
        <v>17</v>
      </c>
      <c r="AY390" s="193" t="str">
        <f t="shared" si="182"/>
        <v/>
      </c>
      <c r="AZ390" s="183" t="str">
        <f t="shared" si="183"/>
        <v/>
      </c>
      <c r="BA390" s="173">
        <f t="shared" si="184"/>
        <v>0.25</v>
      </c>
      <c r="BB390" s="174">
        <f t="shared" si="185"/>
        <v>0.25</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37.5" x14ac:dyDescent="0.3">
      <c r="A391" s="221"/>
      <c r="B391" s="222"/>
      <c r="C391" s="214">
        <v>380</v>
      </c>
      <c r="D391" s="662" t="s">
        <v>3543</v>
      </c>
      <c r="E391" s="35" t="s">
        <v>3623</v>
      </c>
      <c r="F391" s="17"/>
      <c r="G391" s="131">
        <v>44334</v>
      </c>
      <c r="H391" s="135"/>
      <c r="I391" s="141"/>
      <c r="J391" s="25"/>
      <c r="K391" s="145" t="s">
        <v>0</v>
      </c>
      <c r="L391" s="28"/>
      <c r="M391" s="394">
        <v>44356</v>
      </c>
      <c r="N391" s="158">
        <f t="shared" si="191"/>
        <v>17</v>
      </c>
      <c r="O391" s="27"/>
      <c r="P391" s="27"/>
      <c r="Q391" s="27"/>
      <c r="R391" s="27" t="s">
        <v>0</v>
      </c>
      <c r="S391" s="27"/>
      <c r="T391" s="28"/>
      <c r="U391" s="29"/>
      <c r="V391" s="167">
        <v>0.25</v>
      </c>
      <c r="W391" s="318"/>
      <c r="X391" s="319"/>
      <c r="Y391" s="160">
        <f t="shared" si="177"/>
        <v>0.25</v>
      </c>
      <c r="Z391" s="159">
        <f t="shared" si="192"/>
        <v>2.5</v>
      </c>
      <c r="AA391" s="327"/>
      <c r="AB391" s="400">
        <f t="shared" si="201"/>
        <v>-30</v>
      </c>
      <c r="AC391" s="371"/>
      <c r="AD391" s="226" t="str">
        <f t="shared" si="178"/>
        <v/>
      </c>
      <c r="AE391" s="368">
        <f t="shared" si="193"/>
        <v>-27.5</v>
      </c>
      <c r="AF391" s="339"/>
      <c r="AG391" s="338"/>
      <c r="AH391" s="336"/>
      <c r="AI391" s="161">
        <f t="shared" si="194"/>
        <v>0</v>
      </c>
      <c r="AJ391" s="162">
        <f t="shared" si="179"/>
        <v>2.5</v>
      </c>
      <c r="AK391" s="163">
        <f t="shared" si="195"/>
        <v>2.5</v>
      </c>
      <c r="AL391" s="164">
        <f t="shared" si="196"/>
        <v>0</v>
      </c>
      <c r="AM391" s="164">
        <f t="shared" si="197"/>
        <v>0</v>
      </c>
      <c r="AN391" s="164">
        <f t="shared" si="198"/>
        <v>2.5</v>
      </c>
      <c r="AO391" s="164">
        <f t="shared" si="199"/>
        <v>2.5</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f t="shared" si="180"/>
        <v>17</v>
      </c>
      <c r="AX391" s="165">
        <f t="shared" si="181"/>
        <v>17</v>
      </c>
      <c r="AY391" s="193" t="str">
        <f t="shared" si="182"/>
        <v/>
      </c>
      <c r="AZ391" s="183" t="str">
        <f t="shared" si="183"/>
        <v/>
      </c>
      <c r="BA391" s="173">
        <f t="shared" si="184"/>
        <v>0.25</v>
      </c>
      <c r="BB391" s="174">
        <f t="shared" si="185"/>
        <v>0.25</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37.5" x14ac:dyDescent="0.3">
      <c r="A392" s="221"/>
      <c r="B392" s="222"/>
      <c r="C392" s="213">
        <v>381</v>
      </c>
      <c r="D392" s="662" t="s">
        <v>3544</v>
      </c>
      <c r="E392" s="35" t="s">
        <v>3623</v>
      </c>
      <c r="F392" s="17"/>
      <c r="G392" s="131">
        <v>44334</v>
      </c>
      <c r="H392" s="135"/>
      <c r="I392" s="141"/>
      <c r="J392" s="25"/>
      <c r="K392" s="145" t="s">
        <v>0</v>
      </c>
      <c r="L392" s="28"/>
      <c r="M392" s="394">
        <v>44356</v>
      </c>
      <c r="N392" s="158">
        <f t="shared" si="191"/>
        <v>17</v>
      </c>
      <c r="O392" s="27"/>
      <c r="P392" s="27"/>
      <c r="Q392" s="27"/>
      <c r="R392" s="27" t="s">
        <v>0</v>
      </c>
      <c r="S392" s="27"/>
      <c r="T392" s="28"/>
      <c r="U392" s="29"/>
      <c r="V392" s="167">
        <v>0.25</v>
      </c>
      <c r="W392" s="318"/>
      <c r="X392" s="319"/>
      <c r="Y392" s="160">
        <f t="shared" si="177"/>
        <v>0.25</v>
      </c>
      <c r="Z392" s="159">
        <f t="shared" si="192"/>
        <v>2.5</v>
      </c>
      <c r="AA392" s="327"/>
      <c r="AB392" s="400">
        <f t="shared" si="201"/>
        <v>-30</v>
      </c>
      <c r="AC392" s="371"/>
      <c r="AD392" s="226" t="str">
        <f t="shared" si="178"/>
        <v/>
      </c>
      <c r="AE392" s="368">
        <f t="shared" si="193"/>
        <v>-27.5</v>
      </c>
      <c r="AF392" s="339"/>
      <c r="AG392" s="338"/>
      <c r="AH392" s="336"/>
      <c r="AI392" s="161">
        <f t="shared" si="194"/>
        <v>0</v>
      </c>
      <c r="AJ392" s="162">
        <f t="shared" si="179"/>
        <v>2.5</v>
      </c>
      <c r="AK392" s="163">
        <f t="shared" si="195"/>
        <v>2.5</v>
      </c>
      <c r="AL392" s="164">
        <f t="shared" si="196"/>
        <v>0</v>
      </c>
      <c r="AM392" s="164">
        <f t="shared" si="197"/>
        <v>0</v>
      </c>
      <c r="AN392" s="164">
        <f t="shared" si="198"/>
        <v>2.5</v>
      </c>
      <c r="AO392" s="164">
        <f t="shared" si="199"/>
        <v>2.5</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f t="shared" si="180"/>
        <v>17</v>
      </c>
      <c r="AX392" s="165">
        <f t="shared" si="181"/>
        <v>17</v>
      </c>
      <c r="AY392" s="193" t="str">
        <f t="shared" si="182"/>
        <v/>
      </c>
      <c r="AZ392" s="183" t="str">
        <f t="shared" si="183"/>
        <v/>
      </c>
      <c r="BA392" s="173">
        <f t="shared" si="184"/>
        <v>0.25</v>
      </c>
      <c r="BB392" s="174">
        <f t="shared" si="185"/>
        <v>0.25</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37.5" x14ac:dyDescent="0.3">
      <c r="A393" s="221"/>
      <c r="B393" s="222"/>
      <c r="C393" s="214">
        <v>382</v>
      </c>
      <c r="D393" s="663" t="s">
        <v>3545</v>
      </c>
      <c r="E393" s="35" t="s">
        <v>3623</v>
      </c>
      <c r="F393" s="17"/>
      <c r="G393" s="131">
        <v>44334</v>
      </c>
      <c r="H393" s="135"/>
      <c r="I393" s="141"/>
      <c r="J393" s="25"/>
      <c r="K393" s="145" t="s">
        <v>0</v>
      </c>
      <c r="L393" s="28"/>
      <c r="M393" s="394">
        <v>44356</v>
      </c>
      <c r="N393" s="158">
        <f t="shared" si="191"/>
        <v>17</v>
      </c>
      <c r="O393" s="27"/>
      <c r="P393" s="27"/>
      <c r="Q393" s="27"/>
      <c r="R393" s="27" t="s">
        <v>0</v>
      </c>
      <c r="S393" s="27"/>
      <c r="T393" s="28"/>
      <c r="U393" s="29"/>
      <c r="V393" s="167">
        <v>0.25</v>
      </c>
      <c r="W393" s="318"/>
      <c r="X393" s="319"/>
      <c r="Y393" s="160">
        <f t="shared" si="177"/>
        <v>0.25</v>
      </c>
      <c r="Z393" s="159">
        <f t="shared" si="192"/>
        <v>2.5</v>
      </c>
      <c r="AA393" s="327"/>
      <c r="AB393" s="400">
        <f t="shared" si="201"/>
        <v>-30</v>
      </c>
      <c r="AC393" s="371"/>
      <c r="AD393" s="226" t="str">
        <f t="shared" si="178"/>
        <v/>
      </c>
      <c r="AE393" s="368">
        <f t="shared" si="193"/>
        <v>-27.5</v>
      </c>
      <c r="AF393" s="339"/>
      <c r="AG393" s="338"/>
      <c r="AH393" s="336"/>
      <c r="AI393" s="161">
        <f t="shared" si="194"/>
        <v>0</v>
      </c>
      <c r="AJ393" s="162">
        <f t="shared" si="179"/>
        <v>2.5</v>
      </c>
      <c r="AK393" s="163">
        <f t="shared" si="195"/>
        <v>2.5</v>
      </c>
      <c r="AL393" s="164">
        <f t="shared" si="196"/>
        <v>0</v>
      </c>
      <c r="AM393" s="164">
        <f t="shared" si="197"/>
        <v>0</v>
      </c>
      <c r="AN393" s="164">
        <f t="shared" si="198"/>
        <v>2.5</v>
      </c>
      <c r="AO393" s="164">
        <f t="shared" si="199"/>
        <v>2.5</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f t="shared" si="180"/>
        <v>17</v>
      </c>
      <c r="AX393" s="165">
        <f t="shared" si="181"/>
        <v>17</v>
      </c>
      <c r="AY393" s="193" t="str">
        <f t="shared" si="182"/>
        <v/>
      </c>
      <c r="AZ393" s="183" t="str">
        <f t="shared" si="183"/>
        <v/>
      </c>
      <c r="BA393" s="173">
        <f t="shared" si="184"/>
        <v>0.25</v>
      </c>
      <c r="BB393" s="174">
        <f t="shared" si="185"/>
        <v>0.25</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37.5" x14ac:dyDescent="0.3">
      <c r="A394" s="221"/>
      <c r="B394" s="222"/>
      <c r="C394" s="214">
        <v>383</v>
      </c>
      <c r="D394" s="662" t="s">
        <v>3546</v>
      </c>
      <c r="E394" s="35" t="s">
        <v>3623</v>
      </c>
      <c r="F394" s="17"/>
      <c r="G394" s="131">
        <v>44334</v>
      </c>
      <c r="H394" s="135"/>
      <c r="I394" s="141"/>
      <c r="J394" s="25"/>
      <c r="K394" s="145" t="s">
        <v>0</v>
      </c>
      <c r="L394" s="28"/>
      <c r="M394" s="394">
        <v>44356</v>
      </c>
      <c r="N394" s="158">
        <f t="shared" si="191"/>
        <v>17</v>
      </c>
      <c r="O394" s="27"/>
      <c r="P394" s="27"/>
      <c r="Q394" s="27"/>
      <c r="R394" s="27" t="s">
        <v>0</v>
      </c>
      <c r="S394" s="27"/>
      <c r="T394" s="28"/>
      <c r="U394" s="29"/>
      <c r="V394" s="167">
        <v>0.25</v>
      </c>
      <c r="W394" s="318"/>
      <c r="X394" s="319"/>
      <c r="Y394" s="160">
        <f t="shared" si="177"/>
        <v>0.25</v>
      </c>
      <c r="Z394" s="159">
        <f t="shared" si="192"/>
        <v>2.5</v>
      </c>
      <c r="AA394" s="327"/>
      <c r="AB394" s="400">
        <f t="shared" si="201"/>
        <v>-30</v>
      </c>
      <c r="AC394" s="371"/>
      <c r="AD394" s="226" t="str">
        <f t="shared" si="178"/>
        <v/>
      </c>
      <c r="AE394" s="368">
        <f t="shared" si="193"/>
        <v>-27.5</v>
      </c>
      <c r="AF394" s="339"/>
      <c r="AG394" s="338"/>
      <c r="AH394" s="336"/>
      <c r="AI394" s="161">
        <f t="shared" si="194"/>
        <v>0</v>
      </c>
      <c r="AJ394" s="162">
        <f t="shared" si="179"/>
        <v>2.5</v>
      </c>
      <c r="AK394" s="163">
        <f t="shared" si="195"/>
        <v>2.5</v>
      </c>
      <c r="AL394" s="164">
        <f t="shared" si="196"/>
        <v>0</v>
      </c>
      <c r="AM394" s="164">
        <f t="shared" si="197"/>
        <v>0</v>
      </c>
      <c r="AN394" s="164">
        <f t="shared" si="198"/>
        <v>2.5</v>
      </c>
      <c r="AO394" s="164">
        <f t="shared" si="199"/>
        <v>2.5</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f t="shared" si="180"/>
        <v>17</v>
      </c>
      <c r="AX394" s="165">
        <f t="shared" si="181"/>
        <v>17</v>
      </c>
      <c r="AY394" s="193" t="str">
        <f t="shared" si="182"/>
        <v/>
      </c>
      <c r="AZ394" s="183" t="str">
        <f t="shared" si="183"/>
        <v/>
      </c>
      <c r="BA394" s="173">
        <f t="shared" si="184"/>
        <v>0.25</v>
      </c>
      <c r="BB394" s="174">
        <f t="shared" si="185"/>
        <v>0.25</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37.5" x14ac:dyDescent="0.3">
      <c r="A395" s="221"/>
      <c r="B395" s="222"/>
      <c r="C395" s="213">
        <v>384</v>
      </c>
      <c r="D395" s="662" t="s">
        <v>3547</v>
      </c>
      <c r="E395" s="35" t="s">
        <v>3623</v>
      </c>
      <c r="F395" s="17"/>
      <c r="G395" s="131">
        <v>44334</v>
      </c>
      <c r="H395" s="135"/>
      <c r="I395" s="141"/>
      <c r="J395" s="25"/>
      <c r="K395" s="145" t="s">
        <v>0</v>
      </c>
      <c r="L395" s="28"/>
      <c r="M395" s="394">
        <v>44356</v>
      </c>
      <c r="N395" s="158">
        <f t="shared" si="191"/>
        <v>17</v>
      </c>
      <c r="O395" s="27"/>
      <c r="P395" s="27"/>
      <c r="Q395" s="27"/>
      <c r="R395" s="27" t="s">
        <v>0</v>
      </c>
      <c r="S395" s="27"/>
      <c r="T395" s="28"/>
      <c r="U395" s="29"/>
      <c r="V395" s="167">
        <v>0.25</v>
      </c>
      <c r="W395" s="318"/>
      <c r="X395" s="319"/>
      <c r="Y395" s="160">
        <f t="shared" si="177"/>
        <v>0.25</v>
      </c>
      <c r="Z395" s="159">
        <f t="shared" si="192"/>
        <v>2.5</v>
      </c>
      <c r="AA395" s="327"/>
      <c r="AB395" s="400">
        <f t="shared" si="201"/>
        <v>-30</v>
      </c>
      <c r="AC395" s="371"/>
      <c r="AD395" s="226" t="str">
        <f t="shared" si="178"/>
        <v/>
      </c>
      <c r="AE395" s="368">
        <f t="shared" si="193"/>
        <v>-27.5</v>
      </c>
      <c r="AF395" s="339"/>
      <c r="AG395" s="338"/>
      <c r="AH395" s="336"/>
      <c r="AI395" s="161">
        <f t="shared" si="194"/>
        <v>0</v>
      </c>
      <c r="AJ395" s="162">
        <f t="shared" si="179"/>
        <v>2.5</v>
      </c>
      <c r="AK395" s="163">
        <f t="shared" si="195"/>
        <v>2.5</v>
      </c>
      <c r="AL395" s="164">
        <f t="shared" si="196"/>
        <v>0</v>
      </c>
      <c r="AM395" s="164">
        <f t="shared" si="197"/>
        <v>0</v>
      </c>
      <c r="AN395" s="164">
        <f t="shared" si="198"/>
        <v>2.5</v>
      </c>
      <c r="AO395" s="164">
        <f t="shared" si="199"/>
        <v>2.5</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f t="shared" si="180"/>
        <v>17</v>
      </c>
      <c r="AX395" s="165">
        <f t="shared" si="181"/>
        <v>17</v>
      </c>
      <c r="AY395" s="193" t="str">
        <f t="shared" si="182"/>
        <v/>
      </c>
      <c r="AZ395" s="183" t="str">
        <f t="shared" si="183"/>
        <v/>
      </c>
      <c r="BA395" s="173">
        <f t="shared" si="184"/>
        <v>0.25</v>
      </c>
      <c r="BB395" s="174">
        <f t="shared" si="185"/>
        <v>0.25</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37.5" x14ac:dyDescent="0.3">
      <c r="A396" s="221"/>
      <c r="B396" s="222"/>
      <c r="C396" s="214">
        <v>385</v>
      </c>
      <c r="D396" s="662" t="s">
        <v>3548</v>
      </c>
      <c r="E396" s="35" t="s">
        <v>3623</v>
      </c>
      <c r="F396" s="17"/>
      <c r="G396" s="131">
        <v>44334</v>
      </c>
      <c r="H396" s="135"/>
      <c r="I396" s="141"/>
      <c r="J396" s="25"/>
      <c r="K396" s="145" t="s">
        <v>0</v>
      </c>
      <c r="L396" s="28"/>
      <c r="M396" s="394">
        <v>44356</v>
      </c>
      <c r="N396" s="158">
        <f t="shared" si="191"/>
        <v>17</v>
      </c>
      <c r="O396" s="27"/>
      <c r="P396" s="27"/>
      <c r="Q396" s="27"/>
      <c r="R396" s="27" t="s">
        <v>0</v>
      </c>
      <c r="S396" s="27"/>
      <c r="T396" s="28"/>
      <c r="U396" s="29"/>
      <c r="V396" s="167">
        <v>0.25</v>
      </c>
      <c r="W396" s="318"/>
      <c r="X396" s="319"/>
      <c r="Y396" s="160">
        <f t="shared" ref="Y396:Y459" si="209">V396+W396+X396</f>
        <v>0.25</v>
      </c>
      <c r="Z396" s="159">
        <f t="shared" si="192"/>
        <v>2.5</v>
      </c>
      <c r="AA396" s="327"/>
      <c r="AB396" s="400">
        <f t="shared" si="201"/>
        <v>-30</v>
      </c>
      <c r="AC396" s="371"/>
      <c r="AD396" s="226" t="str">
        <f t="shared" ref="AD396:AD459" si="210">IF(F396="x",(0-((V396*10)+(W396*20))),"")</f>
        <v/>
      </c>
      <c r="AE396" s="368">
        <f t="shared" si="193"/>
        <v>-27.5</v>
      </c>
      <c r="AF396" s="339"/>
      <c r="AG396" s="338"/>
      <c r="AH396" s="336"/>
      <c r="AI396" s="161">
        <f t="shared" si="194"/>
        <v>0</v>
      </c>
      <c r="AJ396" s="162">
        <f t="shared" ref="AJ396:AJ459" si="211">(X396*20)+Z396+AA396+AF396</f>
        <v>2.5</v>
      </c>
      <c r="AK396" s="163">
        <f t="shared" si="195"/>
        <v>2.5</v>
      </c>
      <c r="AL396" s="164">
        <f t="shared" si="196"/>
        <v>0</v>
      </c>
      <c r="AM396" s="164">
        <f t="shared" si="197"/>
        <v>0</v>
      </c>
      <c r="AN396" s="164">
        <f t="shared" si="198"/>
        <v>2.5</v>
      </c>
      <c r="AO396" s="164">
        <f t="shared" si="199"/>
        <v>2.5</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f t="shared" ref="AW396:AW459" si="212">IF(N396&gt;0,N396,"")</f>
        <v>17</v>
      </c>
      <c r="AX396" s="165">
        <f t="shared" ref="AX396:AX459" si="213">IF(AND(K396="x",AW396&gt;0),AW396,"")</f>
        <v>17</v>
      </c>
      <c r="AY396" s="193" t="str">
        <f t="shared" ref="AY396:AY459" si="214">IF(OR(K396="x",F396="x",AW396&lt;=0),"",AW396)</f>
        <v/>
      </c>
      <c r="AZ396" s="183" t="str">
        <f t="shared" ref="AZ396:AZ459" si="215">IF(AND(F396="x",AW396&gt;0),AW396,"")</f>
        <v/>
      </c>
      <c r="BA396" s="173">
        <f t="shared" ref="BA396:BA459" si="216">IF(V396&gt;0,V396,"")</f>
        <v>0.25</v>
      </c>
      <c r="BB396" s="174">
        <f t="shared" ref="BB396:BB459" si="217">IF(AND(K396="x",BA396&gt;0),BA396,"")</f>
        <v>0.25</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37.5" x14ac:dyDescent="0.3">
      <c r="A397" s="221"/>
      <c r="B397" s="222"/>
      <c r="C397" s="213">
        <v>386</v>
      </c>
      <c r="D397" s="663" t="s">
        <v>3549</v>
      </c>
      <c r="E397" s="35" t="s">
        <v>3623</v>
      </c>
      <c r="F397" s="17"/>
      <c r="G397" s="131">
        <v>44334</v>
      </c>
      <c r="H397" s="135"/>
      <c r="I397" s="141"/>
      <c r="J397" s="25"/>
      <c r="K397" s="145" t="s">
        <v>0</v>
      </c>
      <c r="L397" s="28"/>
      <c r="M397" s="394">
        <v>44356</v>
      </c>
      <c r="N397" s="158">
        <f t="shared" ref="N397:N460" si="223">IF((NETWORKDAYS(G397,M397)&gt;0),(NETWORKDAYS(G397,M397)),"")</f>
        <v>17</v>
      </c>
      <c r="O397" s="27"/>
      <c r="P397" s="27"/>
      <c r="Q397" s="27"/>
      <c r="R397" s="27" t="s">
        <v>0</v>
      </c>
      <c r="S397" s="27"/>
      <c r="T397" s="28"/>
      <c r="U397" s="29"/>
      <c r="V397" s="167">
        <v>0.25</v>
      </c>
      <c r="W397" s="318"/>
      <c r="X397" s="319"/>
      <c r="Y397" s="160">
        <f t="shared" si="209"/>
        <v>0.25</v>
      </c>
      <c r="Z397" s="159">
        <f t="shared" ref="Z397:Z460" si="224">IF((F397="x"),0,((V397*10)+(W397*20)))</f>
        <v>2.5</v>
      </c>
      <c r="AA397" s="327"/>
      <c r="AB397" s="400">
        <f t="shared" si="201"/>
        <v>-30</v>
      </c>
      <c r="AC397" s="371"/>
      <c r="AD397" s="226" t="str">
        <f t="shared" si="210"/>
        <v/>
      </c>
      <c r="AE397" s="368">
        <f t="shared" ref="AE397:AE460" si="225">IF(AND(Z397&gt;0,F397="x"),0,IF(AND(Z397&gt;0,AC397="x"),Z397-60,IF(AND(Z397&gt;0,AB397=-30),Z397+AB397,0)))</f>
        <v>-27.5</v>
      </c>
      <c r="AF397" s="339"/>
      <c r="AG397" s="338"/>
      <c r="AH397" s="336"/>
      <c r="AI397" s="161">
        <f t="shared" ref="AI397:AI460" si="226">IF(AE397&lt;=0,AG397,AE397+AG397)</f>
        <v>0</v>
      </c>
      <c r="AJ397" s="162">
        <f t="shared" si="211"/>
        <v>2.5</v>
      </c>
      <c r="AK397" s="163">
        <f t="shared" ref="AK397:AK460" si="227">AJ397-AH397</f>
        <v>2.5</v>
      </c>
      <c r="AL397" s="164">
        <f t="shared" ref="AL397:AL460" si="228">IF(K397="x",AH397,0)</f>
        <v>0</v>
      </c>
      <c r="AM397" s="164">
        <f t="shared" ref="AM397:AM460" si="229">IF(K397="x",AI397,0)</f>
        <v>0</v>
      </c>
      <c r="AN397" s="164">
        <f t="shared" ref="AN397:AN460" si="230">IF(K397="x",AJ397,0)</f>
        <v>2.5</v>
      </c>
      <c r="AO397" s="164">
        <f t="shared" ref="AO397:AO460" si="231">IF(K397="x",AK397,0)</f>
        <v>2.5</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f t="shared" si="212"/>
        <v>17</v>
      </c>
      <c r="AX397" s="165">
        <f t="shared" si="213"/>
        <v>17</v>
      </c>
      <c r="AY397" s="193" t="str">
        <f t="shared" si="214"/>
        <v/>
      </c>
      <c r="AZ397" s="183" t="str">
        <f t="shared" si="215"/>
        <v/>
      </c>
      <c r="BA397" s="173">
        <f t="shared" si="216"/>
        <v>0.25</v>
      </c>
      <c r="BB397" s="174">
        <f t="shared" si="217"/>
        <v>0.25</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37.5" x14ac:dyDescent="0.3">
      <c r="A398" s="221"/>
      <c r="B398" s="222"/>
      <c r="C398" s="214">
        <v>387</v>
      </c>
      <c r="D398" s="662" t="s">
        <v>3550</v>
      </c>
      <c r="E398" s="35" t="s">
        <v>3623</v>
      </c>
      <c r="F398" s="17"/>
      <c r="G398" s="131">
        <v>44334</v>
      </c>
      <c r="H398" s="137"/>
      <c r="I398" s="143"/>
      <c r="J398" s="80"/>
      <c r="K398" s="145" t="s">
        <v>0</v>
      </c>
      <c r="L398" s="30"/>
      <c r="M398" s="394">
        <v>44356</v>
      </c>
      <c r="N398" s="158">
        <f t="shared" si="223"/>
        <v>17</v>
      </c>
      <c r="O398" s="27"/>
      <c r="P398" s="27"/>
      <c r="Q398" s="27"/>
      <c r="R398" s="27" t="s">
        <v>0</v>
      </c>
      <c r="S398" s="27"/>
      <c r="T398" s="28"/>
      <c r="U398" s="29"/>
      <c r="V398" s="167">
        <v>0.25</v>
      </c>
      <c r="W398" s="318"/>
      <c r="X398" s="319"/>
      <c r="Y398" s="160">
        <f t="shared" si="209"/>
        <v>0.25</v>
      </c>
      <c r="Z398" s="159">
        <f t="shared" si="224"/>
        <v>2.5</v>
      </c>
      <c r="AA398" s="327"/>
      <c r="AB398" s="400">
        <f t="shared" ref="AB398:AB461" si="233">IF(AND(Z398&gt;=0,F398="x"),0,IF(AND(Z398&gt;0,AC398="x"),0,IF(Z398&gt;0,0-30,0)))</f>
        <v>-30</v>
      </c>
      <c r="AC398" s="371"/>
      <c r="AD398" s="226" t="str">
        <f t="shared" si="210"/>
        <v/>
      </c>
      <c r="AE398" s="368">
        <f t="shared" si="225"/>
        <v>-27.5</v>
      </c>
      <c r="AF398" s="339"/>
      <c r="AG398" s="338"/>
      <c r="AH398" s="336"/>
      <c r="AI398" s="161">
        <f t="shared" si="226"/>
        <v>0</v>
      </c>
      <c r="AJ398" s="162">
        <f t="shared" si="211"/>
        <v>2.5</v>
      </c>
      <c r="AK398" s="163">
        <f t="shared" si="227"/>
        <v>2.5</v>
      </c>
      <c r="AL398" s="164">
        <f t="shared" si="228"/>
        <v>0</v>
      </c>
      <c r="AM398" s="164">
        <f t="shared" si="229"/>
        <v>0</v>
      </c>
      <c r="AN398" s="164">
        <f t="shared" si="230"/>
        <v>2.5</v>
      </c>
      <c r="AO398" s="164">
        <f t="shared" si="231"/>
        <v>2.5</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f t="shared" si="212"/>
        <v>17</v>
      </c>
      <c r="AX398" s="165">
        <f t="shared" si="213"/>
        <v>17</v>
      </c>
      <c r="AY398" s="193" t="str">
        <f t="shared" si="214"/>
        <v/>
      </c>
      <c r="AZ398" s="183" t="str">
        <f t="shared" si="215"/>
        <v/>
      </c>
      <c r="BA398" s="173">
        <f t="shared" si="216"/>
        <v>0.25</v>
      </c>
      <c r="BB398" s="174">
        <f t="shared" si="217"/>
        <v>0.25</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39.75" customHeight="1" x14ac:dyDescent="0.3">
      <c r="A399" s="221"/>
      <c r="B399" s="222"/>
      <c r="C399" s="214">
        <v>388</v>
      </c>
      <c r="D399" s="662" t="s">
        <v>3551</v>
      </c>
      <c r="E399" s="35" t="s">
        <v>3623</v>
      </c>
      <c r="F399" s="17"/>
      <c r="G399" s="131">
        <v>44334</v>
      </c>
      <c r="H399" s="135"/>
      <c r="I399" s="141"/>
      <c r="J399" s="25"/>
      <c r="K399" s="145" t="s">
        <v>0</v>
      </c>
      <c r="L399" s="28"/>
      <c r="M399" s="394">
        <v>44356</v>
      </c>
      <c r="N399" s="158">
        <f t="shared" si="223"/>
        <v>17</v>
      </c>
      <c r="O399" s="27"/>
      <c r="P399" s="27"/>
      <c r="Q399" s="27"/>
      <c r="R399" s="27" t="s">
        <v>0</v>
      </c>
      <c r="S399" s="27"/>
      <c r="T399" s="28"/>
      <c r="U399" s="29"/>
      <c r="V399" s="167">
        <v>0.25</v>
      </c>
      <c r="W399" s="318"/>
      <c r="X399" s="319"/>
      <c r="Y399" s="160">
        <f t="shared" si="209"/>
        <v>0.25</v>
      </c>
      <c r="Z399" s="159">
        <f t="shared" si="224"/>
        <v>2.5</v>
      </c>
      <c r="AA399" s="327"/>
      <c r="AB399" s="400">
        <f t="shared" si="233"/>
        <v>-30</v>
      </c>
      <c r="AC399" s="371"/>
      <c r="AD399" s="226" t="str">
        <f t="shared" si="210"/>
        <v/>
      </c>
      <c r="AE399" s="368">
        <f t="shared" si="225"/>
        <v>-27.5</v>
      </c>
      <c r="AF399" s="339"/>
      <c r="AG399" s="338"/>
      <c r="AH399" s="336"/>
      <c r="AI399" s="161">
        <f t="shared" si="226"/>
        <v>0</v>
      </c>
      <c r="AJ399" s="162">
        <f t="shared" si="211"/>
        <v>2.5</v>
      </c>
      <c r="AK399" s="163">
        <f t="shared" si="227"/>
        <v>2.5</v>
      </c>
      <c r="AL399" s="164">
        <f t="shared" si="228"/>
        <v>0</v>
      </c>
      <c r="AM399" s="164">
        <f t="shared" si="229"/>
        <v>0</v>
      </c>
      <c r="AN399" s="164">
        <f t="shared" si="230"/>
        <v>2.5</v>
      </c>
      <c r="AO399" s="164">
        <f t="shared" si="231"/>
        <v>2.5</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f t="shared" si="212"/>
        <v>17</v>
      </c>
      <c r="AX399" s="165">
        <f t="shared" si="213"/>
        <v>17</v>
      </c>
      <c r="AY399" s="193" t="str">
        <f t="shared" si="214"/>
        <v/>
      </c>
      <c r="AZ399" s="183" t="str">
        <f t="shared" si="215"/>
        <v/>
      </c>
      <c r="BA399" s="173">
        <f t="shared" si="216"/>
        <v>0.25</v>
      </c>
      <c r="BB399" s="174">
        <f t="shared" si="217"/>
        <v>0.25</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37.5" x14ac:dyDescent="0.3">
      <c r="A400" s="221"/>
      <c r="B400" s="222"/>
      <c r="C400" s="213">
        <v>389</v>
      </c>
      <c r="D400" s="662" t="s">
        <v>3552</v>
      </c>
      <c r="E400" s="35" t="s">
        <v>3623</v>
      </c>
      <c r="F400" s="17"/>
      <c r="G400" s="131">
        <v>44334</v>
      </c>
      <c r="H400" s="135"/>
      <c r="I400" s="141"/>
      <c r="J400" s="25"/>
      <c r="K400" s="145" t="s">
        <v>0</v>
      </c>
      <c r="L400" s="28"/>
      <c r="M400" s="394">
        <v>44356</v>
      </c>
      <c r="N400" s="158">
        <f t="shared" si="223"/>
        <v>17</v>
      </c>
      <c r="O400" s="27"/>
      <c r="P400" s="27"/>
      <c r="Q400" s="27"/>
      <c r="R400" s="27" t="s">
        <v>0</v>
      </c>
      <c r="S400" s="27"/>
      <c r="T400" s="28"/>
      <c r="U400" s="29"/>
      <c r="V400" s="167">
        <v>0.25</v>
      </c>
      <c r="W400" s="318"/>
      <c r="X400" s="319"/>
      <c r="Y400" s="160">
        <f t="shared" si="209"/>
        <v>0.25</v>
      </c>
      <c r="Z400" s="159">
        <f t="shared" si="224"/>
        <v>2.5</v>
      </c>
      <c r="AA400" s="327"/>
      <c r="AB400" s="400">
        <f t="shared" si="233"/>
        <v>-30</v>
      </c>
      <c r="AC400" s="371"/>
      <c r="AD400" s="226" t="str">
        <f t="shared" si="210"/>
        <v/>
      </c>
      <c r="AE400" s="368">
        <f t="shared" si="225"/>
        <v>-27.5</v>
      </c>
      <c r="AF400" s="339"/>
      <c r="AG400" s="338"/>
      <c r="AH400" s="336"/>
      <c r="AI400" s="161">
        <f t="shared" si="226"/>
        <v>0</v>
      </c>
      <c r="AJ400" s="162">
        <f t="shared" si="211"/>
        <v>2.5</v>
      </c>
      <c r="AK400" s="163">
        <f t="shared" si="227"/>
        <v>2.5</v>
      </c>
      <c r="AL400" s="164">
        <f t="shared" si="228"/>
        <v>0</v>
      </c>
      <c r="AM400" s="164">
        <f t="shared" si="229"/>
        <v>0</v>
      </c>
      <c r="AN400" s="164">
        <f t="shared" si="230"/>
        <v>2.5</v>
      </c>
      <c r="AO400" s="164">
        <f t="shared" si="231"/>
        <v>2.5</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f t="shared" si="212"/>
        <v>17</v>
      </c>
      <c r="AX400" s="165">
        <f t="shared" si="213"/>
        <v>17</v>
      </c>
      <c r="AY400" s="193" t="str">
        <f t="shared" si="214"/>
        <v/>
      </c>
      <c r="AZ400" s="183" t="str">
        <f t="shared" si="215"/>
        <v/>
      </c>
      <c r="BA400" s="173">
        <f t="shared" si="216"/>
        <v>0.25</v>
      </c>
      <c r="BB400" s="174">
        <f t="shared" si="217"/>
        <v>0.25</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37.5" x14ac:dyDescent="0.3">
      <c r="A401" s="221"/>
      <c r="B401" s="222"/>
      <c r="C401" s="214">
        <v>390</v>
      </c>
      <c r="D401" s="663" t="s">
        <v>3553</v>
      </c>
      <c r="E401" s="35" t="s">
        <v>3623</v>
      </c>
      <c r="F401" s="17"/>
      <c r="G401" s="131">
        <v>44334</v>
      </c>
      <c r="H401" s="135"/>
      <c r="I401" s="141"/>
      <c r="J401" s="25"/>
      <c r="K401" s="145" t="s">
        <v>0</v>
      </c>
      <c r="L401" s="28"/>
      <c r="M401" s="394">
        <v>44356</v>
      </c>
      <c r="N401" s="158">
        <f t="shared" si="223"/>
        <v>17</v>
      </c>
      <c r="O401" s="27"/>
      <c r="P401" s="27"/>
      <c r="Q401" s="27"/>
      <c r="R401" s="27" t="s">
        <v>0</v>
      </c>
      <c r="S401" s="27"/>
      <c r="T401" s="28"/>
      <c r="U401" s="29"/>
      <c r="V401" s="167">
        <v>0.25</v>
      </c>
      <c r="W401" s="318"/>
      <c r="X401" s="319"/>
      <c r="Y401" s="160">
        <f t="shared" si="209"/>
        <v>0.25</v>
      </c>
      <c r="Z401" s="159">
        <f t="shared" si="224"/>
        <v>2.5</v>
      </c>
      <c r="AA401" s="327"/>
      <c r="AB401" s="400">
        <f t="shared" si="233"/>
        <v>-30</v>
      </c>
      <c r="AC401" s="371"/>
      <c r="AD401" s="226" t="str">
        <f t="shared" si="210"/>
        <v/>
      </c>
      <c r="AE401" s="368">
        <f t="shared" si="225"/>
        <v>-27.5</v>
      </c>
      <c r="AF401" s="339"/>
      <c r="AG401" s="338"/>
      <c r="AH401" s="336"/>
      <c r="AI401" s="161">
        <f t="shared" si="226"/>
        <v>0</v>
      </c>
      <c r="AJ401" s="162">
        <f t="shared" si="211"/>
        <v>2.5</v>
      </c>
      <c r="AK401" s="163">
        <f t="shared" si="227"/>
        <v>2.5</v>
      </c>
      <c r="AL401" s="164">
        <f t="shared" si="228"/>
        <v>0</v>
      </c>
      <c r="AM401" s="164">
        <f t="shared" si="229"/>
        <v>0</v>
      </c>
      <c r="AN401" s="164">
        <f t="shared" si="230"/>
        <v>2.5</v>
      </c>
      <c r="AO401" s="164">
        <f t="shared" si="231"/>
        <v>2.5</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f t="shared" si="212"/>
        <v>17</v>
      </c>
      <c r="AX401" s="165">
        <f t="shared" si="213"/>
        <v>17</v>
      </c>
      <c r="AY401" s="193" t="str">
        <f t="shared" si="214"/>
        <v/>
      </c>
      <c r="AZ401" s="183" t="str">
        <f t="shared" si="215"/>
        <v/>
      </c>
      <c r="BA401" s="173">
        <f t="shared" si="216"/>
        <v>0.25</v>
      </c>
      <c r="BB401" s="174">
        <f t="shared" si="217"/>
        <v>0.25</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37.5" x14ac:dyDescent="0.3">
      <c r="A402" s="221"/>
      <c r="B402" s="222"/>
      <c r="C402" s="213">
        <v>391</v>
      </c>
      <c r="D402" s="662" t="s">
        <v>3554</v>
      </c>
      <c r="E402" s="35" t="s">
        <v>3623</v>
      </c>
      <c r="F402" s="17"/>
      <c r="G402" s="131">
        <v>44334</v>
      </c>
      <c r="H402" s="135"/>
      <c r="I402" s="141"/>
      <c r="J402" s="25"/>
      <c r="K402" s="145" t="s">
        <v>0</v>
      </c>
      <c r="L402" s="28"/>
      <c r="M402" s="394">
        <v>44356</v>
      </c>
      <c r="N402" s="158">
        <f t="shared" si="223"/>
        <v>17</v>
      </c>
      <c r="O402" s="27"/>
      <c r="P402" s="27"/>
      <c r="Q402" s="27"/>
      <c r="R402" s="27" t="s">
        <v>0</v>
      </c>
      <c r="S402" s="27"/>
      <c r="T402" s="28"/>
      <c r="U402" s="29"/>
      <c r="V402" s="167">
        <v>0.25</v>
      </c>
      <c r="W402" s="318"/>
      <c r="X402" s="319"/>
      <c r="Y402" s="160">
        <f t="shared" si="209"/>
        <v>0.25</v>
      </c>
      <c r="Z402" s="159">
        <f t="shared" si="224"/>
        <v>2.5</v>
      </c>
      <c r="AA402" s="327"/>
      <c r="AB402" s="400">
        <f t="shared" si="233"/>
        <v>-30</v>
      </c>
      <c r="AC402" s="371"/>
      <c r="AD402" s="226" t="str">
        <f t="shared" si="210"/>
        <v/>
      </c>
      <c r="AE402" s="368">
        <f t="shared" si="225"/>
        <v>-27.5</v>
      </c>
      <c r="AF402" s="339"/>
      <c r="AG402" s="338"/>
      <c r="AH402" s="336"/>
      <c r="AI402" s="161">
        <f t="shared" si="226"/>
        <v>0</v>
      </c>
      <c r="AJ402" s="162">
        <f t="shared" si="211"/>
        <v>2.5</v>
      </c>
      <c r="AK402" s="163">
        <f t="shared" si="227"/>
        <v>2.5</v>
      </c>
      <c r="AL402" s="164">
        <f t="shared" si="228"/>
        <v>0</v>
      </c>
      <c r="AM402" s="164">
        <f t="shared" si="229"/>
        <v>0</v>
      </c>
      <c r="AN402" s="164">
        <f t="shared" si="230"/>
        <v>2.5</v>
      </c>
      <c r="AO402" s="164">
        <f t="shared" si="231"/>
        <v>2.5</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f t="shared" si="212"/>
        <v>17</v>
      </c>
      <c r="AX402" s="165">
        <f t="shared" si="213"/>
        <v>17</v>
      </c>
      <c r="AY402" s="193" t="str">
        <f t="shared" si="214"/>
        <v/>
      </c>
      <c r="AZ402" s="183" t="str">
        <f t="shared" si="215"/>
        <v/>
      </c>
      <c r="BA402" s="173">
        <f t="shared" si="216"/>
        <v>0.25</v>
      </c>
      <c r="BB402" s="174">
        <f t="shared" si="217"/>
        <v>0.25</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37.5" x14ac:dyDescent="0.3">
      <c r="A403" s="221"/>
      <c r="B403" s="222"/>
      <c r="C403" s="214">
        <v>392</v>
      </c>
      <c r="D403" s="662" t="s">
        <v>3555</v>
      </c>
      <c r="E403" s="35" t="s">
        <v>3623</v>
      </c>
      <c r="F403" s="17"/>
      <c r="G403" s="131">
        <v>44334</v>
      </c>
      <c r="H403" s="135"/>
      <c r="I403" s="141"/>
      <c r="J403" s="25"/>
      <c r="K403" s="145" t="s">
        <v>0</v>
      </c>
      <c r="L403" s="28"/>
      <c r="M403" s="394">
        <v>44356</v>
      </c>
      <c r="N403" s="158">
        <f t="shared" si="223"/>
        <v>17</v>
      </c>
      <c r="O403" s="27"/>
      <c r="P403" s="27"/>
      <c r="Q403" s="27"/>
      <c r="R403" s="27" t="s">
        <v>0</v>
      </c>
      <c r="S403" s="27"/>
      <c r="T403" s="28"/>
      <c r="U403" s="29"/>
      <c r="V403" s="167">
        <v>0.25</v>
      </c>
      <c r="W403" s="318"/>
      <c r="X403" s="319"/>
      <c r="Y403" s="160">
        <f t="shared" si="209"/>
        <v>0.25</v>
      </c>
      <c r="Z403" s="159">
        <f t="shared" si="224"/>
        <v>2.5</v>
      </c>
      <c r="AA403" s="327"/>
      <c r="AB403" s="400">
        <f t="shared" si="233"/>
        <v>-30</v>
      </c>
      <c r="AC403" s="371"/>
      <c r="AD403" s="226" t="str">
        <f t="shared" si="210"/>
        <v/>
      </c>
      <c r="AE403" s="368">
        <f t="shared" si="225"/>
        <v>-27.5</v>
      </c>
      <c r="AF403" s="339"/>
      <c r="AG403" s="338"/>
      <c r="AH403" s="336"/>
      <c r="AI403" s="161">
        <f t="shared" si="226"/>
        <v>0</v>
      </c>
      <c r="AJ403" s="162">
        <f t="shared" si="211"/>
        <v>2.5</v>
      </c>
      <c r="AK403" s="163">
        <f t="shared" si="227"/>
        <v>2.5</v>
      </c>
      <c r="AL403" s="164">
        <f t="shared" si="228"/>
        <v>0</v>
      </c>
      <c r="AM403" s="164">
        <f t="shared" si="229"/>
        <v>0</v>
      </c>
      <c r="AN403" s="164">
        <f t="shared" si="230"/>
        <v>2.5</v>
      </c>
      <c r="AO403" s="164">
        <f t="shared" si="231"/>
        <v>2.5</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f t="shared" si="212"/>
        <v>17</v>
      </c>
      <c r="AX403" s="165">
        <f t="shared" si="213"/>
        <v>17</v>
      </c>
      <c r="AY403" s="193" t="str">
        <f t="shared" si="214"/>
        <v/>
      </c>
      <c r="AZ403" s="183" t="str">
        <f t="shared" si="215"/>
        <v/>
      </c>
      <c r="BA403" s="173">
        <f t="shared" si="216"/>
        <v>0.25</v>
      </c>
      <c r="BB403" s="174">
        <f t="shared" si="217"/>
        <v>0.25</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37.5" x14ac:dyDescent="0.3">
      <c r="A404" s="221"/>
      <c r="B404" s="222"/>
      <c r="C404" s="214">
        <v>393</v>
      </c>
      <c r="D404" s="662" t="s">
        <v>3556</v>
      </c>
      <c r="E404" s="35" t="s">
        <v>3623</v>
      </c>
      <c r="F404" s="17"/>
      <c r="G404" s="131">
        <v>44334</v>
      </c>
      <c r="H404" s="135"/>
      <c r="I404" s="141"/>
      <c r="J404" s="25"/>
      <c r="K404" s="145" t="s">
        <v>0</v>
      </c>
      <c r="L404" s="28"/>
      <c r="M404" s="394">
        <v>44356</v>
      </c>
      <c r="N404" s="158">
        <f t="shared" si="223"/>
        <v>17</v>
      </c>
      <c r="O404" s="27"/>
      <c r="P404" s="27"/>
      <c r="Q404" s="27"/>
      <c r="R404" s="27" t="s">
        <v>0</v>
      </c>
      <c r="S404" s="27"/>
      <c r="T404" s="28"/>
      <c r="U404" s="29"/>
      <c r="V404" s="167">
        <v>0.25</v>
      </c>
      <c r="W404" s="318"/>
      <c r="X404" s="319"/>
      <c r="Y404" s="160">
        <f t="shared" si="209"/>
        <v>0.25</v>
      </c>
      <c r="Z404" s="159">
        <f t="shared" si="224"/>
        <v>2.5</v>
      </c>
      <c r="AA404" s="327"/>
      <c r="AB404" s="400">
        <f t="shared" si="233"/>
        <v>-30</v>
      </c>
      <c r="AC404" s="371"/>
      <c r="AD404" s="226" t="str">
        <f t="shared" si="210"/>
        <v/>
      </c>
      <c r="AE404" s="368">
        <f t="shared" si="225"/>
        <v>-27.5</v>
      </c>
      <c r="AF404" s="339"/>
      <c r="AG404" s="338"/>
      <c r="AH404" s="336"/>
      <c r="AI404" s="161">
        <f t="shared" si="226"/>
        <v>0</v>
      </c>
      <c r="AJ404" s="162">
        <f t="shared" si="211"/>
        <v>2.5</v>
      </c>
      <c r="AK404" s="163">
        <f t="shared" si="227"/>
        <v>2.5</v>
      </c>
      <c r="AL404" s="164">
        <f t="shared" si="228"/>
        <v>0</v>
      </c>
      <c r="AM404" s="164">
        <f t="shared" si="229"/>
        <v>0</v>
      </c>
      <c r="AN404" s="164">
        <f t="shared" si="230"/>
        <v>2.5</v>
      </c>
      <c r="AO404" s="164">
        <f t="shared" si="231"/>
        <v>2.5</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f t="shared" si="212"/>
        <v>17</v>
      </c>
      <c r="AX404" s="165">
        <f t="shared" si="213"/>
        <v>17</v>
      </c>
      <c r="AY404" s="193" t="str">
        <f t="shared" si="214"/>
        <v/>
      </c>
      <c r="AZ404" s="183" t="str">
        <f t="shared" si="215"/>
        <v/>
      </c>
      <c r="BA404" s="173">
        <f t="shared" si="216"/>
        <v>0.25</v>
      </c>
      <c r="BB404" s="174">
        <f t="shared" si="217"/>
        <v>0.25</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37.5" x14ac:dyDescent="0.3">
      <c r="A405" s="221"/>
      <c r="B405" s="222"/>
      <c r="C405" s="213">
        <v>394</v>
      </c>
      <c r="D405" s="670" t="s">
        <v>3557</v>
      </c>
      <c r="E405" s="35" t="s">
        <v>3623</v>
      </c>
      <c r="F405" s="17"/>
      <c r="G405" s="131">
        <v>44334</v>
      </c>
      <c r="H405" s="135"/>
      <c r="I405" s="141"/>
      <c r="J405" s="25"/>
      <c r="K405" s="145" t="s">
        <v>0</v>
      </c>
      <c r="L405" s="28"/>
      <c r="M405" s="394">
        <v>44356</v>
      </c>
      <c r="N405" s="158">
        <f t="shared" si="223"/>
        <v>17</v>
      </c>
      <c r="O405" s="27"/>
      <c r="P405" s="27"/>
      <c r="Q405" s="27"/>
      <c r="R405" s="27" t="s">
        <v>0</v>
      </c>
      <c r="S405" s="27"/>
      <c r="T405" s="28"/>
      <c r="U405" s="29"/>
      <c r="V405" s="167">
        <v>0.25</v>
      </c>
      <c r="W405" s="318"/>
      <c r="X405" s="319"/>
      <c r="Y405" s="160">
        <f t="shared" si="209"/>
        <v>0.25</v>
      </c>
      <c r="Z405" s="159">
        <f t="shared" si="224"/>
        <v>2.5</v>
      </c>
      <c r="AA405" s="327"/>
      <c r="AB405" s="400">
        <f t="shared" si="233"/>
        <v>-30</v>
      </c>
      <c r="AC405" s="371"/>
      <c r="AD405" s="226" t="str">
        <f t="shared" si="210"/>
        <v/>
      </c>
      <c r="AE405" s="368">
        <f t="shared" si="225"/>
        <v>-27.5</v>
      </c>
      <c r="AF405" s="339"/>
      <c r="AG405" s="338"/>
      <c r="AH405" s="336"/>
      <c r="AI405" s="161">
        <f t="shared" si="226"/>
        <v>0</v>
      </c>
      <c r="AJ405" s="162">
        <f t="shared" si="211"/>
        <v>2.5</v>
      </c>
      <c r="AK405" s="163">
        <f t="shared" si="227"/>
        <v>2.5</v>
      </c>
      <c r="AL405" s="164">
        <f t="shared" si="228"/>
        <v>0</v>
      </c>
      <c r="AM405" s="164">
        <f t="shared" si="229"/>
        <v>0</v>
      </c>
      <c r="AN405" s="164">
        <f t="shared" si="230"/>
        <v>2.5</v>
      </c>
      <c r="AO405" s="164">
        <f t="shared" si="231"/>
        <v>2.5</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f t="shared" si="212"/>
        <v>17</v>
      </c>
      <c r="AX405" s="165">
        <f t="shared" si="213"/>
        <v>17</v>
      </c>
      <c r="AY405" s="193" t="str">
        <f t="shared" si="214"/>
        <v/>
      </c>
      <c r="AZ405" s="183" t="str">
        <f t="shared" si="215"/>
        <v/>
      </c>
      <c r="BA405" s="173">
        <f t="shared" si="216"/>
        <v>0.25</v>
      </c>
      <c r="BB405" s="174">
        <f t="shared" si="217"/>
        <v>0.25</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37.5" x14ac:dyDescent="0.3">
      <c r="A406" s="221"/>
      <c r="B406" s="222"/>
      <c r="C406" s="214">
        <v>395</v>
      </c>
      <c r="D406" s="662" t="s">
        <v>3559</v>
      </c>
      <c r="E406" s="35" t="s">
        <v>3623</v>
      </c>
      <c r="F406" s="17"/>
      <c r="G406" s="131">
        <v>44334</v>
      </c>
      <c r="H406" s="135"/>
      <c r="I406" s="141"/>
      <c r="J406" s="25"/>
      <c r="K406" s="145" t="s">
        <v>0</v>
      </c>
      <c r="L406" s="28"/>
      <c r="M406" s="394">
        <v>44356</v>
      </c>
      <c r="N406" s="158">
        <f t="shared" si="223"/>
        <v>17</v>
      </c>
      <c r="O406" s="27"/>
      <c r="P406" s="27"/>
      <c r="Q406" s="27"/>
      <c r="R406" s="27" t="s">
        <v>0</v>
      </c>
      <c r="S406" s="27"/>
      <c r="T406" s="28"/>
      <c r="U406" s="29"/>
      <c r="V406" s="167">
        <v>0.25</v>
      </c>
      <c r="W406" s="318"/>
      <c r="X406" s="319"/>
      <c r="Y406" s="160">
        <f t="shared" si="209"/>
        <v>0.25</v>
      </c>
      <c r="Z406" s="159">
        <f t="shared" si="224"/>
        <v>2.5</v>
      </c>
      <c r="AA406" s="327"/>
      <c r="AB406" s="400">
        <f t="shared" si="233"/>
        <v>-30</v>
      </c>
      <c r="AC406" s="371"/>
      <c r="AD406" s="226" t="str">
        <f t="shared" si="210"/>
        <v/>
      </c>
      <c r="AE406" s="368">
        <f t="shared" si="225"/>
        <v>-27.5</v>
      </c>
      <c r="AF406" s="339"/>
      <c r="AG406" s="338"/>
      <c r="AH406" s="336"/>
      <c r="AI406" s="161">
        <f t="shared" si="226"/>
        <v>0</v>
      </c>
      <c r="AJ406" s="162">
        <f t="shared" si="211"/>
        <v>2.5</v>
      </c>
      <c r="AK406" s="163">
        <f t="shared" si="227"/>
        <v>2.5</v>
      </c>
      <c r="AL406" s="164">
        <f t="shared" si="228"/>
        <v>0</v>
      </c>
      <c r="AM406" s="164">
        <f t="shared" si="229"/>
        <v>0</v>
      </c>
      <c r="AN406" s="164">
        <f t="shared" si="230"/>
        <v>2.5</v>
      </c>
      <c r="AO406" s="164">
        <f t="shared" si="231"/>
        <v>2.5</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f t="shared" si="212"/>
        <v>17</v>
      </c>
      <c r="AX406" s="165">
        <f t="shared" si="213"/>
        <v>17</v>
      </c>
      <c r="AY406" s="193" t="str">
        <f t="shared" si="214"/>
        <v/>
      </c>
      <c r="AZ406" s="183" t="str">
        <f t="shared" si="215"/>
        <v/>
      </c>
      <c r="BA406" s="173">
        <f t="shared" si="216"/>
        <v>0.25</v>
      </c>
      <c r="BB406" s="174">
        <f t="shared" si="217"/>
        <v>0.25</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37.5" x14ac:dyDescent="0.3">
      <c r="A407" s="221"/>
      <c r="B407" s="222"/>
      <c r="C407" s="213">
        <v>396</v>
      </c>
      <c r="D407" s="662" t="s">
        <v>3560</v>
      </c>
      <c r="E407" s="35" t="s">
        <v>3623</v>
      </c>
      <c r="F407" s="17"/>
      <c r="G407" s="131">
        <v>44334</v>
      </c>
      <c r="H407" s="135"/>
      <c r="I407" s="141"/>
      <c r="J407" s="25"/>
      <c r="K407" s="145" t="s">
        <v>0</v>
      </c>
      <c r="L407" s="28"/>
      <c r="M407" s="394">
        <v>44356</v>
      </c>
      <c r="N407" s="158">
        <f t="shared" si="223"/>
        <v>17</v>
      </c>
      <c r="O407" s="27"/>
      <c r="P407" s="27"/>
      <c r="Q407" s="27"/>
      <c r="R407" s="27" t="s">
        <v>0</v>
      </c>
      <c r="S407" s="27"/>
      <c r="T407" s="28"/>
      <c r="U407" s="29"/>
      <c r="V407" s="167">
        <v>0.25</v>
      </c>
      <c r="W407" s="318"/>
      <c r="X407" s="319"/>
      <c r="Y407" s="160">
        <f t="shared" si="209"/>
        <v>0.25</v>
      </c>
      <c r="Z407" s="159">
        <f t="shared" si="224"/>
        <v>2.5</v>
      </c>
      <c r="AA407" s="327"/>
      <c r="AB407" s="400">
        <f t="shared" si="233"/>
        <v>-30</v>
      </c>
      <c r="AC407" s="371"/>
      <c r="AD407" s="226" t="str">
        <f t="shared" si="210"/>
        <v/>
      </c>
      <c r="AE407" s="368">
        <f t="shared" si="225"/>
        <v>-27.5</v>
      </c>
      <c r="AF407" s="339"/>
      <c r="AG407" s="338"/>
      <c r="AH407" s="336"/>
      <c r="AI407" s="161">
        <f t="shared" si="226"/>
        <v>0</v>
      </c>
      <c r="AJ407" s="162">
        <f t="shared" si="211"/>
        <v>2.5</v>
      </c>
      <c r="AK407" s="163">
        <f t="shared" si="227"/>
        <v>2.5</v>
      </c>
      <c r="AL407" s="164">
        <f t="shared" si="228"/>
        <v>0</v>
      </c>
      <c r="AM407" s="164">
        <f t="shared" si="229"/>
        <v>0</v>
      </c>
      <c r="AN407" s="164">
        <f t="shared" si="230"/>
        <v>2.5</v>
      </c>
      <c r="AO407" s="164">
        <f t="shared" si="231"/>
        <v>2.5</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f t="shared" si="212"/>
        <v>17</v>
      </c>
      <c r="AX407" s="165">
        <f t="shared" si="213"/>
        <v>17</v>
      </c>
      <c r="AY407" s="193" t="str">
        <f t="shared" si="214"/>
        <v/>
      </c>
      <c r="AZ407" s="183" t="str">
        <f t="shared" si="215"/>
        <v/>
      </c>
      <c r="BA407" s="173">
        <f t="shared" si="216"/>
        <v>0.25</v>
      </c>
      <c r="BB407" s="174">
        <f t="shared" si="217"/>
        <v>0.25</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37.5" x14ac:dyDescent="0.3">
      <c r="A408" s="221"/>
      <c r="B408" s="222"/>
      <c r="C408" s="214">
        <v>397</v>
      </c>
      <c r="D408" s="662" t="s">
        <v>3561</v>
      </c>
      <c r="E408" s="35" t="s">
        <v>3623</v>
      </c>
      <c r="F408" s="17"/>
      <c r="G408" s="131">
        <v>44334</v>
      </c>
      <c r="H408" s="135"/>
      <c r="I408" s="141"/>
      <c r="J408" s="25"/>
      <c r="K408" s="145" t="s">
        <v>0</v>
      </c>
      <c r="L408" s="28"/>
      <c r="M408" s="394">
        <v>44356</v>
      </c>
      <c r="N408" s="158">
        <f t="shared" si="223"/>
        <v>17</v>
      </c>
      <c r="O408" s="27"/>
      <c r="P408" s="27"/>
      <c r="Q408" s="27"/>
      <c r="R408" s="27" t="s">
        <v>0</v>
      </c>
      <c r="S408" s="27"/>
      <c r="T408" s="28"/>
      <c r="U408" s="29"/>
      <c r="V408" s="167">
        <v>0.25</v>
      </c>
      <c r="W408" s="318"/>
      <c r="X408" s="319"/>
      <c r="Y408" s="160">
        <f t="shared" si="209"/>
        <v>0.25</v>
      </c>
      <c r="Z408" s="159">
        <f t="shared" si="224"/>
        <v>2.5</v>
      </c>
      <c r="AA408" s="327"/>
      <c r="AB408" s="400">
        <f t="shared" si="233"/>
        <v>-30</v>
      </c>
      <c r="AC408" s="371"/>
      <c r="AD408" s="226" t="str">
        <f t="shared" si="210"/>
        <v/>
      </c>
      <c r="AE408" s="368">
        <f t="shared" si="225"/>
        <v>-27.5</v>
      </c>
      <c r="AF408" s="339"/>
      <c r="AG408" s="338"/>
      <c r="AH408" s="336"/>
      <c r="AI408" s="161">
        <f t="shared" si="226"/>
        <v>0</v>
      </c>
      <c r="AJ408" s="162">
        <f t="shared" si="211"/>
        <v>2.5</v>
      </c>
      <c r="AK408" s="163">
        <f t="shared" si="227"/>
        <v>2.5</v>
      </c>
      <c r="AL408" s="164">
        <f t="shared" si="228"/>
        <v>0</v>
      </c>
      <c r="AM408" s="164">
        <f t="shared" si="229"/>
        <v>0</v>
      </c>
      <c r="AN408" s="164">
        <f t="shared" si="230"/>
        <v>2.5</v>
      </c>
      <c r="AO408" s="164">
        <f t="shared" si="231"/>
        <v>2.5</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f t="shared" si="212"/>
        <v>17</v>
      </c>
      <c r="AX408" s="165">
        <f t="shared" si="213"/>
        <v>17</v>
      </c>
      <c r="AY408" s="193" t="str">
        <f t="shared" si="214"/>
        <v/>
      </c>
      <c r="AZ408" s="183" t="str">
        <f t="shared" si="215"/>
        <v/>
      </c>
      <c r="BA408" s="173">
        <f t="shared" si="216"/>
        <v>0.25</v>
      </c>
      <c r="BB408" s="174">
        <f t="shared" si="217"/>
        <v>0.25</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665" t="s">
        <v>3562</v>
      </c>
      <c r="E409" s="35" t="s">
        <v>3623</v>
      </c>
      <c r="F409" s="17"/>
      <c r="G409" s="131">
        <v>44334</v>
      </c>
      <c r="H409" s="135"/>
      <c r="I409" s="141"/>
      <c r="J409" s="25"/>
      <c r="K409" s="145" t="s">
        <v>0</v>
      </c>
      <c r="L409" s="28"/>
      <c r="M409" s="394">
        <v>44356</v>
      </c>
      <c r="N409" s="158">
        <f t="shared" si="223"/>
        <v>17</v>
      </c>
      <c r="O409" s="27"/>
      <c r="P409" s="27"/>
      <c r="Q409" s="27"/>
      <c r="R409" s="27" t="s">
        <v>0</v>
      </c>
      <c r="S409" s="27"/>
      <c r="T409" s="28"/>
      <c r="U409" s="29"/>
      <c r="V409" s="167">
        <v>0.25</v>
      </c>
      <c r="W409" s="318"/>
      <c r="X409" s="319"/>
      <c r="Y409" s="160">
        <f t="shared" si="209"/>
        <v>0.25</v>
      </c>
      <c r="Z409" s="159">
        <f t="shared" si="224"/>
        <v>2.5</v>
      </c>
      <c r="AA409" s="327"/>
      <c r="AB409" s="400">
        <f t="shared" si="233"/>
        <v>-30</v>
      </c>
      <c r="AC409" s="371"/>
      <c r="AD409" s="226" t="str">
        <f t="shared" si="210"/>
        <v/>
      </c>
      <c r="AE409" s="368">
        <f t="shared" si="225"/>
        <v>-27.5</v>
      </c>
      <c r="AF409" s="339"/>
      <c r="AG409" s="338"/>
      <c r="AH409" s="336"/>
      <c r="AI409" s="161">
        <f t="shared" si="226"/>
        <v>0</v>
      </c>
      <c r="AJ409" s="162">
        <f t="shared" si="211"/>
        <v>2.5</v>
      </c>
      <c r="AK409" s="163">
        <f t="shared" si="227"/>
        <v>2.5</v>
      </c>
      <c r="AL409" s="164">
        <f t="shared" si="228"/>
        <v>0</v>
      </c>
      <c r="AM409" s="164">
        <f t="shared" si="229"/>
        <v>0</v>
      </c>
      <c r="AN409" s="164">
        <f t="shared" si="230"/>
        <v>2.5</v>
      </c>
      <c r="AO409" s="164">
        <f t="shared" si="231"/>
        <v>2.5</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f t="shared" si="212"/>
        <v>17</v>
      </c>
      <c r="AX409" s="165">
        <f t="shared" si="213"/>
        <v>17</v>
      </c>
      <c r="AY409" s="193" t="str">
        <f t="shared" si="214"/>
        <v/>
      </c>
      <c r="AZ409" s="183" t="str">
        <f t="shared" si="215"/>
        <v/>
      </c>
      <c r="BA409" s="173">
        <f t="shared" si="216"/>
        <v>0.25</v>
      </c>
      <c r="BB409" s="174">
        <f t="shared" si="217"/>
        <v>0.25</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37.5" x14ac:dyDescent="0.3">
      <c r="A410" s="221"/>
      <c r="B410" s="222"/>
      <c r="C410" s="213">
        <v>399</v>
      </c>
      <c r="D410" s="667" t="s">
        <v>3563</v>
      </c>
      <c r="E410" s="35" t="s">
        <v>3623</v>
      </c>
      <c r="F410" s="17"/>
      <c r="G410" s="131">
        <v>44334</v>
      </c>
      <c r="H410" s="137"/>
      <c r="I410" s="143"/>
      <c r="J410" s="80"/>
      <c r="K410" s="145" t="s">
        <v>0</v>
      </c>
      <c r="L410" s="30"/>
      <c r="M410" s="394">
        <v>44356</v>
      </c>
      <c r="N410" s="158">
        <f t="shared" si="223"/>
        <v>17</v>
      </c>
      <c r="O410" s="27"/>
      <c r="P410" s="27"/>
      <c r="Q410" s="27"/>
      <c r="R410" s="27" t="s">
        <v>0</v>
      </c>
      <c r="S410" s="27"/>
      <c r="T410" s="30"/>
      <c r="U410" s="31"/>
      <c r="V410" s="167">
        <v>0.25</v>
      </c>
      <c r="W410" s="320"/>
      <c r="X410" s="318"/>
      <c r="Y410" s="160">
        <f t="shared" si="209"/>
        <v>0.25</v>
      </c>
      <c r="Z410" s="159">
        <f t="shared" si="224"/>
        <v>2.5</v>
      </c>
      <c r="AA410" s="328"/>
      <c r="AB410" s="400">
        <f t="shared" si="233"/>
        <v>-30</v>
      </c>
      <c r="AC410" s="371"/>
      <c r="AD410" s="226" t="str">
        <f t="shared" si="210"/>
        <v/>
      </c>
      <c r="AE410" s="368">
        <f t="shared" si="225"/>
        <v>-27.5</v>
      </c>
      <c r="AF410" s="340"/>
      <c r="AG410" s="341"/>
      <c r="AH410" s="339"/>
      <c r="AI410" s="161">
        <f t="shared" si="226"/>
        <v>0</v>
      </c>
      <c r="AJ410" s="162">
        <f t="shared" si="211"/>
        <v>2.5</v>
      </c>
      <c r="AK410" s="163">
        <f t="shared" si="227"/>
        <v>2.5</v>
      </c>
      <c r="AL410" s="164">
        <f t="shared" si="228"/>
        <v>0</v>
      </c>
      <c r="AM410" s="164">
        <f t="shared" si="229"/>
        <v>0</v>
      </c>
      <c r="AN410" s="164">
        <f t="shared" si="230"/>
        <v>2.5</v>
      </c>
      <c r="AO410" s="164">
        <f t="shared" si="231"/>
        <v>2.5</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f t="shared" si="212"/>
        <v>17</v>
      </c>
      <c r="AX410" s="165">
        <f t="shared" si="213"/>
        <v>17</v>
      </c>
      <c r="AY410" s="193" t="str">
        <f t="shared" si="214"/>
        <v/>
      </c>
      <c r="AZ410" s="183" t="str">
        <f t="shared" si="215"/>
        <v/>
      </c>
      <c r="BA410" s="173">
        <f t="shared" si="216"/>
        <v>0.25</v>
      </c>
      <c r="BB410" s="174">
        <f t="shared" si="217"/>
        <v>0.25</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39" customHeight="1" x14ac:dyDescent="0.3">
      <c r="A411" s="221"/>
      <c r="B411" s="222"/>
      <c r="C411" s="213">
        <v>400</v>
      </c>
      <c r="D411" s="662" t="s">
        <v>3564</v>
      </c>
      <c r="E411" s="35" t="s">
        <v>3623</v>
      </c>
      <c r="F411" s="17"/>
      <c r="G411" s="131">
        <v>44334</v>
      </c>
      <c r="H411" s="139"/>
      <c r="I411" s="141"/>
      <c r="J411" s="25"/>
      <c r="K411" s="145" t="s">
        <v>0</v>
      </c>
      <c r="L411" s="28"/>
      <c r="M411" s="394">
        <v>44356</v>
      </c>
      <c r="N411" s="158">
        <f t="shared" si="223"/>
        <v>17</v>
      </c>
      <c r="O411" s="27"/>
      <c r="P411" s="27"/>
      <c r="Q411" s="27"/>
      <c r="R411" s="27" t="s">
        <v>0</v>
      </c>
      <c r="S411" s="27"/>
      <c r="T411" s="27"/>
      <c r="U411" s="28"/>
      <c r="V411" s="167">
        <v>0.25</v>
      </c>
      <c r="W411" s="318"/>
      <c r="X411" s="318"/>
      <c r="Y411" s="160">
        <f t="shared" si="209"/>
        <v>0.25</v>
      </c>
      <c r="Z411" s="159">
        <f t="shared" si="224"/>
        <v>2.5</v>
      </c>
      <c r="AA411" s="327"/>
      <c r="AB411" s="400">
        <f t="shared" si="233"/>
        <v>-30</v>
      </c>
      <c r="AC411" s="371"/>
      <c r="AD411" s="226" t="str">
        <f t="shared" si="210"/>
        <v/>
      </c>
      <c r="AE411" s="368">
        <f t="shared" si="225"/>
        <v>-27.5</v>
      </c>
      <c r="AF411" s="339"/>
      <c r="AG411" s="342"/>
      <c r="AH411" s="339"/>
      <c r="AI411" s="161">
        <f t="shared" si="226"/>
        <v>0</v>
      </c>
      <c r="AJ411" s="162">
        <f t="shared" si="211"/>
        <v>2.5</v>
      </c>
      <c r="AK411" s="163">
        <f t="shared" si="227"/>
        <v>2.5</v>
      </c>
      <c r="AL411" s="164">
        <f t="shared" si="228"/>
        <v>0</v>
      </c>
      <c r="AM411" s="164">
        <f t="shared" si="229"/>
        <v>0</v>
      </c>
      <c r="AN411" s="164">
        <f t="shared" si="230"/>
        <v>2.5</v>
      </c>
      <c r="AO411" s="164">
        <f t="shared" si="231"/>
        <v>2.5</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f t="shared" si="212"/>
        <v>17</v>
      </c>
      <c r="AX411" s="165">
        <f t="shared" si="213"/>
        <v>17</v>
      </c>
      <c r="AY411" s="193" t="str">
        <f t="shared" si="214"/>
        <v/>
      </c>
      <c r="AZ411" s="183" t="str">
        <f t="shared" si="215"/>
        <v/>
      </c>
      <c r="BA411" s="173">
        <f t="shared" si="216"/>
        <v>0.25</v>
      </c>
      <c r="BB411" s="174">
        <f t="shared" si="217"/>
        <v>0.25</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37.5" x14ac:dyDescent="0.3">
      <c r="A412" s="219"/>
      <c r="B412" s="220"/>
      <c r="C412" s="213">
        <v>401</v>
      </c>
      <c r="D412" s="668" t="s">
        <v>3565</v>
      </c>
      <c r="E412" s="35" t="s">
        <v>3623</v>
      </c>
      <c r="F412" s="34"/>
      <c r="G412" s="131">
        <v>44334</v>
      </c>
      <c r="H412" s="136"/>
      <c r="I412" s="140"/>
      <c r="J412" s="78"/>
      <c r="K412" s="145" t="s">
        <v>0</v>
      </c>
      <c r="L412" s="119"/>
      <c r="M412" s="394">
        <v>44356</v>
      </c>
      <c r="N412" s="158">
        <f t="shared" si="223"/>
        <v>17</v>
      </c>
      <c r="O412" s="321"/>
      <c r="P412" s="315"/>
      <c r="Q412" s="315"/>
      <c r="R412" s="27" t="s">
        <v>0</v>
      </c>
      <c r="S412" s="315"/>
      <c r="T412" s="315"/>
      <c r="U412" s="316"/>
      <c r="V412" s="167">
        <v>0.25</v>
      </c>
      <c r="W412" s="313"/>
      <c r="X412" s="313"/>
      <c r="Y412" s="160">
        <f t="shared" si="209"/>
        <v>0.25</v>
      </c>
      <c r="Z412" s="159">
        <f t="shared" si="224"/>
        <v>2.5</v>
      </c>
      <c r="AA412" s="327"/>
      <c r="AB412" s="400">
        <f t="shared" si="233"/>
        <v>-30</v>
      </c>
      <c r="AC412" s="371"/>
      <c r="AD412" s="226" t="str">
        <f t="shared" si="210"/>
        <v/>
      </c>
      <c r="AE412" s="368">
        <f t="shared" si="225"/>
        <v>-27.5</v>
      </c>
      <c r="AF412" s="339"/>
      <c r="AG412" s="338"/>
      <c r="AH412" s="336"/>
      <c r="AI412" s="161">
        <f t="shared" si="226"/>
        <v>0</v>
      </c>
      <c r="AJ412" s="162">
        <f t="shared" si="211"/>
        <v>2.5</v>
      </c>
      <c r="AK412" s="163">
        <f t="shared" si="227"/>
        <v>2.5</v>
      </c>
      <c r="AL412" s="164">
        <f t="shared" si="228"/>
        <v>0</v>
      </c>
      <c r="AM412" s="164">
        <f t="shared" si="229"/>
        <v>0</v>
      </c>
      <c r="AN412" s="164">
        <f t="shared" si="230"/>
        <v>2.5</v>
      </c>
      <c r="AO412" s="164">
        <f t="shared" si="231"/>
        <v>2.5</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f t="shared" si="212"/>
        <v>17</v>
      </c>
      <c r="AX412" s="165">
        <f t="shared" si="213"/>
        <v>17</v>
      </c>
      <c r="AY412" s="193" t="str">
        <f t="shared" si="214"/>
        <v/>
      </c>
      <c r="AZ412" s="183" t="str">
        <f t="shared" si="215"/>
        <v/>
      </c>
      <c r="BA412" s="173">
        <f t="shared" si="216"/>
        <v>0.25</v>
      </c>
      <c r="BB412" s="174">
        <f t="shared" si="217"/>
        <v>0.25</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37.5" x14ac:dyDescent="0.3">
      <c r="A413" s="219"/>
      <c r="B413" s="220"/>
      <c r="C413" s="213">
        <v>402</v>
      </c>
      <c r="D413" s="668" t="s">
        <v>3566</v>
      </c>
      <c r="E413" s="35" t="s">
        <v>3623</v>
      </c>
      <c r="F413" s="34"/>
      <c r="G413" s="131">
        <v>44334</v>
      </c>
      <c r="H413" s="133"/>
      <c r="I413" s="140"/>
      <c r="J413" s="78"/>
      <c r="K413" s="145" t="s">
        <v>0</v>
      </c>
      <c r="L413" s="119"/>
      <c r="M413" s="394">
        <v>44356</v>
      </c>
      <c r="N413" s="158">
        <f t="shared" si="223"/>
        <v>17</v>
      </c>
      <c r="O413" s="315"/>
      <c r="P413" s="315"/>
      <c r="Q413" s="315"/>
      <c r="R413" s="27" t="s">
        <v>0</v>
      </c>
      <c r="S413" s="315"/>
      <c r="T413" s="316"/>
      <c r="U413" s="317"/>
      <c r="V413" s="167">
        <v>0.25</v>
      </c>
      <c r="W413" s="313"/>
      <c r="X413" s="313"/>
      <c r="Y413" s="160">
        <f t="shared" si="209"/>
        <v>0.25</v>
      </c>
      <c r="Z413" s="159">
        <f t="shared" si="224"/>
        <v>2.5</v>
      </c>
      <c r="AA413" s="326"/>
      <c r="AB413" s="400">
        <f t="shared" si="233"/>
        <v>-30</v>
      </c>
      <c r="AC413" s="370"/>
      <c r="AD413" s="226" t="str">
        <f t="shared" si="210"/>
        <v/>
      </c>
      <c r="AE413" s="368">
        <f t="shared" si="225"/>
        <v>-27.5</v>
      </c>
      <c r="AF413" s="331"/>
      <c r="AG413" s="333"/>
      <c r="AH413" s="334"/>
      <c r="AI413" s="161">
        <f t="shared" si="226"/>
        <v>0</v>
      </c>
      <c r="AJ413" s="162">
        <f t="shared" si="211"/>
        <v>2.5</v>
      </c>
      <c r="AK413" s="163">
        <f t="shared" si="227"/>
        <v>2.5</v>
      </c>
      <c r="AL413" s="164">
        <f t="shared" si="228"/>
        <v>0</v>
      </c>
      <c r="AM413" s="164">
        <f t="shared" si="229"/>
        <v>0</v>
      </c>
      <c r="AN413" s="164">
        <f t="shared" si="230"/>
        <v>2.5</v>
      </c>
      <c r="AO413" s="164">
        <f t="shared" si="231"/>
        <v>2.5</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f t="shared" si="212"/>
        <v>17</v>
      </c>
      <c r="AX413" s="165">
        <f t="shared" si="213"/>
        <v>17</v>
      </c>
      <c r="AY413" s="193" t="str">
        <f t="shared" si="214"/>
        <v/>
      </c>
      <c r="AZ413" s="183" t="str">
        <f t="shared" si="215"/>
        <v/>
      </c>
      <c r="BA413" s="173">
        <f t="shared" si="216"/>
        <v>0.25</v>
      </c>
      <c r="BB413" s="174">
        <f t="shared" si="217"/>
        <v>0.25</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37.5" x14ac:dyDescent="0.3">
      <c r="A414" s="219"/>
      <c r="B414" s="220"/>
      <c r="C414" s="213">
        <v>403</v>
      </c>
      <c r="D414" s="668" t="s">
        <v>3567</v>
      </c>
      <c r="E414" s="35" t="s">
        <v>3623</v>
      </c>
      <c r="F414" s="34"/>
      <c r="G414" s="131">
        <v>44334</v>
      </c>
      <c r="H414" s="135"/>
      <c r="I414" s="141"/>
      <c r="J414" s="25"/>
      <c r="K414" s="145" t="s">
        <v>0</v>
      </c>
      <c r="L414" s="28"/>
      <c r="M414" s="394">
        <v>44356</v>
      </c>
      <c r="N414" s="158">
        <f t="shared" si="223"/>
        <v>17</v>
      </c>
      <c r="O414" s="315"/>
      <c r="P414" s="315"/>
      <c r="Q414" s="315"/>
      <c r="R414" s="27" t="s">
        <v>0</v>
      </c>
      <c r="S414" s="315"/>
      <c r="T414" s="316"/>
      <c r="U414" s="317"/>
      <c r="V414" s="167">
        <v>0.25</v>
      </c>
      <c r="W414" s="313"/>
      <c r="X414" s="313"/>
      <c r="Y414" s="160">
        <f t="shared" si="209"/>
        <v>0.25</v>
      </c>
      <c r="Z414" s="159">
        <f t="shared" si="224"/>
        <v>2.5</v>
      </c>
      <c r="AA414" s="326"/>
      <c r="AB414" s="400">
        <f t="shared" si="233"/>
        <v>-30</v>
      </c>
      <c r="AC414" s="370"/>
      <c r="AD414" s="226" t="str">
        <f t="shared" si="210"/>
        <v/>
      </c>
      <c r="AE414" s="368">
        <f t="shared" si="225"/>
        <v>-27.5</v>
      </c>
      <c r="AF414" s="331"/>
      <c r="AG414" s="333"/>
      <c r="AH414" s="334"/>
      <c r="AI414" s="161">
        <f t="shared" si="226"/>
        <v>0</v>
      </c>
      <c r="AJ414" s="162">
        <f t="shared" si="211"/>
        <v>2.5</v>
      </c>
      <c r="AK414" s="163">
        <f t="shared" si="227"/>
        <v>2.5</v>
      </c>
      <c r="AL414" s="164">
        <f t="shared" si="228"/>
        <v>0</v>
      </c>
      <c r="AM414" s="164">
        <f t="shared" si="229"/>
        <v>0</v>
      </c>
      <c r="AN414" s="164">
        <f t="shared" si="230"/>
        <v>2.5</v>
      </c>
      <c r="AO414" s="164">
        <f t="shared" si="231"/>
        <v>2.5</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f t="shared" si="212"/>
        <v>17</v>
      </c>
      <c r="AX414" s="165">
        <f t="shared" si="213"/>
        <v>17</v>
      </c>
      <c r="AY414" s="193" t="str">
        <f t="shared" si="214"/>
        <v/>
      </c>
      <c r="AZ414" s="183" t="str">
        <f t="shared" si="215"/>
        <v/>
      </c>
      <c r="BA414" s="173">
        <f t="shared" si="216"/>
        <v>0.25</v>
      </c>
      <c r="BB414" s="174">
        <f t="shared" si="217"/>
        <v>0.25</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37.5" x14ac:dyDescent="0.3">
      <c r="A415" s="219"/>
      <c r="B415" s="220"/>
      <c r="C415" s="213">
        <v>404</v>
      </c>
      <c r="D415" s="668" t="s">
        <v>3568</v>
      </c>
      <c r="E415" s="35" t="s">
        <v>3623</v>
      </c>
      <c r="F415" s="34"/>
      <c r="G415" s="131">
        <v>44334</v>
      </c>
      <c r="H415" s="135"/>
      <c r="I415" s="141"/>
      <c r="J415" s="25"/>
      <c r="K415" s="145" t="s">
        <v>0</v>
      </c>
      <c r="L415" s="28"/>
      <c r="M415" s="394">
        <v>44356</v>
      </c>
      <c r="N415" s="158">
        <f t="shared" si="223"/>
        <v>17</v>
      </c>
      <c r="O415" s="315"/>
      <c r="P415" s="315"/>
      <c r="Q415" s="315"/>
      <c r="R415" s="27" t="s">
        <v>0</v>
      </c>
      <c r="S415" s="315"/>
      <c r="T415" s="316"/>
      <c r="U415" s="317"/>
      <c r="V415" s="167">
        <v>0.25</v>
      </c>
      <c r="W415" s="313"/>
      <c r="X415" s="313"/>
      <c r="Y415" s="160">
        <f t="shared" si="209"/>
        <v>0.25</v>
      </c>
      <c r="Z415" s="159">
        <f t="shared" si="224"/>
        <v>2.5</v>
      </c>
      <c r="AA415" s="326"/>
      <c r="AB415" s="400">
        <f t="shared" si="233"/>
        <v>-30</v>
      </c>
      <c r="AC415" s="370"/>
      <c r="AD415" s="226" t="str">
        <f t="shared" si="210"/>
        <v/>
      </c>
      <c r="AE415" s="368">
        <f t="shared" si="225"/>
        <v>-27.5</v>
      </c>
      <c r="AF415" s="331"/>
      <c r="AG415" s="333"/>
      <c r="AH415" s="334"/>
      <c r="AI415" s="161">
        <f t="shared" si="226"/>
        <v>0</v>
      </c>
      <c r="AJ415" s="162">
        <f t="shared" si="211"/>
        <v>2.5</v>
      </c>
      <c r="AK415" s="163">
        <f t="shared" si="227"/>
        <v>2.5</v>
      </c>
      <c r="AL415" s="164">
        <f t="shared" si="228"/>
        <v>0</v>
      </c>
      <c r="AM415" s="164">
        <f t="shared" si="229"/>
        <v>0</v>
      </c>
      <c r="AN415" s="164">
        <f t="shared" si="230"/>
        <v>2.5</v>
      </c>
      <c r="AO415" s="164">
        <f t="shared" si="231"/>
        <v>2.5</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f t="shared" si="212"/>
        <v>17</v>
      </c>
      <c r="AX415" s="165">
        <f t="shared" si="213"/>
        <v>17</v>
      </c>
      <c r="AY415" s="193" t="str">
        <f t="shared" si="214"/>
        <v/>
      </c>
      <c r="AZ415" s="183" t="str">
        <f t="shared" si="215"/>
        <v/>
      </c>
      <c r="BA415" s="173">
        <f t="shared" si="216"/>
        <v>0.25</v>
      </c>
      <c r="BB415" s="174">
        <f t="shared" si="217"/>
        <v>0.25</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40.5" customHeight="1" x14ac:dyDescent="0.3">
      <c r="A416" s="221"/>
      <c r="B416" s="222"/>
      <c r="C416" s="214">
        <v>405</v>
      </c>
      <c r="D416" s="662" t="s">
        <v>3569</v>
      </c>
      <c r="E416" s="35" t="s">
        <v>3623</v>
      </c>
      <c r="F416" s="17"/>
      <c r="G416" s="131">
        <v>44334</v>
      </c>
      <c r="H416" s="135"/>
      <c r="I416" s="141"/>
      <c r="J416" s="25"/>
      <c r="K416" s="145" t="s">
        <v>0</v>
      </c>
      <c r="L416" s="28"/>
      <c r="M416" s="394">
        <v>44356</v>
      </c>
      <c r="N416" s="158">
        <f t="shared" si="223"/>
        <v>17</v>
      </c>
      <c r="O416" s="27"/>
      <c r="P416" s="27"/>
      <c r="Q416" s="27"/>
      <c r="R416" s="27" t="s">
        <v>0</v>
      </c>
      <c r="S416" s="27"/>
      <c r="T416" s="28"/>
      <c r="U416" s="29"/>
      <c r="V416" s="167">
        <v>0.25</v>
      </c>
      <c r="W416" s="313"/>
      <c r="X416" s="313"/>
      <c r="Y416" s="160">
        <f t="shared" si="209"/>
        <v>0.25</v>
      </c>
      <c r="Z416" s="159">
        <f t="shared" si="224"/>
        <v>2.5</v>
      </c>
      <c r="AA416" s="327"/>
      <c r="AB416" s="400">
        <f t="shared" si="233"/>
        <v>-30</v>
      </c>
      <c r="AC416" s="371"/>
      <c r="AD416" s="226" t="str">
        <f t="shared" si="210"/>
        <v/>
      </c>
      <c r="AE416" s="368">
        <f t="shared" si="225"/>
        <v>-27.5</v>
      </c>
      <c r="AF416" s="339"/>
      <c r="AG416" s="338"/>
      <c r="AH416" s="336"/>
      <c r="AI416" s="161">
        <f t="shared" si="226"/>
        <v>0</v>
      </c>
      <c r="AJ416" s="162">
        <f t="shared" si="211"/>
        <v>2.5</v>
      </c>
      <c r="AK416" s="163">
        <f t="shared" si="227"/>
        <v>2.5</v>
      </c>
      <c r="AL416" s="164">
        <f t="shared" si="228"/>
        <v>0</v>
      </c>
      <c r="AM416" s="164">
        <f t="shared" si="229"/>
        <v>0</v>
      </c>
      <c r="AN416" s="164">
        <f t="shared" si="230"/>
        <v>2.5</v>
      </c>
      <c r="AO416" s="164">
        <f t="shared" si="231"/>
        <v>2.5</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f t="shared" si="212"/>
        <v>17</v>
      </c>
      <c r="AX416" s="165">
        <f t="shared" si="213"/>
        <v>17</v>
      </c>
      <c r="AY416" s="193" t="str">
        <f t="shared" si="214"/>
        <v/>
      </c>
      <c r="AZ416" s="183" t="str">
        <f t="shared" si="215"/>
        <v/>
      </c>
      <c r="BA416" s="173">
        <f t="shared" si="216"/>
        <v>0.25</v>
      </c>
      <c r="BB416" s="174">
        <f t="shared" si="217"/>
        <v>0.25</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37.5" x14ac:dyDescent="0.3">
      <c r="A417" s="221"/>
      <c r="B417" s="222"/>
      <c r="C417" s="213">
        <v>406</v>
      </c>
      <c r="D417" s="662" t="s">
        <v>3570</v>
      </c>
      <c r="E417" s="35" t="s">
        <v>3623</v>
      </c>
      <c r="F417" s="17"/>
      <c r="G417" s="131">
        <v>44334</v>
      </c>
      <c r="H417" s="135"/>
      <c r="I417" s="141"/>
      <c r="J417" s="25"/>
      <c r="K417" s="145" t="s">
        <v>0</v>
      </c>
      <c r="L417" s="28"/>
      <c r="M417" s="394">
        <v>44356</v>
      </c>
      <c r="N417" s="158">
        <f t="shared" si="223"/>
        <v>17</v>
      </c>
      <c r="O417" s="27"/>
      <c r="P417" s="27"/>
      <c r="Q417" s="27"/>
      <c r="R417" s="27" t="s">
        <v>0</v>
      </c>
      <c r="S417" s="27"/>
      <c r="T417" s="28"/>
      <c r="U417" s="29"/>
      <c r="V417" s="167">
        <v>0.25</v>
      </c>
      <c r="W417" s="318"/>
      <c r="X417" s="319"/>
      <c r="Y417" s="160">
        <f t="shared" si="209"/>
        <v>0.25</v>
      </c>
      <c r="Z417" s="159">
        <f t="shared" si="224"/>
        <v>2.5</v>
      </c>
      <c r="AA417" s="327"/>
      <c r="AB417" s="400">
        <f t="shared" si="233"/>
        <v>-30</v>
      </c>
      <c r="AC417" s="371"/>
      <c r="AD417" s="226" t="str">
        <f t="shared" si="210"/>
        <v/>
      </c>
      <c r="AE417" s="368">
        <f t="shared" si="225"/>
        <v>-27.5</v>
      </c>
      <c r="AF417" s="339"/>
      <c r="AG417" s="338"/>
      <c r="AH417" s="336"/>
      <c r="AI417" s="161">
        <f t="shared" si="226"/>
        <v>0</v>
      </c>
      <c r="AJ417" s="162">
        <f t="shared" si="211"/>
        <v>2.5</v>
      </c>
      <c r="AK417" s="163">
        <f t="shared" si="227"/>
        <v>2.5</v>
      </c>
      <c r="AL417" s="164">
        <f t="shared" si="228"/>
        <v>0</v>
      </c>
      <c r="AM417" s="164">
        <f t="shared" si="229"/>
        <v>0</v>
      </c>
      <c r="AN417" s="164">
        <f t="shared" si="230"/>
        <v>2.5</v>
      </c>
      <c r="AO417" s="164">
        <f t="shared" si="231"/>
        <v>2.5</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f t="shared" si="212"/>
        <v>17</v>
      </c>
      <c r="AX417" s="165">
        <f t="shared" si="213"/>
        <v>17</v>
      </c>
      <c r="AY417" s="193" t="str">
        <f t="shared" si="214"/>
        <v/>
      </c>
      <c r="AZ417" s="183" t="str">
        <f t="shared" si="215"/>
        <v/>
      </c>
      <c r="BA417" s="173">
        <f t="shared" si="216"/>
        <v>0.25</v>
      </c>
      <c r="BB417" s="174">
        <f t="shared" si="217"/>
        <v>0.25</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37.5" x14ac:dyDescent="0.3">
      <c r="A418" s="221"/>
      <c r="B418" s="222"/>
      <c r="C418" s="214">
        <v>407</v>
      </c>
      <c r="D418" s="662" t="s">
        <v>3571</v>
      </c>
      <c r="E418" s="35" t="s">
        <v>3623</v>
      </c>
      <c r="F418" s="17"/>
      <c r="G418" s="131">
        <v>44334</v>
      </c>
      <c r="H418" s="135"/>
      <c r="I418" s="141"/>
      <c r="J418" s="25"/>
      <c r="K418" s="145" t="s">
        <v>0</v>
      </c>
      <c r="L418" s="28"/>
      <c r="M418" s="394">
        <v>44356</v>
      </c>
      <c r="N418" s="158">
        <f t="shared" si="223"/>
        <v>17</v>
      </c>
      <c r="O418" s="27"/>
      <c r="P418" s="27"/>
      <c r="Q418" s="27"/>
      <c r="R418" s="27" t="s">
        <v>0</v>
      </c>
      <c r="S418" s="27"/>
      <c r="T418" s="28"/>
      <c r="U418" s="29"/>
      <c r="V418" s="167">
        <v>0.25</v>
      </c>
      <c r="W418" s="318"/>
      <c r="X418" s="319"/>
      <c r="Y418" s="160">
        <f t="shared" si="209"/>
        <v>0.25</v>
      </c>
      <c r="Z418" s="159">
        <f t="shared" si="224"/>
        <v>2.5</v>
      </c>
      <c r="AA418" s="327"/>
      <c r="AB418" s="400">
        <f t="shared" si="233"/>
        <v>-30</v>
      </c>
      <c r="AC418" s="371"/>
      <c r="AD418" s="226" t="str">
        <f t="shared" si="210"/>
        <v/>
      </c>
      <c r="AE418" s="368">
        <f t="shared" si="225"/>
        <v>-27.5</v>
      </c>
      <c r="AF418" s="339"/>
      <c r="AG418" s="338"/>
      <c r="AH418" s="336"/>
      <c r="AI418" s="161">
        <f t="shared" si="226"/>
        <v>0</v>
      </c>
      <c r="AJ418" s="162">
        <f t="shared" si="211"/>
        <v>2.5</v>
      </c>
      <c r="AK418" s="163">
        <f t="shared" si="227"/>
        <v>2.5</v>
      </c>
      <c r="AL418" s="164">
        <f t="shared" si="228"/>
        <v>0</v>
      </c>
      <c r="AM418" s="164">
        <f t="shared" si="229"/>
        <v>0</v>
      </c>
      <c r="AN418" s="164">
        <f t="shared" si="230"/>
        <v>2.5</v>
      </c>
      <c r="AO418" s="164">
        <f t="shared" si="231"/>
        <v>2.5</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f t="shared" si="212"/>
        <v>17</v>
      </c>
      <c r="AX418" s="165">
        <f t="shared" si="213"/>
        <v>17</v>
      </c>
      <c r="AY418" s="193" t="str">
        <f t="shared" si="214"/>
        <v/>
      </c>
      <c r="AZ418" s="183" t="str">
        <f t="shared" si="215"/>
        <v/>
      </c>
      <c r="BA418" s="173">
        <f t="shared" si="216"/>
        <v>0.25</v>
      </c>
      <c r="BB418" s="174">
        <f t="shared" si="217"/>
        <v>0.25</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37.5" x14ac:dyDescent="0.3">
      <c r="A419" s="221"/>
      <c r="B419" s="222"/>
      <c r="C419" s="214">
        <v>408</v>
      </c>
      <c r="D419" s="663" t="s">
        <v>3572</v>
      </c>
      <c r="E419" s="35" t="s">
        <v>3623</v>
      </c>
      <c r="F419" s="17"/>
      <c r="G419" s="131">
        <v>44334</v>
      </c>
      <c r="H419" s="135"/>
      <c r="I419" s="141"/>
      <c r="J419" s="25"/>
      <c r="K419" s="145" t="s">
        <v>0</v>
      </c>
      <c r="L419" s="28"/>
      <c r="M419" s="394">
        <v>44356</v>
      </c>
      <c r="N419" s="158">
        <f t="shared" si="223"/>
        <v>17</v>
      </c>
      <c r="O419" s="27"/>
      <c r="P419" s="27"/>
      <c r="Q419" s="27"/>
      <c r="R419" s="27" t="s">
        <v>0</v>
      </c>
      <c r="S419" s="27"/>
      <c r="T419" s="28"/>
      <c r="U419" s="29"/>
      <c r="V419" s="167">
        <v>0.25</v>
      </c>
      <c r="W419" s="318"/>
      <c r="X419" s="319"/>
      <c r="Y419" s="160">
        <f t="shared" si="209"/>
        <v>0.25</v>
      </c>
      <c r="Z419" s="159">
        <f t="shared" si="224"/>
        <v>2.5</v>
      </c>
      <c r="AA419" s="327"/>
      <c r="AB419" s="400">
        <f t="shared" si="233"/>
        <v>-30</v>
      </c>
      <c r="AC419" s="371"/>
      <c r="AD419" s="226" t="str">
        <f t="shared" si="210"/>
        <v/>
      </c>
      <c r="AE419" s="368">
        <f t="shared" si="225"/>
        <v>-27.5</v>
      </c>
      <c r="AF419" s="339"/>
      <c r="AG419" s="338"/>
      <c r="AH419" s="336"/>
      <c r="AI419" s="161">
        <f t="shared" si="226"/>
        <v>0</v>
      </c>
      <c r="AJ419" s="162">
        <f t="shared" si="211"/>
        <v>2.5</v>
      </c>
      <c r="AK419" s="163">
        <f t="shared" si="227"/>
        <v>2.5</v>
      </c>
      <c r="AL419" s="164">
        <f t="shared" si="228"/>
        <v>0</v>
      </c>
      <c r="AM419" s="164">
        <f t="shared" si="229"/>
        <v>0</v>
      </c>
      <c r="AN419" s="164">
        <f t="shared" si="230"/>
        <v>2.5</v>
      </c>
      <c r="AO419" s="164">
        <f t="shared" si="231"/>
        <v>2.5</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f t="shared" si="212"/>
        <v>17</v>
      </c>
      <c r="AX419" s="165">
        <f t="shared" si="213"/>
        <v>17</v>
      </c>
      <c r="AY419" s="193" t="str">
        <f t="shared" si="214"/>
        <v/>
      </c>
      <c r="AZ419" s="183" t="str">
        <f t="shared" si="215"/>
        <v/>
      </c>
      <c r="BA419" s="173">
        <f t="shared" si="216"/>
        <v>0.25</v>
      </c>
      <c r="BB419" s="174">
        <f t="shared" si="217"/>
        <v>0.25</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37.5" x14ac:dyDescent="0.3">
      <c r="A420" s="221"/>
      <c r="B420" s="222"/>
      <c r="C420" s="213">
        <v>409</v>
      </c>
      <c r="D420" s="662" t="s">
        <v>3573</v>
      </c>
      <c r="E420" s="35" t="s">
        <v>3623</v>
      </c>
      <c r="F420" s="17"/>
      <c r="G420" s="131">
        <v>44334</v>
      </c>
      <c r="H420" s="135"/>
      <c r="I420" s="141"/>
      <c r="J420" s="25"/>
      <c r="K420" s="145" t="s">
        <v>0</v>
      </c>
      <c r="L420" s="28"/>
      <c r="M420" s="394">
        <v>44356</v>
      </c>
      <c r="N420" s="158">
        <f t="shared" si="223"/>
        <v>17</v>
      </c>
      <c r="O420" s="27"/>
      <c r="P420" s="27"/>
      <c r="Q420" s="27"/>
      <c r="R420" s="27" t="s">
        <v>0</v>
      </c>
      <c r="S420" s="27"/>
      <c r="T420" s="28"/>
      <c r="U420" s="29"/>
      <c r="V420" s="167">
        <v>0.25</v>
      </c>
      <c r="W420" s="318"/>
      <c r="X420" s="319"/>
      <c r="Y420" s="160">
        <f t="shared" si="209"/>
        <v>0.25</v>
      </c>
      <c r="Z420" s="159">
        <f t="shared" si="224"/>
        <v>2.5</v>
      </c>
      <c r="AA420" s="327"/>
      <c r="AB420" s="400">
        <f t="shared" si="233"/>
        <v>-30</v>
      </c>
      <c r="AC420" s="371"/>
      <c r="AD420" s="226" t="str">
        <f t="shared" si="210"/>
        <v/>
      </c>
      <c r="AE420" s="368">
        <f t="shared" si="225"/>
        <v>-27.5</v>
      </c>
      <c r="AF420" s="339"/>
      <c r="AG420" s="338"/>
      <c r="AH420" s="336"/>
      <c r="AI420" s="161">
        <f t="shared" si="226"/>
        <v>0</v>
      </c>
      <c r="AJ420" s="162">
        <f t="shared" si="211"/>
        <v>2.5</v>
      </c>
      <c r="AK420" s="163">
        <f t="shared" si="227"/>
        <v>2.5</v>
      </c>
      <c r="AL420" s="164">
        <f t="shared" si="228"/>
        <v>0</v>
      </c>
      <c r="AM420" s="164">
        <f t="shared" si="229"/>
        <v>0</v>
      </c>
      <c r="AN420" s="164">
        <f t="shared" si="230"/>
        <v>2.5</v>
      </c>
      <c r="AO420" s="164">
        <f t="shared" si="231"/>
        <v>2.5</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f t="shared" si="212"/>
        <v>17</v>
      </c>
      <c r="AX420" s="165">
        <f t="shared" si="213"/>
        <v>17</v>
      </c>
      <c r="AY420" s="193" t="str">
        <f t="shared" si="214"/>
        <v/>
      </c>
      <c r="AZ420" s="183" t="str">
        <f t="shared" si="215"/>
        <v/>
      </c>
      <c r="BA420" s="173">
        <f t="shared" si="216"/>
        <v>0.25</v>
      </c>
      <c r="BB420" s="174">
        <f t="shared" si="217"/>
        <v>0.25</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37.5" x14ac:dyDescent="0.3">
      <c r="A421" s="221"/>
      <c r="B421" s="222"/>
      <c r="C421" s="214">
        <v>410</v>
      </c>
      <c r="D421" s="662" t="s">
        <v>3574</v>
      </c>
      <c r="E421" s="35" t="s">
        <v>3623</v>
      </c>
      <c r="F421" s="17"/>
      <c r="G421" s="131">
        <v>44334</v>
      </c>
      <c r="H421" s="137"/>
      <c r="I421" s="143"/>
      <c r="J421" s="80"/>
      <c r="K421" s="145" t="s">
        <v>0</v>
      </c>
      <c r="L421" s="30"/>
      <c r="M421" s="394">
        <v>44356</v>
      </c>
      <c r="N421" s="158">
        <f t="shared" si="223"/>
        <v>17</v>
      </c>
      <c r="O421" s="27"/>
      <c r="P421" s="27"/>
      <c r="Q421" s="27"/>
      <c r="R421" s="27" t="s">
        <v>0</v>
      </c>
      <c r="S421" s="27"/>
      <c r="T421" s="28"/>
      <c r="U421" s="29"/>
      <c r="V421" s="167">
        <v>0.25</v>
      </c>
      <c r="W421" s="318"/>
      <c r="X421" s="319"/>
      <c r="Y421" s="160">
        <f t="shared" si="209"/>
        <v>0.25</v>
      </c>
      <c r="Z421" s="159">
        <f t="shared" si="224"/>
        <v>2.5</v>
      </c>
      <c r="AA421" s="327"/>
      <c r="AB421" s="400">
        <f t="shared" si="233"/>
        <v>-30</v>
      </c>
      <c r="AC421" s="371"/>
      <c r="AD421" s="226" t="str">
        <f t="shared" si="210"/>
        <v/>
      </c>
      <c r="AE421" s="368">
        <f t="shared" si="225"/>
        <v>-27.5</v>
      </c>
      <c r="AF421" s="339"/>
      <c r="AG421" s="338"/>
      <c r="AH421" s="336"/>
      <c r="AI421" s="161">
        <f t="shared" si="226"/>
        <v>0</v>
      </c>
      <c r="AJ421" s="162">
        <f t="shared" si="211"/>
        <v>2.5</v>
      </c>
      <c r="AK421" s="163">
        <f t="shared" si="227"/>
        <v>2.5</v>
      </c>
      <c r="AL421" s="164">
        <f t="shared" si="228"/>
        <v>0</v>
      </c>
      <c r="AM421" s="164">
        <f t="shared" si="229"/>
        <v>0</v>
      </c>
      <c r="AN421" s="164">
        <f t="shared" si="230"/>
        <v>2.5</v>
      </c>
      <c r="AO421" s="164">
        <f t="shared" si="231"/>
        <v>2.5</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f t="shared" si="212"/>
        <v>17</v>
      </c>
      <c r="AX421" s="165">
        <f t="shared" si="213"/>
        <v>17</v>
      </c>
      <c r="AY421" s="193" t="str">
        <f t="shared" si="214"/>
        <v/>
      </c>
      <c r="AZ421" s="183" t="str">
        <f t="shared" si="215"/>
        <v/>
      </c>
      <c r="BA421" s="173">
        <f t="shared" si="216"/>
        <v>0.25</v>
      </c>
      <c r="BB421" s="174">
        <f t="shared" si="217"/>
        <v>0.25</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37.5" x14ac:dyDescent="0.3">
      <c r="A422" s="221"/>
      <c r="B422" s="222"/>
      <c r="C422" s="213">
        <v>411</v>
      </c>
      <c r="D422" s="662" t="s">
        <v>3575</v>
      </c>
      <c r="E422" s="35" t="s">
        <v>3623</v>
      </c>
      <c r="F422" s="17"/>
      <c r="G422" s="131">
        <v>44334</v>
      </c>
      <c r="H422" s="135"/>
      <c r="I422" s="141"/>
      <c r="J422" s="25"/>
      <c r="K422" s="145" t="s">
        <v>0</v>
      </c>
      <c r="L422" s="28"/>
      <c r="M422" s="394">
        <v>44356</v>
      </c>
      <c r="N422" s="158">
        <f t="shared" si="223"/>
        <v>17</v>
      </c>
      <c r="O422" s="27"/>
      <c r="P422" s="27"/>
      <c r="Q422" s="27"/>
      <c r="R422" s="27" t="s">
        <v>0</v>
      </c>
      <c r="S422" s="27"/>
      <c r="T422" s="28"/>
      <c r="U422" s="29"/>
      <c r="V422" s="167">
        <v>0.25</v>
      </c>
      <c r="W422" s="318"/>
      <c r="X422" s="319"/>
      <c r="Y422" s="160">
        <f t="shared" si="209"/>
        <v>0.25</v>
      </c>
      <c r="Z422" s="159">
        <f t="shared" si="224"/>
        <v>2.5</v>
      </c>
      <c r="AA422" s="327"/>
      <c r="AB422" s="400">
        <f t="shared" si="233"/>
        <v>-30</v>
      </c>
      <c r="AC422" s="371"/>
      <c r="AD422" s="226" t="str">
        <f t="shared" si="210"/>
        <v/>
      </c>
      <c r="AE422" s="368">
        <f t="shared" si="225"/>
        <v>-27.5</v>
      </c>
      <c r="AF422" s="339"/>
      <c r="AG422" s="338"/>
      <c r="AH422" s="336"/>
      <c r="AI422" s="161">
        <f t="shared" si="226"/>
        <v>0</v>
      </c>
      <c r="AJ422" s="162">
        <f t="shared" si="211"/>
        <v>2.5</v>
      </c>
      <c r="AK422" s="163">
        <f t="shared" si="227"/>
        <v>2.5</v>
      </c>
      <c r="AL422" s="164">
        <f t="shared" si="228"/>
        <v>0</v>
      </c>
      <c r="AM422" s="164">
        <f t="shared" si="229"/>
        <v>0</v>
      </c>
      <c r="AN422" s="164">
        <f t="shared" si="230"/>
        <v>2.5</v>
      </c>
      <c r="AO422" s="164">
        <f t="shared" si="231"/>
        <v>2.5</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f t="shared" si="212"/>
        <v>17</v>
      </c>
      <c r="AX422" s="165">
        <f t="shared" si="213"/>
        <v>17</v>
      </c>
      <c r="AY422" s="193" t="str">
        <f t="shared" si="214"/>
        <v/>
      </c>
      <c r="AZ422" s="183" t="str">
        <f t="shared" si="215"/>
        <v/>
      </c>
      <c r="BA422" s="173">
        <f t="shared" si="216"/>
        <v>0.25</v>
      </c>
      <c r="BB422" s="174">
        <f t="shared" si="217"/>
        <v>0.25</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37.5" x14ac:dyDescent="0.3">
      <c r="A423" s="221"/>
      <c r="B423" s="222"/>
      <c r="C423" s="214">
        <v>412</v>
      </c>
      <c r="D423" s="663" t="s">
        <v>3576</v>
      </c>
      <c r="E423" s="35" t="s">
        <v>3623</v>
      </c>
      <c r="F423" s="17"/>
      <c r="G423" s="131">
        <v>44334</v>
      </c>
      <c r="H423" s="135"/>
      <c r="I423" s="141"/>
      <c r="J423" s="25"/>
      <c r="K423" s="145" t="s">
        <v>0</v>
      </c>
      <c r="L423" s="28"/>
      <c r="M423" s="394">
        <v>44356</v>
      </c>
      <c r="N423" s="158">
        <f t="shared" si="223"/>
        <v>17</v>
      </c>
      <c r="O423" s="27"/>
      <c r="P423" s="27"/>
      <c r="Q423" s="27"/>
      <c r="R423" s="27" t="s">
        <v>0</v>
      </c>
      <c r="S423" s="27"/>
      <c r="T423" s="28"/>
      <c r="U423" s="29"/>
      <c r="V423" s="167">
        <v>0.25</v>
      </c>
      <c r="W423" s="318"/>
      <c r="X423" s="319"/>
      <c r="Y423" s="160">
        <f t="shared" si="209"/>
        <v>0.25</v>
      </c>
      <c r="Z423" s="159">
        <f t="shared" si="224"/>
        <v>2.5</v>
      </c>
      <c r="AA423" s="327"/>
      <c r="AB423" s="400">
        <f t="shared" si="233"/>
        <v>-30</v>
      </c>
      <c r="AC423" s="371"/>
      <c r="AD423" s="226" t="str">
        <f t="shared" si="210"/>
        <v/>
      </c>
      <c r="AE423" s="368">
        <f t="shared" si="225"/>
        <v>-27.5</v>
      </c>
      <c r="AF423" s="339"/>
      <c r="AG423" s="338"/>
      <c r="AH423" s="336"/>
      <c r="AI423" s="161">
        <f t="shared" si="226"/>
        <v>0</v>
      </c>
      <c r="AJ423" s="162">
        <f t="shared" si="211"/>
        <v>2.5</v>
      </c>
      <c r="AK423" s="163">
        <f t="shared" si="227"/>
        <v>2.5</v>
      </c>
      <c r="AL423" s="164">
        <f t="shared" si="228"/>
        <v>0</v>
      </c>
      <c r="AM423" s="164">
        <f t="shared" si="229"/>
        <v>0</v>
      </c>
      <c r="AN423" s="164">
        <f t="shared" si="230"/>
        <v>2.5</v>
      </c>
      <c r="AO423" s="164">
        <f t="shared" si="231"/>
        <v>2.5</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f t="shared" si="212"/>
        <v>17</v>
      </c>
      <c r="AX423" s="165">
        <f t="shared" si="213"/>
        <v>17</v>
      </c>
      <c r="AY423" s="193" t="str">
        <f t="shared" si="214"/>
        <v/>
      </c>
      <c r="AZ423" s="183" t="str">
        <f t="shared" si="215"/>
        <v/>
      </c>
      <c r="BA423" s="173">
        <f t="shared" si="216"/>
        <v>0.25</v>
      </c>
      <c r="BB423" s="174">
        <f t="shared" si="217"/>
        <v>0.25</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37.5" x14ac:dyDescent="0.3">
      <c r="A424" s="221"/>
      <c r="B424" s="222"/>
      <c r="C424" s="214">
        <v>413</v>
      </c>
      <c r="D424" s="662" t="s">
        <v>3577</v>
      </c>
      <c r="E424" s="35" t="s">
        <v>3623</v>
      </c>
      <c r="F424" s="17"/>
      <c r="G424" s="131">
        <v>44334</v>
      </c>
      <c r="H424" s="135"/>
      <c r="I424" s="141"/>
      <c r="J424" s="25"/>
      <c r="K424" s="145" t="s">
        <v>0</v>
      </c>
      <c r="L424" s="28"/>
      <c r="M424" s="394">
        <v>44356</v>
      </c>
      <c r="N424" s="158">
        <f t="shared" si="223"/>
        <v>17</v>
      </c>
      <c r="O424" s="27"/>
      <c r="P424" s="27"/>
      <c r="Q424" s="27"/>
      <c r="R424" s="27" t="s">
        <v>0</v>
      </c>
      <c r="S424" s="27"/>
      <c r="T424" s="28"/>
      <c r="U424" s="29"/>
      <c r="V424" s="167">
        <v>0.25</v>
      </c>
      <c r="W424" s="318"/>
      <c r="X424" s="319"/>
      <c r="Y424" s="160">
        <f t="shared" si="209"/>
        <v>0.25</v>
      </c>
      <c r="Z424" s="159">
        <f t="shared" si="224"/>
        <v>2.5</v>
      </c>
      <c r="AA424" s="327"/>
      <c r="AB424" s="400">
        <f t="shared" si="233"/>
        <v>-30</v>
      </c>
      <c r="AC424" s="371"/>
      <c r="AD424" s="226" t="str">
        <f t="shared" si="210"/>
        <v/>
      </c>
      <c r="AE424" s="368">
        <f t="shared" si="225"/>
        <v>-27.5</v>
      </c>
      <c r="AF424" s="339"/>
      <c r="AG424" s="338"/>
      <c r="AH424" s="336"/>
      <c r="AI424" s="161">
        <f t="shared" si="226"/>
        <v>0</v>
      </c>
      <c r="AJ424" s="162">
        <f t="shared" si="211"/>
        <v>2.5</v>
      </c>
      <c r="AK424" s="163">
        <f t="shared" si="227"/>
        <v>2.5</v>
      </c>
      <c r="AL424" s="164">
        <f t="shared" si="228"/>
        <v>0</v>
      </c>
      <c r="AM424" s="164">
        <f t="shared" si="229"/>
        <v>0</v>
      </c>
      <c r="AN424" s="164">
        <f t="shared" si="230"/>
        <v>2.5</v>
      </c>
      <c r="AO424" s="164">
        <f t="shared" si="231"/>
        <v>2.5</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f t="shared" si="212"/>
        <v>17</v>
      </c>
      <c r="AX424" s="165">
        <f t="shared" si="213"/>
        <v>17</v>
      </c>
      <c r="AY424" s="193" t="str">
        <f t="shared" si="214"/>
        <v/>
      </c>
      <c r="AZ424" s="183" t="str">
        <f t="shared" si="215"/>
        <v/>
      </c>
      <c r="BA424" s="173">
        <f t="shared" si="216"/>
        <v>0.25</v>
      </c>
      <c r="BB424" s="174">
        <f t="shared" si="217"/>
        <v>0.25</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37.5" x14ac:dyDescent="0.3">
      <c r="A425" s="221"/>
      <c r="B425" s="222"/>
      <c r="C425" s="213">
        <v>414</v>
      </c>
      <c r="D425" s="662" t="s">
        <v>3578</v>
      </c>
      <c r="E425" s="35" t="s">
        <v>3623</v>
      </c>
      <c r="F425" s="17"/>
      <c r="G425" s="131">
        <v>44334</v>
      </c>
      <c r="H425" s="135"/>
      <c r="I425" s="141"/>
      <c r="J425" s="25"/>
      <c r="K425" s="145" t="s">
        <v>0</v>
      </c>
      <c r="L425" s="28"/>
      <c r="M425" s="394">
        <v>44356</v>
      </c>
      <c r="N425" s="158">
        <f t="shared" si="223"/>
        <v>17</v>
      </c>
      <c r="O425" s="27"/>
      <c r="P425" s="27"/>
      <c r="Q425" s="27"/>
      <c r="R425" s="27" t="s">
        <v>0</v>
      </c>
      <c r="S425" s="27"/>
      <c r="T425" s="28"/>
      <c r="U425" s="29"/>
      <c r="V425" s="167">
        <v>0.25</v>
      </c>
      <c r="W425" s="318"/>
      <c r="X425" s="319"/>
      <c r="Y425" s="160">
        <f t="shared" si="209"/>
        <v>0.25</v>
      </c>
      <c r="Z425" s="159">
        <f t="shared" si="224"/>
        <v>2.5</v>
      </c>
      <c r="AA425" s="327"/>
      <c r="AB425" s="400">
        <f t="shared" si="233"/>
        <v>-30</v>
      </c>
      <c r="AC425" s="371"/>
      <c r="AD425" s="226" t="str">
        <f t="shared" si="210"/>
        <v/>
      </c>
      <c r="AE425" s="368">
        <f t="shared" si="225"/>
        <v>-27.5</v>
      </c>
      <c r="AF425" s="339"/>
      <c r="AG425" s="338"/>
      <c r="AH425" s="336"/>
      <c r="AI425" s="161">
        <f t="shared" si="226"/>
        <v>0</v>
      </c>
      <c r="AJ425" s="162">
        <f t="shared" si="211"/>
        <v>2.5</v>
      </c>
      <c r="AK425" s="163">
        <f t="shared" si="227"/>
        <v>2.5</v>
      </c>
      <c r="AL425" s="164">
        <f t="shared" si="228"/>
        <v>0</v>
      </c>
      <c r="AM425" s="164">
        <f t="shared" si="229"/>
        <v>0</v>
      </c>
      <c r="AN425" s="164">
        <f t="shared" si="230"/>
        <v>2.5</v>
      </c>
      <c r="AO425" s="164">
        <f t="shared" si="231"/>
        <v>2.5</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f t="shared" si="212"/>
        <v>17</v>
      </c>
      <c r="AX425" s="165">
        <f t="shared" si="213"/>
        <v>17</v>
      </c>
      <c r="AY425" s="193" t="str">
        <f t="shared" si="214"/>
        <v/>
      </c>
      <c r="AZ425" s="183" t="str">
        <f t="shared" si="215"/>
        <v/>
      </c>
      <c r="BA425" s="173">
        <f t="shared" si="216"/>
        <v>0.25</v>
      </c>
      <c r="BB425" s="174">
        <f t="shared" si="217"/>
        <v>0.25</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37.5" x14ac:dyDescent="0.3">
      <c r="A426" s="221"/>
      <c r="B426" s="222"/>
      <c r="C426" s="214">
        <v>415</v>
      </c>
      <c r="D426" s="662" t="s">
        <v>3579</v>
      </c>
      <c r="E426" s="35" t="s">
        <v>3623</v>
      </c>
      <c r="F426" s="17"/>
      <c r="G426" s="131">
        <v>44334</v>
      </c>
      <c r="H426" s="135"/>
      <c r="I426" s="141"/>
      <c r="J426" s="25"/>
      <c r="K426" s="145" t="s">
        <v>0</v>
      </c>
      <c r="L426" s="28"/>
      <c r="M426" s="394">
        <v>44356</v>
      </c>
      <c r="N426" s="158">
        <f t="shared" si="223"/>
        <v>17</v>
      </c>
      <c r="O426" s="27"/>
      <c r="P426" s="27"/>
      <c r="Q426" s="27"/>
      <c r="R426" s="27" t="s">
        <v>0</v>
      </c>
      <c r="S426" s="27"/>
      <c r="T426" s="28"/>
      <c r="U426" s="29"/>
      <c r="V426" s="167">
        <v>0.25</v>
      </c>
      <c r="W426" s="318"/>
      <c r="X426" s="319"/>
      <c r="Y426" s="160">
        <f t="shared" si="209"/>
        <v>0.25</v>
      </c>
      <c r="Z426" s="159">
        <f t="shared" si="224"/>
        <v>2.5</v>
      </c>
      <c r="AA426" s="327"/>
      <c r="AB426" s="400">
        <f t="shared" si="233"/>
        <v>-30</v>
      </c>
      <c r="AC426" s="371"/>
      <c r="AD426" s="226" t="str">
        <f t="shared" si="210"/>
        <v/>
      </c>
      <c r="AE426" s="368">
        <f t="shared" si="225"/>
        <v>-27.5</v>
      </c>
      <c r="AF426" s="339"/>
      <c r="AG426" s="338"/>
      <c r="AH426" s="336"/>
      <c r="AI426" s="161">
        <f t="shared" si="226"/>
        <v>0</v>
      </c>
      <c r="AJ426" s="162">
        <f t="shared" si="211"/>
        <v>2.5</v>
      </c>
      <c r="AK426" s="163">
        <f t="shared" si="227"/>
        <v>2.5</v>
      </c>
      <c r="AL426" s="164">
        <f t="shared" si="228"/>
        <v>0</v>
      </c>
      <c r="AM426" s="164">
        <f t="shared" si="229"/>
        <v>0</v>
      </c>
      <c r="AN426" s="164">
        <f t="shared" si="230"/>
        <v>2.5</v>
      </c>
      <c r="AO426" s="164">
        <f t="shared" si="231"/>
        <v>2.5</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f t="shared" si="212"/>
        <v>17</v>
      </c>
      <c r="AX426" s="165">
        <f t="shared" si="213"/>
        <v>17</v>
      </c>
      <c r="AY426" s="193" t="str">
        <f t="shared" si="214"/>
        <v/>
      </c>
      <c r="AZ426" s="183" t="str">
        <f t="shared" si="215"/>
        <v/>
      </c>
      <c r="BA426" s="173">
        <f t="shared" si="216"/>
        <v>0.25</v>
      </c>
      <c r="BB426" s="174">
        <f t="shared" si="217"/>
        <v>0.25</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37.5" x14ac:dyDescent="0.3">
      <c r="A427" s="221"/>
      <c r="B427" s="222"/>
      <c r="C427" s="213">
        <v>416</v>
      </c>
      <c r="D427" s="663" t="s">
        <v>3580</v>
      </c>
      <c r="E427" s="35" t="s">
        <v>3623</v>
      </c>
      <c r="F427" s="17"/>
      <c r="G427" s="131">
        <v>44334</v>
      </c>
      <c r="H427" s="135"/>
      <c r="I427" s="141"/>
      <c r="J427" s="25"/>
      <c r="K427" s="145" t="s">
        <v>0</v>
      </c>
      <c r="L427" s="28"/>
      <c r="M427" s="394">
        <v>44356</v>
      </c>
      <c r="N427" s="158">
        <f t="shared" si="223"/>
        <v>17</v>
      </c>
      <c r="O427" s="27"/>
      <c r="P427" s="27"/>
      <c r="Q427" s="27"/>
      <c r="R427" s="27" t="s">
        <v>0</v>
      </c>
      <c r="S427" s="27"/>
      <c r="T427" s="28"/>
      <c r="U427" s="29"/>
      <c r="V427" s="167">
        <v>0.25</v>
      </c>
      <c r="W427" s="318"/>
      <c r="X427" s="319"/>
      <c r="Y427" s="160">
        <f t="shared" si="209"/>
        <v>0.25</v>
      </c>
      <c r="Z427" s="159">
        <f t="shared" si="224"/>
        <v>2.5</v>
      </c>
      <c r="AA427" s="327"/>
      <c r="AB427" s="400">
        <f t="shared" si="233"/>
        <v>-30</v>
      </c>
      <c r="AC427" s="371"/>
      <c r="AD427" s="226" t="str">
        <f t="shared" si="210"/>
        <v/>
      </c>
      <c r="AE427" s="368">
        <f t="shared" si="225"/>
        <v>-27.5</v>
      </c>
      <c r="AF427" s="339"/>
      <c r="AG427" s="338"/>
      <c r="AH427" s="336"/>
      <c r="AI427" s="161">
        <f t="shared" si="226"/>
        <v>0</v>
      </c>
      <c r="AJ427" s="162">
        <f t="shared" si="211"/>
        <v>2.5</v>
      </c>
      <c r="AK427" s="163">
        <f t="shared" si="227"/>
        <v>2.5</v>
      </c>
      <c r="AL427" s="164">
        <f t="shared" si="228"/>
        <v>0</v>
      </c>
      <c r="AM427" s="164">
        <f t="shared" si="229"/>
        <v>0</v>
      </c>
      <c r="AN427" s="164">
        <f t="shared" si="230"/>
        <v>2.5</v>
      </c>
      <c r="AO427" s="164">
        <f t="shared" si="231"/>
        <v>2.5</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f t="shared" si="212"/>
        <v>17</v>
      </c>
      <c r="AX427" s="165">
        <f t="shared" si="213"/>
        <v>17</v>
      </c>
      <c r="AY427" s="193" t="str">
        <f t="shared" si="214"/>
        <v/>
      </c>
      <c r="AZ427" s="183" t="str">
        <f t="shared" si="215"/>
        <v/>
      </c>
      <c r="BA427" s="173">
        <f t="shared" si="216"/>
        <v>0.25</v>
      </c>
      <c r="BB427" s="174">
        <f t="shared" si="217"/>
        <v>0.25</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37.5" x14ac:dyDescent="0.3">
      <c r="A428" s="221"/>
      <c r="B428" s="222"/>
      <c r="C428" s="214">
        <v>417</v>
      </c>
      <c r="D428" s="662" t="s">
        <v>3581</v>
      </c>
      <c r="E428" s="35" t="s">
        <v>3623</v>
      </c>
      <c r="F428" s="17"/>
      <c r="G428" s="131">
        <v>44334</v>
      </c>
      <c r="H428" s="135"/>
      <c r="I428" s="141"/>
      <c r="J428" s="25"/>
      <c r="K428" s="145" t="s">
        <v>0</v>
      </c>
      <c r="L428" s="28"/>
      <c r="M428" s="394">
        <v>44356</v>
      </c>
      <c r="N428" s="158">
        <f t="shared" si="223"/>
        <v>17</v>
      </c>
      <c r="O428" s="27"/>
      <c r="P428" s="27"/>
      <c r="Q428" s="27"/>
      <c r="R428" s="27" t="s">
        <v>0</v>
      </c>
      <c r="S428" s="27"/>
      <c r="T428" s="28"/>
      <c r="U428" s="29"/>
      <c r="V428" s="167">
        <v>0.25</v>
      </c>
      <c r="W428" s="318"/>
      <c r="X428" s="319"/>
      <c r="Y428" s="160">
        <f t="shared" si="209"/>
        <v>0.25</v>
      </c>
      <c r="Z428" s="159">
        <f t="shared" si="224"/>
        <v>2.5</v>
      </c>
      <c r="AA428" s="327"/>
      <c r="AB428" s="400">
        <f t="shared" si="233"/>
        <v>-30</v>
      </c>
      <c r="AC428" s="371"/>
      <c r="AD428" s="226" t="str">
        <f t="shared" si="210"/>
        <v/>
      </c>
      <c r="AE428" s="368">
        <f t="shared" si="225"/>
        <v>-27.5</v>
      </c>
      <c r="AF428" s="339"/>
      <c r="AG428" s="338"/>
      <c r="AH428" s="336"/>
      <c r="AI428" s="161">
        <f t="shared" si="226"/>
        <v>0</v>
      </c>
      <c r="AJ428" s="162">
        <f t="shared" si="211"/>
        <v>2.5</v>
      </c>
      <c r="AK428" s="163">
        <f t="shared" si="227"/>
        <v>2.5</v>
      </c>
      <c r="AL428" s="164">
        <f t="shared" si="228"/>
        <v>0</v>
      </c>
      <c r="AM428" s="164">
        <f t="shared" si="229"/>
        <v>0</v>
      </c>
      <c r="AN428" s="164">
        <f t="shared" si="230"/>
        <v>2.5</v>
      </c>
      <c r="AO428" s="164">
        <f t="shared" si="231"/>
        <v>2.5</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f t="shared" si="212"/>
        <v>17</v>
      </c>
      <c r="AX428" s="165">
        <f t="shared" si="213"/>
        <v>17</v>
      </c>
      <c r="AY428" s="193" t="str">
        <f t="shared" si="214"/>
        <v/>
      </c>
      <c r="AZ428" s="183" t="str">
        <f t="shared" si="215"/>
        <v/>
      </c>
      <c r="BA428" s="173">
        <f t="shared" si="216"/>
        <v>0.25</v>
      </c>
      <c r="BB428" s="174">
        <f t="shared" si="217"/>
        <v>0.25</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37.5" x14ac:dyDescent="0.3">
      <c r="A429" s="221"/>
      <c r="B429" s="222"/>
      <c r="C429" s="214">
        <v>418</v>
      </c>
      <c r="D429" s="662" t="s">
        <v>3582</v>
      </c>
      <c r="E429" s="35" t="s">
        <v>3623</v>
      </c>
      <c r="F429" s="17"/>
      <c r="G429" s="131">
        <v>44334</v>
      </c>
      <c r="H429" s="135"/>
      <c r="I429" s="141"/>
      <c r="J429" s="25"/>
      <c r="K429" s="145" t="s">
        <v>0</v>
      </c>
      <c r="L429" s="28"/>
      <c r="M429" s="394">
        <v>44356</v>
      </c>
      <c r="N429" s="158">
        <f t="shared" si="223"/>
        <v>17</v>
      </c>
      <c r="O429" s="27"/>
      <c r="P429" s="27"/>
      <c r="Q429" s="27"/>
      <c r="R429" s="27" t="s">
        <v>0</v>
      </c>
      <c r="S429" s="27"/>
      <c r="T429" s="28"/>
      <c r="U429" s="29"/>
      <c r="V429" s="167">
        <v>0.25</v>
      </c>
      <c r="W429" s="318"/>
      <c r="X429" s="319"/>
      <c r="Y429" s="160">
        <f t="shared" si="209"/>
        <v>0.25</v>
      </c>
      <c r="Z429" s="159">
        <f t="shared" si="224"/>
        <v>2.5</v>
      </c>
      <c r="AA429" s="327"/>
      <c r="AB429" s="400">
        <f t="shared" si="233"/>
        <v>-30</v>
      </c>
      <c r="AC429" s="371"/>
      <c r="AD429" s="226" t="str">
        <f t="shared" si="210"/>
        <v/>
      </c>
      <c r="AE429" s="368">
        <f t="shared" si="225"/>
        <v>-27.5</v>
      </c>
      <c r="AF429" s="339"/>
      <c r="AG429" s="338"/>
      <c r="AH429" s="336"/>
      <c r="AI429" s="161">
        <f t="shared" si="226"/>
        <v>0</v>
      </c>
      <c r="AJ429" s="162">
        <f t="shared" si="211"/>
        <v>2.5</v>
      </c>
      <c r="AK429" s="163">
        <f t="shared" si="227"/>
        <v>2.5</v>
      </c>
      <c r="AL429" s="164">
        <f t="shared" si="228"/>
        <v>0</v>
      </c>
      <c r="AM429" s="164">
        <f t="shared" si="229"/>
        <v>0</v>
      </c>
      <c r="AN429" s="164">
        <f t="shared" si="230"/>
        <v>2.5</v>
      </c>
      <c r="AO429" s="164">
        <f t="shared" si="231"/>
        <v>2.5</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f t="shared" si="212"/>
        <v>17</v>
      </c>
      <c r="AX429" s="165">
        <f t="shared" si="213"/>
        <v>17</v>
      </c>
      <c r="AY429" s="193" t="str">
        <f t="shared" si="214"/>
        <v/>
      </c>
      <c r="AZ429" s="183" t="str">
        <f t="shared" si="215"/>
        <v/>
      </c>
      <c r="BA429" s="173">
        <f t="shared" si="216"/>
        <v>0.25</v>
      </c>
      <c r="BB429" s="174">
        <f t="shared" si="217"/>
        <v>0.25</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37.5" x14ac:dyDescent="0.3">
      <c r="A430" s="221"/>
      <c r="B430" s="222"/>
      <c r="C430" s="213">
        <v>419</v>
      </c>
      <c r="D430" s="662" t="s">
        <v>3583</v>
      </c>
      <c r="E430" s="35" t="s">
        <v>3623</v>
      </c>
      <c r="F430" s="17"/>
      <c r="G430" s="131">
        <v>44334</v>
      </c>
      <c r="H430" s="135"/>
      <c r="I430" s="141"/>
      <c r="J430" s="25"/>
      <c r="K430" s="145" t="s">
        <v>0</v>
      </c>
      <c r="L430" s="28"/>
      <c r="M430" s="394">
        <v>44356</v>
      </c>
      <c r="N430" s="158">
        <f t="shared" si="223"/>
        <v>17</v>
      </c>
      <c r="O430" s="27"/>
      <c r="P430" s="27"/>
      <c r="Q430" s="27"/>
      <c r="R430" s="27" t="s">
        <v>0</v>
      </c>
      <c r="S430" s="27"/>
      <c r="T430" s="28"/>
      <c r="U430" s="29"/>
      <c r="V430" s="167">
        <v>0.25</v>
      </c>
      <c r="W430" s="318"/>
      <c r="X430" s="319"/>
      <c r="Y430" s="160">
        <f t="shared" si="209"/>
        <v>0.25</v>
      </c>
      <c r="Z430" s="159">
        <f t="shared" si="224"/>
        <v>2.5</v>
      </c>
      <c r="AA430" s="327"/>
      <c r="AB430" s="400">
        <f t="shared" si="233"/>
        <v>-30</v>
      </c>
      <c r="AC430" s="371"/>
      <c r="AD430" s="226" t="str">
        <f t="shared" si="210"/>
        <v/>
      </c>
      <c r="AE430" s="368">
        <f t="shared" si="225"/>
        <v>-27.5</v>
      </c>
      <c r="AF430" s="339"/>
      <c r="AG430" s="338"/>
      <c r="AH430" s="336"/>
      <c r="AI430" s="161">
        <f t="shared" si="226"/>
        <v>0</v>
      </c>
      <c r="AJ430" s="162">
        <f t="shared" si="211"/>
        <v>2.5</v>
      </c>
      <c r="AK430" s="163">
        <f t="shared" si="227"/>
        <v>2.5</v>
      </c>
      <c r="AL430" s="164">
        <f t="shared" si="228"/>
        <v>0</v>
      </c>
      <c r="AM430" s="164">
        <f t="shared" si="229"/>
        <v>0</v>
      </c>
      <c r="AN430" s="164">
        <f t="shared" si="230"/>
        <v>2.5</v>
      </c>
      <c r="AO430" s="164">
        <f t="shared" si="231"/>
        <v>2.5</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f t="shared" si="212"/>
        <v>17</v>
      </c>
      <c r="AX430" s="165">
        <f t="shared" si="213"/>
        <v>17</v>
      </c>
      <c r="AY430" s="193" t="str">
        <f t="shared" si="214"/>
        <v/>
      </c>
      <c r="AZ430" s="183" t="str">
        <f t="shared" si="215"/>
        <v/>
      </c>
      <c r="BA430" s="173">
        <f t="shared" si="216"/>
        <v>0.25</v>
      </c>
      <c r="BB430" s="174">
        <f t="shared" si="217"/>
        <v>0.25</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37.5" x14ac:dyDescent="0.3">
      <c r="A431" s="221"/>
      <c r="B431" s="222"/>
      <c r="C431" s="214">
        <v>420</v>
      </c>
      <c r="D431" s="663" t="s">
        <v>3584</v>
      </c>
      <c r="E431" s="35" t="s">
        <v>3623</v>
      </c>
      <c r="F431" s="17"/>
      <c r="G431" s="131">
        <v>44334</v>
      </c>
      <c r="H431" s="135"/>
      <c r="I431" s="141"/>
      <c r="J431" s="25"/>
      <c r="K431" s="145" t="s">
        <v>0</v>
      </c>
      <c r="L431" s="28"/>
      <c r="M431" s="394">
        <v>44356</v>
      </c>
      <c r="N431" s="158">
        <f t="shared" si="223"/>
        <v>17</v>
      </c>
      <c r="O431" s="27"/>
      <c r="P431" s="27"/>
      <c r="Q431" s="27"/>
      <c r="R431" s="27" t="s">
        <v>0</v>
      </c>
      <c r="S431" s="27"/>
      <c r="T431" s="28"/>
      <c r="U431" s="29"/>
      <c r="V431" s="167">
        <v>0.25</v>
      </c>
      <c r="W431" s="318"/>
      <c r="X431" s="319"/>
      <c r="Y431" s="160">
        <f t="shared" si="209"/>
        <v>0.25</v>
      </c>
      <c r="Z431" s="159">
        <f t="shared" si="224"/>
        <v>2.5</v>
      </c>
      <c r="AA431" s="327"/>
      <c r="AB431" s="400">
        <f t="shared" si="233"/>
        <v>-30</v>
      </c>
      <c r="AC431" s="371"/>
      <c r="AD431" s="226" t="str">
        <f t="shared" si="210"/>
        <v/>
      </c>
      <c r="AE431" s="368">
        <f t="shared" si="225"/>
        <v>-27.5</v>
      </c>
      <c r="AF431" s="339"/>
      <c r="AG431" s="338"/>
      <c r="AH431" s="336"/>
      <c r="AI431" s="161">
        <f t="shared" si="226"/>
        <v>0</v>
      </c>
      <c r="AJ431" s="162">
        <f t="shared" si="211"/>
        <v>2.5</v>
      </c>
      <c r="AK431" s="163">
        <f t="shared" si="227"/>
        <v>2.5</v>
      </c>
      <c r="AL431" s="164">
        <f t="shared" si="228"/>
        <v>0</v>
      </c>
      <c r="AM431" s="164">
        <f t="shared" si="229"/>
        <v>0</v>
      </c>
      <c r="AN431" s="164">
        <f t="shared" si="230"/>
        <v>2.5</v>
      </c>
      <c r="AO431" s="164">
        <f t="shared" si="231"/>
        <v>2.5</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f t="shared" si="212"/>
        <v>17</v>
      </c>
      <c r="AX431" s="165">
        <f t="shared" si="213"/>
        <v>17</v>
      </c>
      <c r="AY431" s="193" t="str">
        <f t="shared" si="214"/>
        <v/>
      </c>
      <c r="AZ431" s="183" t="str">
        <f t="shared" si="215"/>
        <v/>
      </c>
      <c r="BA431" s="173">
        <f t="shared" si="216"/>
        <v>0.25</v>
      </c>
      <c r="BB431" s="174">
        <f t="shared" si="217"/>
        <v>0.25</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37.5" x14ac:dyDescent="0.3">
      <c r="A432" s="221"/>
      <c r="B432" s="222"/>
      <c r="C432" s="213">
        <v>421</v>
      </c>
      <c r="D432" s="662" t="s">
        <v>3585</v>
      </c>
      <c r="E432" s="35" t="s">
        <v>3623</v>
      </c>
      <c r="F432" s="17"/>
      <c r="G432" s="131">
        <v>44334</v>
      </c>
      <c r="H432" s="135"/>
      <c r="I432" s="141"/>
      <c r="J432" s="25"/>
      <c r="K432" s="145" t="s">
        <v>0</v>
      </c>
      <c r="L432" s="28"/>
      <c r="M432" s="394">
        <v>44356</v>
      </c>
      <c r="N432" s="158">
        <f t="shared" si="223"/>
        <v>17</v>
      </c>
      <c r="O432" s="27"/>
      <c r="P432" s="27"/>
      <c r="Q432" s="27"/>
      <c r="R432" s="27" t="s">
        <v>0</v>
      </c>
      <c r="S432" s="27"/>
      <c r="T432" s="28"/>
      <c r="U432" s="29"/>
      <c r="V432" s="167">
        <v>0.25</v>
      </c>
      <c r="W432" s="318"/>
      <c r="X432" s="319"/>
      <c r="Y432" s="160">
        <f t="shared" si="209"/>
        <v>0.25</v>
      </c>
      <c r="Z432" s="159">
        <f t="shared" si="224"/>
        <v>2.5</v>
      </c>
      <c r="AA432" s="327"/>
      <c r="AB432" s="400">
        <f t="shared" si="233"/>
        <v>-30</v>
      </c>
      <c r="AC432" s="371"/>
      <c r="AD432" s="226" t="str">
        <f t="shared" si="210"/>
        <v/>
      </c>
      <c r="AE432" s="368">
        <f t="shared" si="225"/>
        <v>-27.5</v>
      </c>
      <c r="AF432" s="339"/>
      <c r="AG432" s="338"/>
      <c r="AH432" s="336"/>
      <c r="AI432" s="161">
        <f t="shared" si="226"/>
        <v>0</v>
      </c>
      <c r="AJ432" s="162">
        <f t="shared" si="211"/>
        <v>2.5</v>
      </c>
      <c r="AK432" s="163">
        <f t="shared" si="227"/>
        <v>2.5</v>
      </c>
      <c r="AL432" s="164">
        <f t="shared" si="228"/>
        <v>0</v>
      </c>
      <c r="AM432" s="164">
        <f t="shared" si="229"/>
        <v>0</v>
      </c>
      <c r="AN432" s="164">
        <f t="shared" si="230"/>
        <v>2.5</v>
      </c>
      <c r="AO432" s="164">
        <f t="shared" si="231"/>
        <v>2.5</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f t="shared" si="212"/>
        <v>17</v>
      </c>
      <c r="AX432" s="165">
        <f t="shared" si="213"/>
        <v>17</v>
      </c>
      <c r="AY432" s="193" t="str">
        <f t="shared" si="214"/>
        <v/>
      </c>
      <c r="AZ432" s="183" t="str">
        <f t="shared" si="215"/>
        <v/>
      </c>
      <c r="BA432" s="173">
        <f t="shared" si="216"/>
        <v>0.25</v>
      </c>
      <c r="BB432" s="174">
        <f t="shared" si="217"/>
        <v>0.25</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37.5" x14ac:dyDescent="0.3">
      <c r="A433" s="221"/>
      <c r="B433" s="222"/>
      <c r="C433" s="214">
        <v>422</v>
      </c>
      <c r="D433" s="662" t="s">
        <v>3586</v>
      </c>
      <c r="E433" s="35" t="s">
        <v>3623</v>
      </c>
      <c r="F433" s="17"/>
      <c r="G433" s="131">
        <v>44334</v>
      </c>
      <c r="H433" s="135"/>
      <c r="I433" s="141"/>
      <c r="J433" s="25"/>
      <c r="K433" s="145" t="s">
        <v>0</v>
      </c>
      <c r="L433" s="28"/>
      <c r="M433" s="394">
        <v>44356</v>
      </c>
      <c r="N433" s="158">
        <f t="shared" si="223"/>
        <v>17</v>
      </c>
      <c r="O433" s="27"/>
      <c r="P433" s="27"/>
      <c r="Q433" s="27"/>
      <c r="R433" s="27" t="s">
        <v>0</v>
      </c>
      <c r="S433" s="27"/>
      <c r="T433" s="28"/>
      <c r="U433" s="29"/>
      <c r="V433" s="167">
        <v>0.25</v>
      </c>
      <c r="W433" s="318"/>
      <c r="X433" s="319"/>
      <c r="Y433" s="160">
        <f t="shared" si="209"/>
        <v>0.25</v>
      </c>
      <c r="Z433" s="159">
        <f t="shared" si="224"/>
        <v>2.5</v>
      </c>
      <c r="AA433" s="327"/>
      <c r="AB433" s="400">
        <f t="shared" si="233"/>
        <v>-30</v>
      </c>
      <c r="AC433" s="371"/>
      <c r="AD433" s="226" t="str">
        <f t="shared" si="210"/>
        <v/>
      </c>
      <c r="AE433" s="368">
        <f t="shared" si="225"/>
        <v>-27.5</v>
      </c>
      <c r="AF433" s="339"/>
      <c r="AG433" s="338"/>
      <c r="AH433" s="336"/>
      <c r="AI433" s="161">
        <f t="shared" si="226"/>
        <v>0</v>
      </c>
      <c r="AJ433" s="162">
        <f t="shared" si="211"/>
        <v>2.5</v>
      </c>
      <c r="AK433" s="163">
        <f t="shared" si="227"/>
        <v>2.5</v>
      </c>
      <c r="AL433" s="164">
        <f t="shared" si="228"/>
        <v>0</v>
      </c>
      <c r="AM433" s="164">
        <f t="shared" si="229"/>
        <v>0</v>
      </c>
      <c r="AN433" s="164">
        <f t="shared" si="230"/>
        <v>2.5</v>
      </c>
      <c r="AO433" s="164">
        <f t="shared" si="231"/>
        <v>2.5</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f t="shared" si="212"/>
        <v>17</v>
      </c>
      <c r="AX433" s="165">
        <f t="shared" si="213"/>
        <v>17</v>
      </c>
      <c r="AY433" s="193" t="str">
        <f t="shared" si="214"/>
        <v/>
      </c>
      <c r="AZ433" s="183" t="str">
        <f t="shared" si="215"/>
        <v/>
      </c>
      <c r="BA433" s="173">
        <f t="shared" si="216"/>
        <v>0.25</v>
      </c>
      <c r="BB433" s="174">
        <f t="shared" si="217"/>
        <v>0.25</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37.5" x14ac:dyDescent="0.3">
      <c r="A434" s="221"/>
      <c r="B434" s="222"/>
      <c r="C434" s="214">
        <v>423</v>
      </c>
      <c r="D434" s="662" t="s">
        <v>3588</v>
      </c>
      <c r="E434" s="35" t="s">
        <v>3623</v>
      </c>
      <c r="F434" s="17"/>
      <c r="G434" s="131">
        <v>44334</v>
      </c>
      <c r="H434" s="135"/>
      <c r="I434" s="141"/>
      <c r="J434" s="25"/>
      <c r="K434" s="145" t="s">
        <v>0</v>
      </c>
      <c r="L434" s="28"/>
      <c r="M434" s="394">
        <v>44356</v>
      </c>
      <c r="N434" s="158">
        <f t="shared" si="223"/>
        <v>17</v>
      </c>
      <c r="O434" s="27"/>
      <c r="P434" s="27"/>
      <c r="Q434" s="27"/>
      <c r="R434" s="27" t="s">
        <v>0</v>
      </c>
      <c r="S434" s="27"/>
      <c r="T434" s="28"/>
      <c r="U434" s="29"/>
      <c r="V434" s="167">
        <v>0.25</v>
      </c>
      <c r="W434" s="318"/>
      <c r="X434" s="319"/>
      <c r="Y434" s="160">
        <f t="shared" si="209"/>
        <v>0.25</v>
      </c>
      <c r="Z434" s="159">
        <f t="shared" si="224"/>
        <v>2.5</v>
      </c>
      <c r="AA434" s="327"/>
      <c r="AB434" s="400">
        <f t="shared" si="233"/>
        <v>-30</v>
      </c>
      <c r="AC434" s="371"/>
      <c r="AD434" s="226" t="str">
        <f t="shared" si="210"/>
        <v/>
      </c>
      <c r="AE434" s="368">
        <f t="shared" si="225"/>
        <v>-27.5</v>
      </c>
      <c r="AF434" s="339"/>
      <c r="AG434" s="338"/>
      <c r="AH434" s="336"/>
      <c r="AI434" s="161">
        <f t="shared" si="226"/>
        <v>0</v>
      </c>
      <c r="AJ434" s="162">
        <f t="shared" si="211"/>
        <v>2.5</v>
      </c>
      <c r="AK434" s="163">
        <f t="shared" si="227"/>
        <v>2.5</v>
      </c>
      <c r="AL434" s="164">
        <f t="shared" si="228"/>
        <v>0</v>
      </c>
      <c r="AM434" s="164">
        <f t="shared" si="229"/>
        <v>0</v>
      </c>
      <c r="AN434" s="164">
        <f t="shared" si="230"/>
        <v>2.5</v>
      </c>
      <c r="AO434" s="164">
        <f t="shared" si="231"/>
        <v>2.5</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f t="shared" si="212"/>
        <v>17</v>
      </c>
      <c r="AX434" s="165">
        <f t="shared" si="213"/>
        <v>17</v>
      </c>
      <c r="AY434" s="193" t="str">
        <f t="shared" si="214"/>
        <v/>
      </c>
      <c r="AZ434" s="183" t="str">
        <f t="shared" si="215"/>
        <v/>
      </c>
      <c r="BA434" s="173">
        <f t="shared" si="216"/>
        <v>0.25</v>
      </c>
      <c r="BB434" s="174">
        <f t="shared" si="217"/>
        <v>0.25</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37.5" x14ac:dyDescent="0.3">
      <c r="A435" s="221"/>
      <c r="B435" s="222"/>
      <c r="C435" s="213">
        <v>424</v>
      </c>
      <c r="D435" s="663" t="s">
        <v>3587</v>
      </c>
      <c r="E435" s="35" t="s">
        <v>3623</v>
      </c>
      <c r="F435" s="17"/>
      <c r="G435" s="131">
        <v>44334</v>
      </c>
      <c r="H435" s="135"/>
      <c r="I435" s="141"/>
      <c r="J435" s="25"/>
      <c r="K435" s="145" t="s">
        <v>0</v>
      </c>
      <c r="L435" s="28"/>
      <c r="M435" s="394">
        <v>44356</v>
      </c>
      <c r="N435" s="158">
        <f t="shared" si="223"/>
        <v>17</v>
      </c>
      <c r="O435" s="27"/>
      <c r="P435" s="27"/>
      <c r="Q435" s="27"/>
      <c r="R435" s="27" t="s">
        <v>0</v>
      </c>
      <c r="S435" s="27"/>
      <c r="T435" s="28"/>
      <c r="U435" s="29"/>
      <c r="V435" s="167">
        <v>0.25</v>
      </c>
      <c r="W435" s="318"/>
      <c r="X435" s="319"/>
      <c r="Y435" s="160">
        <f t="shared" si="209"/>
        <v>0.25</v>
      </c>
      <c r="Z435" s="159">
        <f t="shared" si="224"/>
        <v>2.5</v>
      </c>
      <c r="AA435" s="327"/>
      <c r="AB435" s="400">
        <f t="shared" si="233"/>
        <v>-30</v>
      </c>
      <c r="AC435" s="371"/>
      <c r="AD435" s="226" t="str">
        <f t="shared" si="210"/>
        <v/>
      </c>
      <c r="AE435" s="368">
        <f t="shared" si="225"/>
        <v>-27.5</v>
      </c>
      <c r="AF435" s="339"/>
      <c r="AG435" s="338"/>
      <c r="AH435" s="336"/>
      <c r="AI435" s="161">
        <f t="shared" si="226"/>
        <v>0</v>
      </c>
      <c r="AJ435" s="162">
        <f t="shared" si="211"/>
        <v>2.5</v>
      </c>
      <c r="AK435" s="163">
        <f t="shared" si="227"/>
        <v>2.5</v>
      </c>
      <c r="AL435" s="164">
        <f t="shared" si="228"/>
        <v>0</v>
      </c>
      <c r="AM435" s="164">
        <f t="shared" si="229"/>
        <v>0</v>
      </c>
      <c r="AN435" s="164">
        <f t="shared" si="230"/>
        <v>2.5</v>
      </c>
      <c r="AO435" s="164">
        <f t="shared" si="231"/>
        <v>2.5</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f t="shared" si="212"/>
        <v>17</v>
      </c>
      <c r="AX435" s="165">
        <f t="shared" si="213"/>
        <v>17</v>
      </c>
      <c r="AY435" s="193" t="str">
        <f t="shared" si="214"/>
        <v/>
      </c>
      <c r="AZ435" s="183" t="str">
        <f t="shared" si="215"/>
        <v/>
      </c>
      <c r="BA435" s="173">
        <f t="shared" si="216"/>
        <v>0.25</v>
      </c>
      <c r="BB435" s="174">
        <f t="shared" si="217"/>
        <v>0.25</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37.5" x14ac:dyDescent="0.3">
      <c r="A436" s="221"/>
      <c r="B436" s="222"/>
      <c r="C436" s="214">
        <v>425</v>
      </c>
      <c r="D436" s="662" t="s">
        <v>3589</v>
      </c>
      <c r="E436" s="35" t="s">
        <v>3623</v>
      </c>
      <c r="F436" s="17"/>
      <c r="G436" s="131">
        <v>44334</v>
      </c>
      <c r="H436" s="135"/>
      <c r="I436" s="141"/>
      <c r="J436" s="25"/>
      <c r="K436" s="145" t="s">
        <v>0</v>
      </c>
      <c r="L436" s="28"/>
      <c r="M436" s="394">
        <v>44356</v>
      </c>
      <c r="N436" s="158">
        <f t="shared" si="223"/>
        <v>17</v>
      </c>
      <c r="O436" s="27"/>
      <c r="P436" s="27"/>
      <c r="Q436" s="27"/>
      <c r="R436" s="27" t="s">
        <v>0</v>
      </c>
      <c r="S436" s="27"/>
      <c r="T436" s="28"/>
      <c r="U436" s="29"/>
      <c r="V436" s="167">
        <v>0.25</v>
      </c>
      <c r="W436" s="318"/>
      <c r="X436" s="319"/>
      <c r="Y436" s="160">
        <f t="shared" si="209"/>
        <v>0.25</v>
      </c>
      <c r="Z436" s="159">
        <f t="shared" si="224"/>
        <v>2.5</v>
      </c>
      <c r="AA436" s="327"/>
      <c r="AB436" s="400">
        <f t="shared" si="233"/>
        <v>-30</v>
      </c>
      <c r="AC436" s="371"/>
      <c r="AD436" s="226" t="str">
        <f t="shared" si="210"/>
        <v/>
      </c>
      <c r="AE436" s="368">
        <f t="shared" si="225"/>
        <v>-27.5</v>
      </c>
      <c r="AF436" s="339"/>
      <c r="AG436" s="338"/>
      <c r="AH436" s="336"/>
      <c r="AI436" s="161">
        <f t="shared" si="226"/>
        <v>0</v>
      </c>
      <c r="AJ436" s="162">
        <f t="shared" si="211"/>
        <v>2.5</v>
      </c>
      <c r="AK436" s="163">
        <f t="shared" si="227"/>
        <v>2.5</v>
      </c>
      <c r="AL436" s="164">
        <f t="shared" si="228"/>
        <v>0</v>
      </c>
      <c r="AM436" s="164">
        <f t="shared" si="229"/>
        <v>0</v>
      </c>
      <c r="AN436" s="164">
        <f t="shared" si="230"/>
        <v>2.5</v>
      </c>
      <c r="AO436" s="164">
        <f t="shared" si="231"/>
        <v>2.5</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f t="shared" si="212"/>
        <v>17</v>
      </c>
      <c r="AX436" s="165">
        <f t="shared" si="213"/>
        <v>17</v>
      </c>
      <c r="AY436" s="193" t="str">
        <f t="shared" si="214"/>
        <v/>
      </c>
      <c r="AZ436" s="183" t="str">
        <f t="shared" si="215"/>
        <v/>
      </c>
      <c r="BA436" s="173">
        <f t="shared" si="216"/>
        <v>0.25</v>
      </c>
      <c r="BB436" s="174">
        <f t="shared" si="217"/>
        <v>0.25</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37.5" x14ac:dyDescent="0.3">
      <c r="A437" s="221"/>
      <c r="B437" s="222"/>
      <c r="C437" s="213">
        <v>426</v>
      </c>
      <c r="D437" s="662" t="s">
        <v>3590</v>
      </c>
      <c r="E437" s="35" t="s">
        <v>3623</v>
      </c>
      <c r="F437" s="17"/>
      <c r="G437" s="131">
        <v>44334</v>
      </c>
      <c r="H437" s="135"/>
      <c r="I437" s="141"/>
      <c r="J437" s="25"/>
      <c r="K437" s="145" t="s">
        <v>0</v>
      </c>
      <c r="L437" s="28"/>
      <c r="M437" s="394">
        <v>44356</v>
      </c>
      <c r="N437" s="158">
        <f t="shared" si="223"/>
        <v>17</v>
      </c>
      <c r="O437" s="27"/>
      <c r="P437" s="27"/>
      <c r="Q437" s="27"/>
      <c r="R437" s="27" t="s">
        <v>0</v>
      </c>
      <c r="S437" s="27"/>
      <c r="T437" s="28"/>
      <c r="U437" s="29"/>
      <c r="V437" s="167">
        <v>0.25</v>
      </c>
      <c r="W437" s="318"/>
      <c r="X437" s="319"/>
      <c r="Y437" s="160">
        <f t="shared" si="209"/>
        <v>0.25</v>
      </c>
      <c r="Z437" s="159">
        <f t="shared" si="224"/>
        <v>2.5</v>
      </c>
      <c r="AA437" s="327"/>
      <c r="AB437" s="400">
        <f t="shared" si="233"/>
        <v>-30</v>
      </c>
      <c r="AC437" s="371"/>
      <c r="AD437" s="226" t="str">
        <f t="shared" si="210"/>
        <v/>
      </c>
      <c r="AE437" s="368">
        <f t="shared" si="225"/>
        <v>-27.5</v>
      </c>
      <c r="AF437" s="339"/>
      <c r="AG437" s="338"/>
      <c r="AH437" s="336"/>
      <c r="AI437" s="161">
        <f t="shared" si="226"/>
        <v>0</v>
      </c>
      <c r="AJ437" s="162">
        <f t="shared" si="211"/>
        <v>2.5</v>
      </c>
      <c r="AK437" s="163">
        <f t="shared" si="227"/>
        <v>2.5</v>
      </c>
      <c r="AL437" s="164">
        <f t="shared" si="228"/>
        <v>0</v>
      </c>
      <c r="AM437" s="164">
        <f t="shared" si="229"/>
        <v>0</v>
      </c>
      <c r="AN437" s="164">
        <f t="shared" si="230"/>
        <v>2.5</v>
      </c>
      <c r="AO437" s="164">
        <f t="shared" si="231"/>
        <v>2.5</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f t="shared" si="212"/>
        <v>17</v>
      </c>
      <c r="AX437" s="165">
        <f t="shared" si="213"/>
        <v>17</v>
      </c>
      <c r="AY437" s="193" t="str">
        <f t="shared" si="214"/>
        <v/>
      </c>
      <c r="AZ437" s="183" t="str">
        <f t="shared" si="215"/>
        <v/>
      </c>
      <c r="BA437" s="173">
        <f t="shared" si="216"/>
        <v>0.25</v>
      </c>
      <c r="BB437" s="174">
        <f t="shared" si="217"/>
        <v>0.25</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37.5" x14ac:dyDescent="0.3">
      <c r="A438" s="221"/>
      <c r="B438" s="222"/>
      <c r="C438" s="214">
        <v>427</v>
      </c>
      <c r="D438" s="662" t="s">
        <v>3591</v>
      </c>
      <c r="E438" s="35" t="s">
        <v>3623</v>
      </c>
      <c r="F438" s="17"/>
      <c r="G438" s="131">
        <v>44334</v>
      </c>
      <c r="H438" s="135"/>
      <c r="I438" s="141"/>
      <c r="J438" s="25"/>
      <c r="K438" s="145" t="s">
        <v>0</v>
      </c>
      <c r="L438" s="28"/>
      <c r="M438" s="394">
        <v>44356</v>
      </c>
      <c r="N438" s="158">
        <f t="shared" si="223"/>
        <v>17</v>
      </c>
      <c r="O438" s="27"/>
      <c r="P438" s="27"/>
      <c r="Q438" s="27"/>
      <c r="R438" s="27" t="s">
        <v>0</v>
      </c>
      <c r="S438" s="27"/>
      <c r="T438" s="28"/>
      <c r="U438" s="29"/>
      <c r="V438" s="167">
        <v>0.25</v>
      </c>
      <c r="W438" s="318"/>
      <c r="X438" s="319"/>
      <c r="Y438" s="160">
        <f t="shared" si="209"/>
        <v>0.25</v>
      </c>
      <c r="Z438" s="159">
        <f t="shared" si="224"/>
        <v>2.5</v>
      </c>
      <c r="AA438" s="327"/>
      <c r="AB438" s="400">
        <f t="shared" si="233"/>
        <v>-30</v>
      </c>
      <c r="AC438" s="371"/>
      <c r="AD438" s="226" t="str">
        <f t="shared" si="210"/>
        <v/>
      </c>
      <c r="AE438" s="368">
        <f t="shared" si="225"/>
        <v>-27.5</v>
      </c>
      <c r="AF438" s="339"/>
      <c r="AG438" s="338"/>
      <c r="AH438" s="336"/>
      <c r="AI438" s="161">
        <f t="shared" si="226"/>
        <v>0</v>
      </c>
      <c r="AJ438" s="162">
        <f t="shared" si="211"/>
        <v>2.5</v>
      </c>
      <c r="AK438" s="163">
        <f t="shared" si="227"/>
        <v>2.5</v>
      </c>
      <c r="AL438" s="164">
        <f t="shared" si="228"/>
        <v>0</v>
      </c>
      <c r="AM438" s="164">
        <f t="shared" si="229"/>
        <v>0</v>
      </c>
      <c r="AN438" s="164">
        <f t="shared" si="230"/>
        <v>2.5</v>
      </c>
      <c r="AO438" s="164">
        <f t="shared" si="231"/>
        <v>2.5</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f t="shared" si="212"/>
        <v>17</v>
      </c>
      <c r="AX438" s="165">
        <f t="shared" si="213"/>
        <v>17</v>
      </c>
      <c r="AY438" s="193" t="str">
        <f t="shared" si="214"/>
        <v/>
      </c>
      <c r="AZ438" s="183" t="str">
        <f t="shared" si="215"/>
        <v/>
      </c>
      <c r="BA438" s="173">
        <f t="shared" si="216"/>
        <v>0.25</v>
      </c>
      <c r="BB438" s="174">
        <f t="shared" si="217"/>
        <v>0.25</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37.5" x14ac:dyDescent="0.3">
      <c r="A439" s="221"/>
      <c r="B439" s="222"/>
      <c r="C439" s="214">
        <v>428</v>
      </c>
      <c r="D439" s="663" t="s">
        <v>3592</v>
      </c>
      <c r="E439" s="35" t="s">
        <v>3623</v>
      </c>
      <c r="F439" s="17"/>
      <c r="G439" s="131">
        <v>44334</v>
      </c>
      <c r="H439" s="135"/>
      <c r="I439" s="141"/>
      <c r="J439" s="25"/>
      <c r="K439" s="145" t="s">
        <v>0</v>
      </c>
      <c r="L439" s="28"/>
      <c r="M439" s="394">
        <v>44356</v>
      </c>
      <c r="N439" s="158">
        <f t="shared" si="223"/>
        <v>17</v>
      </c>
      <c r="O439" s="27"/>
      <c r="P439" s="27"/>
      <c r="Q439" s="27"/>
      <c r="R439" s="27" t="s">
        <v>0</v>
      </c>
      <c r="S439" s="27"/>
      <c r="T439" s="28"/>
      <c r="U439" s="29"/>
      <c r="V439" s="167">
        <v>0.25</v>
      </c>
      <c r="W439" s="318"/>
      <c r="X439" s="319"/>
      <c r="Y439" s="160">
        <f t="shared" si="209"/>
        <v>0.25</v>
      </c>
      <c r="Z439" s="159">
        <f t="shared" si="224"/>
        <v>2.5</v>
      </c>
      <c r="AA439" s="327"/>
      <c r="AB439" s="400">
        <f t="shared" si="233"/>
        <v>-30</v>
      </c>
      <c r="AC439" s="371"/>
      <c r="AD439" s="226" t="str">
        <f t="shared" si="210"/>
        <v/>
      </c>
      <c r="AE439" s="368">
        <f t="shared" si="225"/>
        <v>-27.5</v>
      </c>
      <c r="AF439" s="339"/>
      <c r="AG439" s="338"/>
      <c r="AH439" s="336"/>
      <c r="AI439" s="161">
        <f t="shared" si="226"/>
        <v>0</v>
      </c>
      <c r="AJ439" s="162">
        <f t="shared" si="211"/>
        <v>2.5</v>
      </c>
      <c r="AK439" s="163">
        <f t="shared" si="227"/>
        <v>2.5</v>
      </c>
      <c r="AL439" s="164">
        <f t="shared" si="228"/>
        <v>0</v>
      </c>
      <c r="AM439" s="164">
        <f t="shared" si="229"/>
        <v>0</v>
      </c>
      <c r="AN439" s="164">
        <f t="shared" si="230"/>
        <v>2.5</v>
      </c>
      <c r="AO439" s="164">
        <f t="shared" si="231"/>
        <v>2.5</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f t="shared" si="212"/>
        <v>17</v>
      </c>
      <c r="AX439" s="165">
        <f t="shared" si="213"/>
        <v>17</v>
      </c>
      <c r="AY439" s="193" t="str">
        <f t="shared" si="214"/>
        <v/>
      </c>
      <c r="AZ439" s="183" t="str">
        <f t="shared" si="215"/>
        <v/>
      </c>
      <c r="BA439" s="173">
        <f t="shared" si="216"/>
        <v>0.25</v>
      </c>
      <c r="BB439" s="174">
        <f t="shared" si="217"/>
        <v>0.25</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37.5" x14ac:dyDescent="0.3">
      <c r="A440" s="221"/>
      <c r="B440" s="222"/>
      <c r="C440" s="213">
        <v>429</v>
      </c>
      <c r="D440" s="662" t="s">
        <v>3593</v>
      </c>
      <c r="E440" s="35" t="s">
        <v>3623</v>
      </c>
      <c r="F440" s="17"/>
      <c r="G440" s="131">
        <v>44334</v>
      </c>
      <c r="H440" s="135"/>
      <c r="I440" s="141"/>
      <c r="J440" s="25"/>
      <c r="K440" s="145" t="s">
        <v>0</v>
      </c>
      <c r="L440" s="28"/>
      <c r="M440" s="394">
        <v>44356</v>
      </c>
      <c r="N440" s="158">
        <f t="shared" si="223"/>
        <v>17</v>
      </c>
      <c r="O440" s="27"/>
      <c r="P440" s="27"/>
      <c r="Q440" s="27"/>
      <c r="R440" s="27" t="s">
        <v>0</v>
      </c>
      <c r="S440" s="27"/>
      <c r="T440" s="28"/>
      <c r="U440" s="29"/>
      <c r="V440" s="167">
        <v>0.25</v>
      </c>
      <c r="W440" s="318"/>
      <c r="X440" s="319"/>
      <c r="Y440" s="160">
        <f t="shared" si="209"/>
        <v>0.25</v>
      </c>
      <c r="Z440" s="159">
        <f t="shared" si="224"/>
        <v>2.5</v>
      </c>
      <c r="AA440" s="327"/>
      <c r="AB440" s="400">
        <f t="shared" si="233"/>
        <v>-30</v>
      </c>
      <c r="AC440" s="371"/>
      <c r="AD440" s="226" t="str">
        <f t="shared" si="210"/>
        <v/>
      </c>
      <c r="AE440" s="368">
        <f t="shared" si="225"/>
        <v>-27.5</v>
      </c>
      <c r="AF440" s="339"/>
      <c r="AG440" s="338"/>
      <c r="AH440" s="336"/>
      <c r="AI440" s="161">
        <f t="shared" si="226"/>
        <v>0</v>
      </c>
      <c r="AJ440" s="162">
        <f t="shared" si="211"/>
        <v>2.5</v>
      </c>
      <c r="AK440" s="163">
        <f t="shared" si="227"/>
        <v>2.5</v>
      </c>
      <c r="AL440" s="164">
        <f t="shared" si="228"/>
        <v>0</v>
      </c>
      <c r="AM440" s="164">
        <f t="shared" si="229"/>
        <v>0</v>
      </c>
      <c r="AN440" s="164">
        <f t="shared" si="230"/>
        <v>2.5</v>
      </c>
      <c r="AO440" s="164">
        <f t="shared" si="231"/>
        <v>2.5</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f t="shared" si="212"/>
        <v>17</v>
      </c>
      <c r="AX440" s="165">
        <f t="shared" si="213"/>
        <v>17</v>
      </c>
      <c r="AY440" s="193" t="str">
        <f t="shared" si="214"/>
        <v/>
      </c>
      <c r="AZ440" s="183" t="str">
        <f t="shared" si="215"/>
        <v/>
      </c>
      <c r="BA440" s="173">
        <f t="shared" si="216"/>
        <v>0.25</v>
      </c>
      <c r="BB440" s="174">
        <f t="shared" si="217"/>
        <v>0.25</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37.5" x14ac:dyDescent="0.3">
      <c r="A441" s="221"/>
      <c r="B441" s="222"/>
      <c r="C441" s="214">
        <v>430</v>
      </c>
      <c r="D441" s="662" t="s">
        <v>3594</v>
      </c>
      <c r="E441" s="35" t="s">
        <v>3623</v>
      </c>
      <c r="F441" s="17"/>
      <c r="G441" s="131">
        <v>44334</v>
      </c>
      <c r="H441" s="135"/>
      <c r="I441" s="141"/>
      <c r="J441" s="25"/>
      <c r="K441" s="145" t="s">
        <v>0</v>
      </c>
      <c r="L441" s="28"/>
      <c r="M441" s="394">
        <v>44356</v>
      </c>
      <c r="N441" s="158">
        <f t="shared" si="223"/>
        <v>17</v>
      </c>
      <c r="O441" s="27"/>
      <c r="P441" s="27"/>
      <c r="Q441" s="27"/>
      <c r="R441" s="27" t="s">
        <v>0</v>
      </c>
      <c r="S441" s="27"/>
      <c r="T441" s="28"/>
      <c r="U441" s="29"/>
      <c r="V441" s="167">
        <v>0.25</v>
      </c>
      <c r="W441" s="318"/>
      <c r="X441" s="319"/>
      <c r="Y441" s="160">
        <f t="shared" si="209"/>
        <v>0.25</v>
      </c>
      <c r="Z441" s="159">
        <f t="shared" si="224"/>
        <v>2.5</v>
      </c>
      <c r="AA441" s="327"/>
      <c r="AB441" s="400">
        <f t="shared" si="233"/>
        <v>-30</v>
      </c>
      <c r="AC441" s="371"/>
      <c r="AD441" s="226" t="str">
        <f t="shared" si="210"/>
        <v/>
      </c>
      <c r="AE441" s="368">
        <f t="shared" si="225"/>
        <v>-27.5</v>
      </c>
      <c r="AF441" s="339"/>
      <c r="AG441" s="338"/>
      <c r="AH441" s="336"/>
      <c r="AI441" s="161">
        <f t="shared" si="226"/>
        <v>0</v>
      </c>
      <c r="AJ441" s="162">
        <f t="shared" si="211"/>
        <v>2.5</v>
      </c>
      <c r="AK441" s="163">
        <f t="shared" si="227"/>
        <v>2.5</v>
      </c>
      <c r="AL441" s="164">
        <f t="shared" si="228"/>
        <v>0</v>
      </c>
      <c r="AM441" s="164">
        <f t="shared" si="229"/>
        <v>0</v>
      </c>
      <c r="AN441" s="164">
        <f t="shared" si="230"/>
        <v>2.5</v>
      </c>
      <c r="AO441" s="164">
        <f t="shared" si="231"/>
        <v>2.5</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f t="shared" si="212"/>
        <v>17</v>
      </c>
      <c r="AX441" s="165">
        <f t="shared" si="213"/>
        <v>17</v>
      </c>
      <c r="AY441" s="193" t="str">
        <f t="shared" si="214"/>
        <v/>
      </c>
      <c r="AZ441" s="183" t="str">
        <f t="shared" si="215"/>
        <v/>
      </c>
      <c r="BA441" s="173">
        <f t="shared" si="216"/>
        <v>0.25</v>
      </c>
      <c r="BB441" s="174">
        <f t="shared" si="217"/>
        <v>0.25</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56.25" x14ac:dyDescent="0.3">
      <c r="A442" s="221"/>
      <c r="B442" s="222"/>
      <c r="C442" s="213">
        <v>431</v>
      </c>
      <c r="D442" s="662" t="s">
        <v>3595</v>
      </c>
      <c r="E442" s="35" t="s">
        <v>3623</v>
      </c>
      <c r="F442" s="17"/>
      <c r="G442" s="131">
        <v>44334</v>
      </c>
      <c r="H442" s="135"/>
      <c r="I442" s="141"/>
      <c r="J442" s="25"/>
      <c r="K442" s="145" t="s">
        <v>0</v>
      </c>
      <c r="L442" s="28"/>
      <c r="M442" s="394">
        <v>44356</v>
      </c>
      <c r="N442" s="158">
        <f t="shared" si="223"/>
        <v>17</v>
      </c>
      <c r="O442" s="27"/>
      <c r="P442" s="27"/>
      <c r="Q442" s="27"/>
      <c r="R442" s="27" t="s">
        <v>0</v>
      </c>
      <c r="S442" s="27"/>
      <c r="T442" s="28"/>
      <c r="U442" s="29"/>
      <c r="V442" s="167">
        <v>0.25</v>
      </c>
      <c r="W442" s="318"/>
      <c r="X442" s="319"/>
      <c r="Y442" s="160">
        <f t="shared" si="209"/>
        <v>0.25</v>
      </c>
      <c r="Z442" s="159">
        <f t="shared" si="224"/>
        <v>2.5</v>
      </c>
      <c r="AA442" s="327"/>
      <c r="AB442" s="400">
        <f t="shared" si="233"/>
        <v>-30</v>
      </c>
      <c r="AC442" s="371"/>
      <c r="AD442" s="226" t="str">
        <f t="shared" si="210"/>
        <v/>
      </c>
      <c r="AE442" s="368">
        <f t="shared" si="225"/>
        <v>-27.5</v>
      </c>
      <c r="AF442" s="339"/>
      <c r="AG442" s="338"/>
      <c r="AH442" s="336"/>
      <c r="AI442" s="161">
        <f t="shared" si="226"/>
        <v>0</v>
      </c>
      <c r="AJ442" s="162">
        <f t="shared" si="211"/>
        <v>2.5</v>
      </c>
      <c r="AK442" s="163">
        <f t="shared" si="227"/>
        <v>2.5</v>
      </c>
      <c r="AL442" s="164">
        <f t="shared" si="228"/>
        <v>0</v>
      </c>
      <c r="AM442" s="164">
        <f t="shared" si="229"/>
        <v>0</v>
      </c>
      <c r="AN442" s="164">
        <f t="shared" si="230"/>
        <v>2.5</v>
      </c>
      <c r="AO442" s="164">
        <f t="shared" si="231"/>
        <v>2.5</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f t="shared" si="212"/>
        <v>17</v>
      </c>
      <c r="AX442" s="165">
        <f t="shared" si="213"/>
        <v>17</v>
      </c>
      <c r="AY442" s="193" t="str">
        <f t="shared" si="214"/>
        <v/>
      </c>
      <c r="AZ442" s="183" t="str">
        <f t="shared" si="215"/>
        <v/>
      </c>
      <c r="BA442" s="173">
        <f t="shared" si="216"/>
        <v>0.25</v>
      </c>
      <c r="BB442" s="174">
        <f t="shared" si="217"/>
        <v>0.25</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56.25" x14ac:dyDescent="0.3">
      <c r="A443" s="221"/>
      <c r="B443" s="222"/>
      <c r="C443" s="214">
        <v>432</v>
      </c>
      <c r="D443" s="663" t="s">
        <v>3596</v>
      </c>
      <c r="E443" s="35" t="s">
        <v>3623</v>
      </c>
      <c r="F443" s="17"/>
      <c r="G443" s="131">
        <v>44334</v>
      </c>
      <c r="H443" s="135"/>
      <c r="I443" s="141"/>
      <c r="J443" s="25"/>
      <c r="K443" s="145" t="s">
        <v>0</v>
      </c>
      <c r="L443" s="28"/>
      <c r="M443" s="394">
        <v>44356</v>
      </c>
      <c r="N443" s="158">
        <f t="shared" si="223"/>
        <v>17</v>
      </c>
      <c r="O443" s="27"/>
      <c r="P443" s="27"/>
      <c r="Q443" s="27"/>
      <c r="R443" s="27" t="s">
        <v>0</v>
      </c>
      <c r="S443" s="27"/>
      <c r="T443" s="28"/>
      <c r="U443" s="29"/>
      <c r="V443" s="167">
        <v>0.25</v>
      </c>
      <c r="W443" s="318"/>
      <c r="X443" s="319"/>
      <c r="Y443" s="160">
        <f t="shared" si="209"/>
        <v>0.25</v>
      </c>
      <c r="Z443" s="159">
        <f t="shared" si="224"/>
        <v>2.5</v>
      </c>
      <c r="AA443" s="327"/>
      <c r="AB443" s="400">
        <f t="shared" si="233"/>
        <v>-30</v>
      </c>
      <c r="AC443" s="371"/>
      <c r="AD443" s="226" t="str">
        <f t="shared" si="210"/>
        <v/>
      </c>
      <c r="AE443" s="368">
        <f t="shared" si="225"/>
        <v>-27.5</v>
      </c>
      <c r="AF443" s="339"/>
      <c r="AG443" s="338"/>
      <c r="AH443" s="336"/>
      <c r="AI443" s="161">
        <f t="shared" si="226"/>
        <v>0</v>
      </c>
      <c r="AJ443" s="162">
        <f t="shared" si="211"/>
        <v>2.5</v>
      </c>
      <c r="AK443" s="163">
        <f t="shared" si="227"/>
        <v>2.5</v>
      </c>
      <c r="AL443" s="164">
        <f t="shared" si="228"/>
        <v>0</v>
      </c>
      <c r="AM443" s="164">
        <f t="shared" si="229"/>
        <v>0</v>
      </c>
      <c r="AN443" s="164">
        <f t="shared" si="230"/>
        <v>2.5</v>
      </c>
      <c r="AO443" s="164">
        <f t="shared" si="231"/>
        <v>2.5</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f t="shared" si="212"/>
        <v>17</v>
      </c>
      <c r="AX443" s="165">
        <f t="shared" si="213"/>
        <v>17</v>
      </c>
      <c r="AY443" s="193" t="str">
        <f t="shared" si="214"/>
        <v/>
      </c>
      <c r="AZ443" s="183" t="str">
        <f t="shared" si="215"/>
        <v/>
      </c>
      <c r="BA443" s="173">
        <f t="shared" si="216"/>
        <v>0.25</v>
      </c>
      <c r="BB443" s="174">
        <f t="shared" si="217"/>
        <v>0.25</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39.75" customHeight="1" x14ac:dyDescent="0.3">
      <c r="A444" s="221"/>
      <c r="B444" s="222"/>
      <c r="C444" s="214">
        <v>433</v>
      </c>
      <c r="D444" s="662" t="s">
        <v>3597</v>
      </c>
      <c r="E444" s="35" t="s">
        <v>3623</v>
      </c>
      <c r="F444" s="17"/>
      <c r="G444" s="131">
        <v>44334</v>
      </c>
      <c r="H444" s="135"/>
      <c r="I444" s="141"/>
      <c r="J444" s="25"/>
      <c r="K444" s="145" t="s">
        <v>0</v>
      </c>
      <c r="L444" s="28"/>
      <c r="M444" s="394">
        <v>44356</v>
      </c>
      <c r="N444" s="158">
        <f t="shared" si="223"/>
        <v>17</v>
      </c>
      <c r="O444" s="27"/>
      <c r="P444" s="27"/>
      <c r="Q444" s="27"/>
      <c r="R444" s="27" t="s">
        <v>0</v>
      </c>
      <c r="S444" s="27"/>
      <c r="T444" s="28"/>
      <c r="U444" s="29"/>
      <c r="V444" s="167">
        <v>0.25</v>
      </c>
      <c r="W444" s="318"/>
      <c r="X444" s="319"/>
      <c r="Y444" s="160">
        <f t="shared" si="209"/>
        <v>0.25</v>
      </c>
      <c r="Z444" s="159">
        <f t="shared" si="224"/>
        <v>2.5</v>
      </c>
      <c r="AA444" s="327"/>
      <c r="AB444" s="400">
        <f t="shared" si="233"/>
        <v>-30</v>
      </c>
      <c r="AC444" s="371"/>
      <c r="AD444" s="226" t="str">
        <f t="shared" si="210"/>
        <v/>
      </c>
      <c r="AE444" s="368">
        <f t="shared" si="225"/>
        <v>-27.5</v>
      </c>
      <c r="AF444" s="339"/>
      <c r="AG444" s="338"/>
      <c r="AH444" s="336"/>
      <c r="AI444" s="161">
        <f t="shared" si="226"/>
        <v>0</v>
      </c>
      <c r="AJ444" s="162">
        <f t="shared" si="211"/>
        <v>2.5</v>
      </c>
      <c r="AK444" s="163">
        <f t="shared" si="227"/>
        <v>2.5</v>
      </c>
      <c r="AL444" s="164">
        <f t="shared" si="228"/>
        <v>0</v>
      </c>
      <c r="AM444" s="164">
        <f t="shared" si="229"/>
        <v>0</v>
      </c>
      <c r="AN444" s="164">
        <f t="shared" si="230"/>
        <v>2.5</v>
      </c>
      <c r="AO444" s="164">
        <f t="shared" si="231"/>
        <v>2.5</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f t="shared" si="212"/>
        <v>17</v>
      </c>
      <c r="AX444" s="165">
        <f t="shared" si="213"/>
        <v>17</v>
      </c>
      <c r="AY444" s="193" t="str">
        <f t="shared" si="214"/>
        <v/>
      </c>
      <c r="AZ444" s="183" t="str">
        <f t="shared" si="215"/>
        <v/>
      </c>
      <c r="BA444" s="173">
        <f t="shared" si="216"/>
        <v>0.25</v>
      </c>
      <c r="BB444" s="174">
        <f t="shared" si="217"/>
        <v>0.25</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37.5" x14ac:dyDescent="0.3">
      <c r="A445" s="221"/>
      <c r="B445" s="222"/>
      <c r="C445" s="213">
        <v>434</v>
      </c>
      <c r="D445" s="662" t="s">
        <v>3598</v>
      </c>
      <c r="E445" s="35" t="s">
        <v>3623</v>
      </c>
      <c r="F445" s="17"/>
      <c r="G445" s="131">
        <v>44334</v>
      </c>
      <c r="H445" s="135"/>
      <c r="I445" s="141"/>
      <c r="J445" s="25"/>
      <c r="K445" s="145" t="s">
        <v>0</v>
      </c>
      <c r="L445" s="28"/>
      <c r="M445" s="394">
        <v>44356</v>
      </c>
      <c r="N445" s="158">
        <f t="shared" si="223"/>
        <v>17</v>
      </c>
      <c r="O445" s="27"/>
      <c r="P445" s="27"/>
      <c r="Q445" s="27"/>
      <c r="R445" s="27" t="s">
        <v>0</v>
      </c>
      <c r="S445" s="27"/>
      <c r="T445" s="28"/>
      <c r="U445" s="29"/>
      <c r="V445" s="167">
        <v>0.25</v>
      </c>
      <c r="W445" s="318"/>
      <c r="X445" s="319"/>
      <c r="Y445" s="160">
        <f t="shared" si="209"/>
        <v>0.25</v>
      </c>
      <c r="Z445" s="159">
        <f t="shared" si="224"/>
        <v>2.5</v>
      </c>
      <c r="AA445" s="327"/>
      <c r="AB445" s="400">
        <f t="shared" si="233"/>
        <v>-30</v>
      </c>
      <c r="AC445" s="371"/>
      <c r="AD445" s="226" t="str">
        <f t="shared" si="210"/>
        <v/>
      </c>
      <c r="AE445" s="368">
        <f t="shared" si="225"/>
        <v>-27.5</v>
      </c>
      <c r="AF445" s="339"/>
      <c r="AG445" s="338"/>
      <c r="AH445" s="336"/>
      <c r="AI445" s="161">
        <f t="shared" si="226"/>
        <v>0</v>
      </c>
      <c r="AJ445" s="162">
        <f t="shared" si="211"/>
        <v>2.5</v>
      </c>
      <c r="AK445" s="163">
        <f t="shared" si="227"/>
        <v>2.5</v>
      </c>
      <c r="AL445" s="164">
        <f t="shared" si="228"/>
        <v>0</v>
      </c>
      <c r="AM445" s="164">
        <f t="shared" si="229"/>
        <v>0</v>
      </c>
      <c r="AN445" s="164">
        <f t="shared" si="230"/>
        <v>2.5</v>
      </c>
      <c r="AO445" s="164">
        <f t="shared" si="231"/>
        <v>2.5</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f t="shared" si="212"/>
        <v>17</v>
      </c>
      <c r="AX445" s="165">
        <f t="shared" si="213"/>
        <v>17</v>
      </c>
      <c r="AY445" s="193" t="str">
        <f t="shared" si="214"/>
        <v/>
      </c>
      <c r="AZ445" s="183" t="str">
        <f t="shared" si="215"/>
        <v/>
      </c>
      <c r="BA445" s="173">
        <f t="shared" si="216"/>
        <v>0.25</v>
      </c>
      <c r="BB445" s="174">
        <f t="shared" si="217"/>
        <v>0.25</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39" customHeight="1" x14ac:dyDescent="0.3">
      <c r="A446" s="221"/>
      <c r="B446" s="222"/>
      <c r="C446" s="214">
        <v>435</v>
      </c>
      <c r="D446" s="662" t="s">
        <v>3599</v>
      </c>
      <c r="E446" s="35" t="s">
        <v>3623</v>
      </c>
      <c r="F446" s="17"/>
      <c r="G446" s="131">
        <v>44334</v>
      </c>
      <c r="H446" s="135"/>
      <c r="I446" s="141"/>
      <c r="J446" s="25"/>
      <c r="K446" s="145" t="s">
        <v>0</v>
      </c>
      <c r="L446" s="28"/>
      <c r="M446" s="394">
        <v>44356</v>
      </c>
      <c r="N446" s="158">
        <f t="shared" si="223"/>
        <v>17</v>
      </c>
      <c r="O446" s="27"/>
      <c r="P446" s="27"/>
      <c r="Q446" s="27"/>
      <c r="R446" s="27" t="s">
        <v>0</v>
      </c>
      <c r="S446" s="27"/>
      <c r="T446" s="28"/>
      <c r="U446" s="29"/>
      <c r="V446" s="167">
        <v>0.25</v>
      </c>
      <c r="W446" s="318"/>
      <c r="X446" s="319"/>
      <c r="Y446" s="160">
        <f t="shared" si="209"/>
        <v>0.25</v>
      </c>
      <c r="Z446" s="159">
        <f t="shared" si="224"/>
        <v>2.5</v>
      </c>
      <c r="AA446" s="327"/>
      <c r="AB446" s="400">
        <f t="shared" si="233"/>
        <v>-30</v>
      </c>
      <c r="AC446" s="371"/>
      <c r="AD446" s="226" t="str">
        <f t="shared" si="210"/>
        <v/>
      </c>
      <c r="AE446" s="368">
        <f t="shared" si="225"/>
        <v>-27.5</v>
      </c>
      <c r="AF446" s="339"/>
      <c r="AG446" s="338"/>
      <c r="AH446" s="336"/>
      <c r="AI446" s="161">
        <f t="shared" si="226"/>
        <v>0</v>
      </c>
      <c r="AJ446" s="162">
        <f t="shared" si="211"/>
        <v>2.5</v>
      </c>
      <c r="AK446" s="163">
        <f t="shared" si="227"/>
        <v>2.5</v>
      </c>
      <c r="AL446" s="164">
        <f t="shared" si="228"/>
        <v>0</v>
      </c>
      <c r="AM446" s="164">
        <f t="shared" si="229"/>
        <v>0</v>
      </c>
      <c r="AN446" s="164">
        <f t="shared" si="230"/>
        <v>2.5</v>
      </c>
      <c r="AO446" s="164">
        <f t="shared" si="231"/>
        <v>2.5</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f t="shared" si="212"/>
        <v>17</v>
      </c>
      <c r="AX446" s="165">
        <f t="shared" si="213"/>
        <v>17</v>
      </c>
      <c r="AY446" s="193" t="str">
        <f t="shared" si="214"/>
        <v/>
      </c>
      <c r="AZ446" s="183" t="str">
        <f t="shared" si="215"/>
        <v/>
      </c>
      <c r="BA446" s="173">
        <f t="shared" si="216"/>
        <v>0.25</v>
      </c>
      <c r="BB446" s="174">
        <f t="shared" si="217"/>
        <v>0.25</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37.5" x14ac:dyDescent="0.3">
      <c r="A447" s="221"/>
      <c r="B447" s="222"/>
      <c r="C447" s="213">
        <v>436</v>
      </c>
      <c r="D447" s="663" t="s">
        <v>3600</v>
      </c>
      <c r="E447" s="35" t="s">
        <v>3623</v>
      </c>
      <c r="F447" s="17"/>
      <c r="G447" s="131">
        <v>44334</v>
      </c>
      <c r="H447" s="135"/>
      <c r="I447" s="141"/>
      <c r="J447" s="25"/>
      <c r="K447" s="145" t="s">
        <v>0</v>
      </c>
      <c r="L447" s="28"/>
      <c r="M447" s="394">
        <v>44356</v>
      </c>
      <c r="N447" s="158">
        <f t="shared" si="223"/>
        <v>17</v>
      </c>
      <c r="O447" s="27"/>
      <c r="P447" s="27"/>
      <c r="Q447" s="27"/>
      <c r="R447" s="27" t="s">
        <v>0</v>
      </c>
      <c r="S447" s="27"/>
      <c r="T447" s="28"/>
      <c r="U447" s="29"/>
      <c r="V447" s="167">
        <v>0.25</v>
      </c>
      <c r="W447" s="318"/>
      <c r="X447" s="319"/>
      <c r="Y447" s="160">
        <f t="shared" si="209"/>
        <v>0.25</v>
      </c>
      <c r="Z447" s="159">
        <f t="shared" si="224"/>
        <v>2.5</v>
      </c>
      <c r="AA447" s="327"/>
      <c r="AB447" s="400">
        <f t="shared" si="233"/>
        <v>-30</v>
      </c>
      <c r="AC447" s="371"/>
      <c r="AD447" s="226" t="str">
        <f t="shared" si="210"/>
        <v/>
      </c>
      <c r="AE447" s="368">
        <f t="shared" si="225"/>
        <v>-27.5</v>
      </c>
      <c r="AF447" s="339"/>
      <c r="AG447" s="338"/>
      <c r="AH447" s="336"/>
      <c r="AI447" s="161">
        <f t="shared" si="226"/>
        <v>0</v>
      </c>
      <c r="AJ447" s="162">
        <f t="shared" si="211"/>
        <v>2.5</v>
      </c>
      <c r="AK447" s="163">
        <f t="shared" si="227"/>
        <v>2.5</v>
      </c>
      <c r="AL447" s="164">
        <f t="shared" si="228"/>
        <v>0</v>
      </c>
      <c r="AM447" s="164">
        <f t="shared" si="229"/>
        <v>0</v>
      </c>
      <c r="AN447" s="164">
        <f t="shared" si="230"/>
        <v>2.5</v>
      </c>
      <c r="AO447" s="164">
        <f t="shared" si="231"/>
        <v>2.5</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f t="shared" si="212"/>
        <v>17</v>
      </c>
      <c r="AX447" s="165">
        <f t="shared" si="213"/>
        <v>17</v>
      </c>
      <c r="AY447" s="193" t="str">
        <f t="shared" si="214"/>
        <v/>
      </c>
      <c r="AZ447" s="183" t="str">
        <f t="shared" si="215"/>
        <v/>
      </c>
      <c r="BA447" s="173">
        <f t="shared" si="216"/>
        <v>0.25</v>
      </c>
      <c r="BB447" s="174">
        <f t="shared" si="217"/>
        <v>0.25</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37.5" x14ac:dyDescent="0.3">
      <c r="A448" s="221"/>
      <c r="B448" s="222"/>
      <c r="C448" s="214">
        <v>437</v>
      </c>
      <c r="D448" s="662" t="s">
        <v>3601</v>
      </c>
      <c r="E448" s="35" t="s">
        <v>3623</v>
      </c>
      <c r="F448" s="17"/>
      <c r="G448" s="131">
        <v>44334</v>
      </c>
      <c r="H448" s="137"/>
      <c r="I448" s="143"/>
      <c r="J448" s="80"/>
      <c r="K448" s="145" t="s">
        <v>0</v>
      </c>
      <c r="L448" s="30"/>
      <c r="M448" s="394">
        <v>44356</v>
      </c>
      <c r="N448" s="158">
        <f t="shared" si="223"/>
        <v>17</v>
      </c>
      <c r="O448" s="27"/>
      <c r="P448" s="27"/>
      <c r="Q448" s="27"/>
      <c r="R448" s="27" t="s">
        <v>0</v>
      </c>
      <c r="S448" s="27"/>
      <c r="T448" s="28"/>
      <c r="U448" s="29"/>
      <c r="V448" s="167">
        <v>0.25</v>
      </c>
      <c r="W448" s="318"/>
      <c r="X448" s="319"/>
      <c r="Y448" s="160">
        <f t="shared" si="209"/>
        <v>0.25</v>
      </c>
      <c r="Z448" s="159">
        <f t="shared" si="224"/>
        <v>2.5</v>
      </c>
      <c r="AA448" s="327"/>
      <c r="AB448" s="400">
        <f t="shared" si="233"/>
        <v>-30</v>
      </c>
      <c r="AC448" s="371"/>
      <c r="AD448" s="226" t="str">
        <f t="shared" si="210"/>
        <v/>
      </c>
      <c r="AE448" s="368">
        <f t="shared" si="225"/>
        <v>-27.5</v>
      </c>
      <c r="AF448" s="339"/>
      <c r="AG448" s="338"/>
      <c r="AH448" s="336"/>
      <c r="AI448" s="161">
        <f t="shared" si="226"/>
        <v>0</v>
      </c>
      <c r="AJ448" s="162">
        <f t="shared" si="211"/>
        <v>2.5</v>
      </c>
      <c r="AK448" s="163">
        <f t="shared" si="227"/>
        <v>2.5</v>
      </c>
      <c r="AL448" s="164">
        <f t="shared" si="228"/>
        <v>0</v>
      </c>
      <c r="AM448" s="164">
        <f t="shared" si="229"/>
        <v>0</v>
      </c>
      <c r="AN448" s="164">
        <f t="shared" si="230"/>
        <v>2.5</v>
      </c>
      <c r="AO448" s="164">
        <f t="shared" si="231"/>
        <v>2.5</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f t="shared" si="212"/>
        <v>17</v>
      </c>
      <c r="AX448" s="165">
        <f t="shared" si="213"/>
        <v>17</v>
      </c>
      <c r="AY448" s="193" t="str">
        <f t="shared" si="214"/>
        <v/>
      </c>
      <c r="AZ448" s="183" t="str">
        <f t="shared" si="215"/>
        <v/>
      </c>
      <c r="BA448" s="173">
        <f t="shared" si="216"/>
        <v>0.25</v>
      </c>
      <c r="BB448" s="174">
        <f t="shared" si="217"/>
        <v>0.25</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37.5" x14ac:dyDescent="0.3">
      <c r="A449" s="221"/>
      <c r="B449" s="222"/>
      <c r="C449" s="214">
        <v>438</v>
      </c>
      <c r="D449" s="662" t="s">
        <v>3602</v>
      </c>
      <c r="E449" s="35" t="s">
        <v>3623</v>
      </c>
      <c r="F449" s="17"/>
      <c r="G449" s="131">
        <v>44334</v>
      </c>
      <c r="H449" s="135"/>
      <c r="I449" s="141"/>
      <c r="J449" s="25"/>
      <c r="K449" s="145" t="s">
        <v>0</v>
      </c>
      <c r="L449" s="28"/>
      <c r="M449" s="394">
        <v>44356</v>
      </c>
      <c r="N449" s="158">
        <f t="shared" si="223"/>
        <v>17</v>
      </c>
      <c r="O449" s="27"/>
      <c r="P449" s="27"/>
      <c r="Q449" s="27"/>
      <c r="R449" s="27" t="s">
        <v>0</v>
      </c>
      <c r="S449" s="27"/>
      <c r="T449" s="28"/>
      <c r="U449" s="29"/>
      <c r="V449" s="167">
        <v>0.25</v>
      </c>
      <c r="W449" s="318"/>
      <c r="X449" s="319"/>
      <c r="Y449" s="160">
        <f t="shared" si="209"/>
        <v>0.25</v>
      </c>
      <c r="Z449" s="159">
        <f t="shared" si="224"/>
        <v>2.5</v>
      </c>
      <c r="AA449" s="327"/>
      <c r="AB449" s="400">
        <f t="shared" si="233"/>
        <v>-30</v>
      </c>
      <c r="AC449" s="371"/>
      <c r="AD449" s="226" t="str">
        <f t="shared" si="210"/>
        <v/>
      </c>
      <c r="AE449" s="368">
        <f t="shared" si="225"/>
        <v>-27.5</v>
      </c>
      <c r="AF449" s="339"/>
      <c r="AG449" s="338"/>
      <c r="AH449" s="336"/>
      <c r="AI449" s="161">
        <f t="shared" si="226"/>
        <v>0</v>
      </c>
      <c r="AJ449" s="162">
        <f t="shared" si="211"/>
        <v>2.5</v>
      </c>
      <c r="AK449" s="163">
        <f t="shared" si="227"/>
        <v>2.5</v>
      </c>
      <c r="AL449" s="164">
        <f t="shared" si="228"/>
        <v>0</v>
      </c>
      <c r="AM449" s="164">
        <f t="shared" si="229"/>
        <v>0</v>
      </c>
      <c r="AN449" s="164">
        <f t="shared" si="230"/>
        <v>2.5</v>
      </c>
      <c r="AO449" s="164">
        <f t="shared" si="231"/>
        <v>2.5</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f t="shared" si="212"/>
        <v>17</v>
      </c>
      <c r="AX449" s="165">
        <f t="shared" si="213"/>
        <v>17</v>
      </c>
      <c r="AY449" s="193" t="str">
        <f t="shared" si="214"/>
        <v/>
      </c>
      <c r="AZ449" s="183" t="str">
        <f t="shared" si="215"/>
        <v/>
      </c>
      <c r="BA449" s="173">
        <f t="shared" si="216"/>
        <v>0.25</v>
      </c>
      <c r="BB449" s="174">
        <f t="shared" si="217"/>
        <v>0.25</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665" t="s">
        <v>3603</v>
      </c>
      <c r="E450" s="35" t="s">
        <v>3623</v>
      </c>
      <c r="F450" s="17"/>
      <c r="G450" s="131">
        <v>44334</v>
      </c>
      <c r="H450" s="135"/>
      <c r="I450" s="141"/>
      <c r="J450" s="25"/>
      <c r="K450" s="145" t="s">
        <v>0</v>
      </c>
      <c r="L450" s="28"/>
      <c r="M450" s="394">
        <v>44356</v>
      </c>
      <c r="N450" s="158">
        <f t="shared" si="223"/>
        <v>17</v>
      </c>
      <c r="O450" s="27"/>
      <c r="P450" s="27"/>
      <c r="Q450" s="27"/>
      <c r="R450" s="27" t="s">
        <v>0</v>
      </c>
      <c r="S450" s="27"/>
      <c r="T450" s="28"/>
      <c r="U450" s="29"/>
      <c r="V450" s="167">
        <v>0.25</v>
      </c>
      <c r="W450" s="318"/>
      <c r="X450" s="319"/>
      <c r="Y450" s="160">
        <f t="shared" si="209"/>
        <v>0.25</v>
      </c>
      <c r="Z450" s="159">
        <f t="shared" si="224"/>
        <v>2.5</v>
      </c>
      <c r="AA450" s="327"/>
      <c r="AB450" s="400">
        <f t="shared" si="233"/>
        <v>-30</v>
      </c>
      <c r="AC450" s="371"/>
      <c r="AD450" s="226" t="str">
        <f t="shared" si="210"/>
        <v/>
      </c>
      <c r="AE450" s="368">
        <f t="shared" si="225"/>
        <v>-27.5</v>
      </c>
      <c r="AF450" s="339"/>
      <c r="AG450" s="338"/>
      <c r="AH450" s="336"/>
      <c r="AI450" s="161">
        <f t="shared" si="226"/>
        <v>0</v>
      </c>
      <c r="AJ450" s="162">
        <f t="shared" si="211"/>
        <v>2.5</v>
      </c>
      <c r="AK450" s="163">
        <f t="shared" si="227"/>
        <v>2.5</v>
      </c>
      <c r="AL450" s="164">
        <f t="shared" si="228"/>
        <v>0</v>
      </c>
      <c r="AM450" s="164">
        <f t="shared" si="229"/>
        <v>0</v>
      </c>
      <c r="AN450" s="164">
        <f t="shared" si="230"/>
        <v>2.5</v>
      </c>
      <c r="AO450" s="164">
        <f t="shared" si="231"/>
        <v>2.5</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f t="shared" si="212"/>
        <v>17</v>
      </c>
      <c r="AX450" s="165">
        <f t="shared" si="213"/>
        <v>17</v>
      </c>
      <c r="AY450" s="193" t="str">
        <f t="shared" si="214"/>
        <v/>
      </c>
      <c r="AZ450" s="183" t="str">
        <f t="shared" si="215"/>
        <v/>
      </c>
      <c r="BA450" s="173">
        <f t="shared" si="216"/>
        <v>0.25</v>
      </c>
      <c r="BB450" s="174">
        <f t="shared" si="217"/>
        <v>0.25</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666" t="s">
        <v>3604</v>
      </c>
      <c r="E451" s="35" t="s">
        <v>3623</v>
      </c>
      <c r="F451" s="17"/>
      <c r="G451" s="131">
        <v>44334</v>
      </c>
      <c r="H451" s="135"/>
      <c r="I451" s="141"/>
      <c r="J451" s="25"/>
      <c r="K451" s="145" t="s">
        <v>0</v>
      </c>
      <c r="L451" s="28"/>
      <c r="M451" s="394">
        <v>44356</v>
      </c>
      <c r="N451" s="158">
        <f t="shared" si="223"/>
        <v>17</v>
      </c>
      <c r="O451" s="27"/>
      <c r="P451" s="27"/>
      <c r="Q451" s="27"/>
      <c r="R451" s="27" t="s">
        <v>0</v>
      </c>
      <c r="S451" s="27"/>
      <c r="T451" s="28"/>
      <c r="U451" s="29"/>
      <c r="V451" s="167">
        <v>0.25</v>
      </c>
      <c r="W451" s="318"/>
      <c r="X451" s="319"/>
      <c r="Y451" s="160">
        <f t="shared" si="209"/>
        <v>0.25</v>
      </c>
      <c r="Z451" s="159">
        <f t="shared" si="224"/>
        <v>2.5</v>
      </c>
      <c r="AA451" s="327"/>
      <c r="AB451" s="400">
        <f t="shared" si="233"/>
        <v>-30</v>
      </c>
      <c r="AC451" s="371"/>
      <c r="AD451" s="226" t="str">
        <f t="shared" si="210"/>
        <v/>
      </c>
      <c r="AE451" s="368">
        <f t="shared" si="225"/>
        <v>-27.5</v>
      </c>
      <c r="AF451" s="339"/>
      <c r="AG451" s="338"/>
      <c r="AH451" s="336"/>
      <c r="AI451" s="161">
        <f t="shared" si="226"/>
        <v>0</v>
      </c>
      <c r="AJ451" s="162">
        <f t="shared" si="211"/>
        <v>2.5</v>
      </c>
      <c r="AK451" s="163">
        <f t="shared" si="227"/>
        <v>2.5</v>
      </c>
      <c r="AL451" s="164">
        <f t="shared" si="228"/>
        <v>0</v>
      </c>
      <c r="AM451" s="164">
        <f t="shared" si="229"/>
        <v>0</v>
      </c>
      <c r="AN451" s="164">
        <f t="shared" si="230"/>
        <v>2.5</v>
      </c>
      <c r="AO451" s="164">
        <f t="shared" si="231"/>
        <v>2.5</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f t="shared" si="212"/>
        <v>17</v>
      </c>
      <c r="AX451" s="165">
        <f t="shared" si="213"/>
        <v>17</v>
      </c>
      <c r="AY451" s="193" t="str">
        <f t="shared" si="214"/>
        <v/>
      </c>
      <c r="AZ451" s="183" t="str">
        <f t="shared" si="215"/>
        <v/>
      </c>
      <c r="BA451" s="173">
        <f t="shared" si="216"/>
        <v>0.25</v>
      </c>
      <c r="BB451" s="174">
        <f t="shared" si="217"/>
        <v>0.25</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37.5" x14ac:dyDescent="0.3">
      <c r="A452" s="221"/>
      <c r="B452" s="222"/>
      <c r="C452" s="213">
        <v>441</v>
      </c>
      <c r="D452" s="662" t="s">
        <v>3605</v>
      </c>
      <c r="E452" s="35" t="s">
        <v>3623</v>
      </c>
      <c r="F452" s="17"/>
      <c r="G452" s="131">
        <v>44334</v>
      </c>
      <c r="H452" s="135"/>
      <c r="I452" s="141"/>
      <c r="J452" s="25"/>
      <c r="K452" s="145" t="s">
        <v>0</v>
      </c>
      <c r="L452" s="28"/>
      <c r="M452" s="394">
        <v>44356</v>
      </c>
      <c r="N452" s="158">
        <f t="shared" si="223"/>
        <v>17</v>
      </c>
      <c r="O452" s="27"/>
      <c r="P452" s="27"/>
      <c r="Q452" s="27"/>
      <c r="R452" s="27" t="s">
        <v>0</v>
      </c>
      <c r="S452" s="27"/>
      <c r="T452" s="28"/>
      <c r="U452" s="29"/>
      <c r="V452" s="167">
        <v>0.25</v>
      </c>
      <c r="W452" s="318"/>
      <c r="X452" s="319"/>
      <c r="Y452" s="160">
        <f t="shared" si="209"/>
        <v>0.25</v>
      </c>
      <c r="Z452" s="159">
        <f t="shared" si="224"/>
        <v>2.5</v>
      </c>
      <c r="AA452" s="327"/>
      <c r="AB452" s="400">
        <f t="shared" si="233"/>
        <v>-30</v>
      </c>
      <c r="AC452" s="371"/>
      <c r="AD452" s="226" t="str">
        <f t="shared" si="210"/>
        <v/>
      </c>
      <c r="AE452" s="368">
        <f t="shared" si="225"/>
        <v>-27.5</v>
      </c>
      <c r="AF452" s="339"/>
      <c r="AG452" s="338"/>
      <c r="AH452" s="336"/>
      <c r="AI452" s="161">
        <f t="shared" si="226"/>
        <v>0</v>
      </c>
      <c r="AJ452" s="162">
        <f t="shared" si="211"/>
        <v>2.5</v>
      </c>
      <c r="AK452" s="163">
        <f t="shared" si="227"/>
        <v>2.5</v>
      </c>
      <c r="AL452" s="164">
        <f t="shared" si="228"/>
        <v>0</v>
      </c>
      <c r="AM452" s="164">
        <f t="shared" si="229"/>
        <v>0</v>
      </c>
      <c r="AN452" s="164">
        <f t="shared" si="230"/>
        <v>2.5</v>
      </c>
      <c r="AO452" s="164">
        <f t="shared" si="231"/>
        <v>2.5</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f t="shared" si="212"/>
        <v>17</v>
      </c>
      <c r="AX452" s="165">
        <f t="shared" si="213"/>
        <v>17</v>
      </c>
      <c r="AY452" s="193" t="str">
        <f t="shared" si="214"/>
        <v/>
      </c>
      <c r="AZ452" s="183" t="str">
        <f t="shared" si="215"/>
        <v/>
      </c>
      <c r="BA452" s="173">
        <f t="shared" si="216"/>
        <v>0.25</v>
      </c>
      <c r="BB452" s="174">
        <f t="shared" si="217"/>
        <v>0.25</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37.5" x14ac:dyDescent="0.3">
      <c r="A453" s="221"/>
      <c r="B453" s="222"/>
      <c r="C453" s="214">
        <v>442</v>
      </c>
      <c r="D453" s="669" t="s">
        <v>3487</v>
      </c>
      <c r="E453" s="35" t="s">
        <v>3623</v>
      </c>
      <c r="F453" s="17"/>
      <c r="G453" s="131">
        <v>44334</v>
      </c>
      <c r="H453" s="135"/>
      <c r="I453" s="141"/>
      <c r="J453" s="25"/>
      <c r="K453" s="145" t="s">
        <v>0</v>
      </c>
      <c r="L453" s="28"/>
      <c r="M453" s="394">
        <v>44356</v>
      </c>
      <c r="N453" s="158">
        <f t="shared" si="223"/>
        <v>17</v>
      </c>
      <c r="O453" s="27"/>
      <c r="P453" s="27"/>
      <c r="Q453" s="27"/>
      <c r="R453" s="27" t="s">
        <v>0</v>
      </c>
      <c r="S453" s="27"/>
      <c r="T453" s="28"/>
      <c r="U453" s="29"/>
      <c r="V453" s="167">
        <v>0.25</v>
      </c>
      <c r="W453" s="318"/>
      <c r="X453" s="319"/>
      <c r="Y453" s="160">
        <f t="shared" si="209"/>
        <v>0.25</v>
      </c>
      <c r="Z453" s="159">
        <f t="shared" si="224"/>
        <v>2.5</v>
      </c>
      <c r="AA453" s="327"/>
      <c r="AB453" s="400">
        <f t="shared" si="233"/>
        <v>-30</v>
      </c>
      <c r="AC453" s="371"/>
      <c r="AD453" s="226" t="str">
        <f t="shared" si="210"/>
        <v/>
      </c>
      <c r="AE453" s="368">
        <f t="shared" si="225"/>
        <v>-27.5</v>
      </c>
      <c r="AF453" s="339"/>
      <c r="AG453" s="338"/>
      <c r="AH453" s="336"/>
      <c r="AI453" s="161">
        <f t="shared" si="226"/>
        <v>0</v>
      </c>
      <c r="AJ453" s="162">
        <f t="shared" si="211"/>
        <v>2.5</v>
      </c>
      <c r="AK453" s="163">
        <f t="shared" si="227"/>
        <v>2.5</v>
      </c>
      <c r="AL453" s="164">
        <f t="shared" si="228"/>
        <v>0</v>
      </c>
      <c r="AM453" s="164">
        <f t="shared" si="229"/>
        <v>0</v>
      </c>
      <c r="AN453" s="164">
        <f t="shared" si="230"/>
        <v>2.5</v>
      </c>
      <c r="AO453" s="164">
        <f t="shared" si="231"/>
        <v>2.5</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f t="shared" si="212"/>
        <v>17</v>
      </c>
      <c r="AX453" s="165">
        <f t="shared" si="213"/>
        <v>17</v>
      </c>
      <c r="AY453" s="193" t="str">
        <f t="shared" si="214"/>
        <v/>
      </c>
      <c r="AZ453" s="183" t="str">
        <f t="shared" si="215"/>
        <v/>
      </c>
      <c r="BA453" s="173">
        <f t="shared" si="216"/>
        <v>0.25</v>
      </c>
      <c r="BB453" s="174">
        <f t="shared" si="217"/>
        <v>0.25</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38.25" customHeight="1" x14ac:dyDescent="0.3">
      <c r="A454" s="221"/>
      <c r="B454" s="222"/>
      <c r="C454" s="214">
        <v>443</v>
      </c>
      <c r="D454" s="662" t="s">
        <v>3608</v>
      </c>
      <c r="E454" s="35" t="s">
        <v>3623</v>
      </c>
      <c r="F454" s="17"/>
      <c r="G454" s="131">
        <v>44334</v>
      </c>
      <c r="H454" s="135"/>
      <c r="I454" s="141"/>
      <c r="J454" s="25"/>
      <c r="K454" s="145" t="s">
        <v>0</v>
      </c>
      <c r="L454" s="28"/>
      <c r="M454" s="394">
        <v>44356</v>
      </c>
      <c r="N454" s="158">
        <f t="shared" si="223"/>
        <v>17</v>
      </c>
      <c r="O454" s="27"/>
      <c r="P454" s="27"/>
      <c r="Q454" s="27"/>
      <c r="R454" s="27" t="s">
        <v>0</v>
      </c>
      <c r="S454" s="27"/>
      <c r="T454" s="28"/>
      <c r="U454" s="29"/>
      <c r="V454" s="167">
        <v>0.25</v>
      </c>
      <c r="W454" s="318"/>
      <c r="X454" s="319"/>
      <c r="Y454" s="160">
        <f t="shared" si="209"/>
        <v>0.25</v>
      </c>
      <c r="Z454" s="159">
        <f t="shared" si="224"/>
        <v>2.5</v>
      </c>
      <c r="AA454" s="327"/>
      <c r="AB454" s="400">
        <f t="shared" si="233"/>
        <v>-30</v>
      </c>
      <c r="AC454" s="371"/>
      <c r="AD454" s="226" t="str">
        <f t="shared" si="210"/>
        <v/>
      </c>
      <c r="AE454" s="368">
        <f t="shared" si="225"/>
        <v>-27.5</v>
      </c>
      <c r="AF454" s="339"/>
      <c r="AG454" s="338"/>
      <c r="AH454" s="336"/>
      <c r="AI454" s="161">
        <f t="shared" si="226"/>
        <v>0</v>
      </c>
      <c r="AJ454" s="162">
        <f t="shared" si="211"/>
        <v>2.5</v>
      </c>
      <c r="AK454" s="163">
        <f t="shared" si="227"/>
        <v>2.5</v>
      </c>
      <c r="AL454" s="164">
        <f t="shared" si="228"/>
        <v>0</v>
      </c>
      <c r="AM454" s="164">
        <f t="shared" si="229"/>
        <v>0</v>
      </c>
      <c r="AN454" s="164">
        <f t="shared" si="230"/>
        <v>2.5</v>
      </c>
      <c r="AO454" s="164">
        <f t="shared" si="231"/>
        <v>2.5</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f t="shared" si="212"/>
        <v>17</v>
      </c>
      <c r="AX454" s="165">
        <f t="shared" si="213"/>
        <v>17</v>
      </c>
      <c r="AY454" s="193" t="str">
        <f t="shared" si="214"/>
        <v/>
      </c>
      <c r="AZ454" s="183" t="str">
        <f t="shared" si="215"/>
        <v/>
      </c>
      <c r="BA454" s="173">
        <f t="shared" si="216"/>
        <v>0.25</v>
      </c>
      <c r="BB454" s="174">
        <f t="shared" si="217"/>
        <v>0.25</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37.5" x14ac:dyDescent="0.3">
      <c r="A455" s="221"/>
      <c r="B455" s="222"/>
      <c r="C455" s="213">
        <v>444</v>
      </c>
      <c r="D455" s="663" t="s">
        <v>3609</v>
      </c>
      <c r="E455" s="35" t="s">
        <v>3623</v>
      </c>
      <c r="F455" s="17"/>
      <c r="G455" s="131">
        <v>44334</v>
      </c>
      <c r="H455" s="135"/>
      <c r="I455" s="141"/>
      <c r="J455" s="25"/>
      <c r="K455" s="145" t="s">
        <v>0</v>
      </c>
      <c r="L455" s="28"/>
      <c r="M455" s="394">
        <v>44356</v>
      </c>
      <c r="N455" s="158">
        <f t="shared" si="223"/>
        <v>17</v>
      </c>
      <c r="O455" s="27"/>
      <c r="P455" s="27"/>
      <c r="Q455" s="27"/>
      <c r="R455" s="27" t="s">
        <v>0</v>
      </c>
      <c r="S455" s="27"/>
      <c r="T455" s="28"/>
      <c r="U455" s="29"/>
      <c r="V455" s="167">
        <v>0.25</v>
      </c>
      <c r="W455" s="318"/>
      <c r="X455" s="319"/>
      <c r="Y455" s="160">
        <f t="shared" si="209"/>
        <v>0.25</v>
      </c>
      <c r="Z455" s="159">
        <f t="shared" si="224"/>
        <v>2.5</v>
      </c>
      <c r="AA455" s="327"/>
      <c r="AB455" s="400">
        <f t="shared" si="233"/>
        <v>-30</v>
      </c>
      <c r="AC455" s="371"/>
      <c r="AD455" s="226" t="str">
        <f t="shared" si="210"/>
        <v/>
      </c>
      <c r="AE455" s="368">
        <f t="shared" si="225"/>
        <v>-27.5</v>
      </c>
      <c r="AF455" s="339"/>
      <c r="AG455" s="338"/>
      <c r="AH455" s="336"/>
      <c r="AI455" s="161">
        <f t="shared" si="226"/>
        <v>0</v>
      </c>
      <c r="AJ455" s="162">
        <f t="shared" si="211"/>
        <v>2.5</v>
      </c>
      <c r="AK455" s="163">
        <f t="shared" si="227"/>
        <v>2.5</v>
      </c>
      <c r="AL455" s="164">
        <f t="shared" si="228"/>
        <v>0</v>
      </c>
      <c r="AM455" s="164">
        <f t="shared" si="229"/>
        <v>0</v>
      </c>
      <c r="AN455" s="164">
        <f t="shared" si="230"/>
        <v>2.5</v>
      </c>
      <c r="AO455" s="164">
        <f t="shared" si="231"/>
        <v>2.5</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f t="shared" si="212"/>
        <v>17</v>
      </c>
      <c r="AX455" s="165">
        <f t="shared" si="213"/>
        <v>17</v>
      </c>
      <c r="AY455" s="193" t="str">
        <f t="shared" si="214"/>
        <v/>
      </c>
      <c r="AZ455" s="183" t="str">
        <f t="shared" si="215"/>
        <v/>
      </c>
      <c r="BA455" s="173">
        <f t="shared" si="216"/>
        <v>0.25</v>
      </c>
      <c r="BB455" s="174">
        <f t="shared" si="217"/>
        <v>0.25</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37.5" x14ac:dyDescent="0.3">
      <c r="A456" s="221"/>
      <c r="B456" s="222"/>
      <c r="C456" s="214">
        <v>445</v>
      </c>
      <c r="D456" s="662" t="s">
        <v>3610</v>
      </c>
      <c r="E456" s="35" t="s">
        <v>3623</v>
      </c>
      <c r="F456" s="17"/>
      <c r="G456" s="131">
        <v>44334</v>
      </c>
      <c r="H456" s="135"/>
      <c r="I456" s="141"/>
      <c r="J456" s="25"/>
      <c r="K456" s="145" t="s">
        <v>0</v>
      </c>
      <c r="L456" s="28"/>
      <c r="M456" s="394">
        <v>44356</v>
      </c>
      <c r="N456" s="158">
        <f t="shared" si="223"/>
        <v>17</v>
      </c>
      <c r="O456" s="27"/>
      <c r="P456" s="27"/>
      <c r="Q456" s="27"/>
      <c r="R456" s="27" t="s">
        <v>0</v>
      </c>
      <c r="S456" s="27"/>
      <c r="T456" s="28"/>
      <c r="U456" s="29"/>
      <c r="V456" s="167">
        <v>0.25</v>
      </c>
      <c r="W456" s="318"/>
      <c r="X456" s="319"/>
      <c r="Y456" s="160">
        <f t="shared" si="209"/>
        <v>0.25</v>
      </c>
      <c r="Z456" s="159">
        <f t="shared" si="224"/>
        <v>2.5</v>
      </c>
      <c r="AA456" s="327"/>
      <c r="AB456" s="400">
        <f t="shared" si="233"/>
        <v>-30</v>
      </c>
      <c r="AC456" s="371"/>
      <c r="AD456" s="226" t="str">
        <f t="shared" si="210"/>
        <v/>
      </c>
      <c r="AE456" s="368">
        <f t="shared" si="225"/>
        <v>-27.5</v>
      </c>
      <c r="AF456" s="339"/>
      <c r="AG456" s="338"/>
      <c r="AH456" s="336"/>
      <c r="AI456" s="161">
        <f t="shared" si="226"/>
        <v>0</v>
      </c>
      <c r="AJ456" s="162">
        <f t="shared" si="211"/>
        <v>2.5</v>
      </c>
      <c r="AK456" s="163">
        <f t="shared" si="227"/>
        <v>2.5</v>
      </c>
      <c r="AL456" s="164">
        <f t="shared" si="228"/>
        <v>0</v>
      </c>
      <c r="AM456" s="164">
        <f t="shared" si="229"/>
        <v>0</v>
      </c>
      <c r="AN456" s="164">
        <f t="shared" si="230"/>
        <v>2.5</v>
      </c>
      <c r="AO456" s="164">
        <f t="shared" si="231"/>
        <v>2.5</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f t="shared" si="212"/>
        <v>17</v>
      </c>
      <c r="AX456" s="165">
        <f t="shared" si="213"/>
        <v>17</v>
      </c>
      <c r="AY456" s="193" t="str">
        <f t="shared" si="214"/>
        <v/>
      </c>
      <c r="AZ456" s="183" t="str">
        <f t="shared" si="215"/>
        <v/>
      </c>
      <c r="BA456" s="173">
        <f t="shared" si="216"/>
        <v>0.25</v>
      </c>
      <c r="BB456" s="174">
        <f t="shared" si="217"/>
        <v>0.25</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37.5" x14ac:dyDescent="0.3">
      <c r="A457" s="221"/>
      <c r="B457" s="222"/>
      <c r="C457" s="213">
        <v>446</v>
      </c>
      <c r="D457" s="662" t="s">
        <v>3611</v>
      </c>
      <c r="E457" s="35" t="s">
        <v>3623</v>
      </c>
      <c r="F457" s="17"/>
      <c r="G457" s="131">
        <v>44334</v>
      </c>
      <c r="H457" s="135"/>
      <c r="I457" s="141"/>
      <c r="J457" s="25"/>
      <c r="K457" s="145" t="s">
        <v>0</v>
      </c>
      <c r="L457" s="28"/>
      <c r="M457" s="394">
        <v>44356</v>
      </c>
      <c r="N457" s="158">
        <f t="shared" si="223"/>
        <v>17</v>
      </c>
      <c r="O457" s="27"/>
      <c r="P457" s="27"/>
      <c r="Q457" s="27"/>
      <c r="R457" s="27" t="s">
        <v>0</v>
      </c>
      <c r="S457" s="27"/>
      <c r="T457" s="28"/>
      <c r="U457" s="29"/>
      <c r="V457" s="167">
        <v>0.25</v>
      </c>
      <c r="W457" s="318"/>
      <c r="X457" s="319"/>
      <c r="Y457" s="160">
        <f t="shared" si="209"/>
        <v>0.25</v>
      </c>
      <c r="Z457" s="159">
        <f t="shared" si="224"/>
        <v>2.5</v>
      </c>
      <c r="AA457" s="327"/>
      <c r="AB457" s="400">
        <f t="shared" si="233"/>
        <v>-30</v>
      </c>
      <c r="AC457" s="371"/>
      <c r="AD457" s="226" t="str">
        <f t="shared" si="210"/>
        <v/>
      </c>
      <c r="AE457" s="368">
        <f t="shared" si="225"/>
        <v>-27.5</v>
      </c>
      <c r="AF457" s="339"/>
      <c r="AG457" s="338"/>
      <c r="AH457" s="336"/>
      <c r="AI457" s="161">
        <f t="shared" si="226"/>
        <v>0</v>
      </c>
      <c r="AJ457" s="162">
        <f t="shared" si="211"/>
        <v>2.5</v>
      </c>
      <c r="AK457" s="163">
        <f t="shared" si="227"/>
        <v>2.5</v>
      </c>
      <c r="AL457" s="164">
        <f t="shared" si="228"/>
        <v>0</v>
      </c>
      <c r="AM457" s="164">
        <f t="shared" si="229"/>
        <v>0</v>
      </c>
      <c r="AN457" s="164">
        <f t="shared" si="230"/>
        <v>2.5</v>
      </c>
      <c r="AO457" s="164">
        <f t="shared" si="231"/>
        <v>2.5</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f t="shared" si="212"/>
        <v>17</v>
      </c>
      <c r="AX457" s="165">
        <f t="shared" si="213"/>
        <v>17</v>
      </c>
      <c r="AY457" s="193" t="str">
        <f t="shared" si="214"/>
        <v/>
      </c>
      <c r="AZ457" s="183" t="str">
        <f t="shared" si="215"/>
        <v/>
      </c>
      <c r="BA457" s="173">
        <f t="shared" si="216"/>
        <v>0.25</v>
      </c>
      <c r="BB457" s="174">
        <f t="shared" si="217"/>
        <v>0.25</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37.5" x14ac:dyDescent="0.3">
      <c r="A458" s="221"/>
      <c r="B458" s="222"/>
      <c r="C458" s="214">
        <v>447</v>
      </c>
      <c r="D458" s="662" t="s">
        <v>3612</v>
      </c>
      <c r="E458" s="35" t="s">
        <v>3623</v>
      </c>
      <c r="F458" s="17"/>
      <c r="G458" s="131">
        <v>44334</v>
      </c>
      <c r="H458" s="135"/>
      <c r="I458" s="141"/>
      <c r="J458" s="25"/>
      <c r="K458" s="145" t="s">
        <v>0</v>
      </c>
      <c r="L458" s="28"/>
      <c r="M458" s="394">
        <v>44356</v>
      </c>
      <c r="N458" s="158">
        <f t="shared" si="223"/>
        <v>17</v>
      </c>
      <c r="O458" s="27"/>
      <c r="P458" s="27"/>
      <c r="Q458" s="27"/>
      <c r="R458" s="27" t="s">
        <v>0</v>
      </c>
      <c r="S458" s="27"/>
      <c r="T458" s="28"/>
      <c r="U458" s="29"/>
      <c r="V458" s="167">
        <v>0.25</v>
      </c>
      <c r="W458" s="318"/>
      <c r="X458" s="319"/>
      <c r="Y458" s="160">
        <f t="shared" si="209"/>
        <v>0.25</v>
      </c>
      <c r="Z458" s="159">
        <f t="shared" si="224"/>
        <v>2.5</v>
      </c>
      <c r="AA458" s="327"/>
      <c r="AB458" s="400">
        <f t="shared" si="233"/>
        <v>-30</v>
      </c>
      <c r="AC458" s="371"/>
      <c r="AD458" s="226" t="str">
        <f t="shared" si="210"/>
        <v/>
      </c>
      <c r="AE458" s="368">
        <f t="shared" si="225"/>
        <v>-27.5</v>
      </c>
      <c r="AF458" s="339"/>
      <c r="AG458" s="338"/>
      <c r="AH458" s="336"/>
      <c r="AI458" s="161">
        <f t="shared" si="226"/>
        <v>0</v>
      </c>
      <c r="AJ458" s="162">
        <f t="shared" si="211"/>
        <v>2.5</v>
      </c>
      <c r="AK458" s="163">
        <f t="shared" si="227"/>
        <v>2.5</v>
      </c>
      <c r="AL458" s="164">
        <f t="shared" si="228"/>
        <v>0</v>
      </c>
      <c r="AM458" s="164">
        <f t="shared" si="229"/>
        <v>0</v>
      </c>
      <c r="AN458" s="164">
        <f t="shared" si="230"/>
        <v>2.5</v>
      </c>
      <c r="AO458" s="164">
        <f t="shared" si="231"/>
        <v>2.5</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f t="shared" si="212"/>
        <v>17</v>
      </c>
      <c r="AX458" s="165">
        <f t="shared" si="213"/>
        <v>17</v>
      </c>
      <c r="AY458" s="193" t="str">
        <f t="shared" si="214"/>
        <v/>
      </c>
      <c r="AZ458" s="183" t="str">
        <f t="shared" si="215"/>
        <v/>
      </c>
      <c r="BA458" s="173">
        <f t="shared" si="216"/>
        <v>0.25</v>
      </c>
      <c r="BB458" s="174">
        <f t="shared" si="217"/>
        <v>0.25</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37.5" x14ac:dyDescent="0.3">
      <c r="A459" s="221"/>
      <c r="B459" s="222"/>
      <c r="C459" s="214">
        <v>448</v>
      </c>
      <c r="D459" s="662" t="s">
        <v>3613</v>
      </c>
      <c r="E459" s="35" t="s">
        <v>3623</v>
      </c>
      <c r="F459" s="17"/>
      <c r="G459" s="131">
        <v>44334</v>
      </c>
      <c r="H459" s="135"/>
      <c r="I459" s="141"/>
      <c r="J459" s="25"/>
      <c r="K459" s="145" t="s">
        <v>0</v>
      </c>
      <c r="L459" s="28"/>
      <c r="M459" s="394">
        <v>44356</v>
      </c>
      <c r="N459" s="158">
        <f t="shared" si="223"/>
        <v>17</v>
      </c>
      <c r="O459" s="27"/>
      <c r="P459" s="27"/>
      <c r="Q459" s="27"/>
      <c r="R459" s="27" t="s">
        <v>0</v>
      </c>
      <c r="S459" s="27"/>
      <c r="T459" s="28"/>
      <c r="U459" s="29"/>
      <c r="V459" s="167">
        <v>0.25</v>
      </c>
      <c r="W459" s="318"/>
      <c r="X459" s="319"/>
      <c r="Y459" s="160">
        <f t="shared" si="209"/>
        <v>0.25</v>
      </c>
      <c r="Z459" s="159">
        <f t="shared" si="224"/>
        <v>2.5</v>
      </c>
      <c r="AA459" s="327"/>
      <c r="AB459" s="400">
        <f t="shared" si="233"/>
        <v>-30</v>
      </c>
      <c r="AC459" s="371"/>
      <c r="AD459" s="226" t="str">
        <f t="shared" si="210"/>
        <v/>
      </c>
      <c r="AE459" s="368">
        <f t="shared" si="225"/>
        <v>-27.5</v>
      </c>
      <c r="AF459" s="339"/>
      <c r="AG459" s="338"/>
      <c r="AH459" s="336"/>
      <c r="AI459" s="161">
        <f t="shared" si="226"/>
        <v>0</v>
      </c>
      <c r="AJ459" s="162">
        <f t="shared" si="211"/>
        <v>2.5</v>
      </c>
      <c r="AK459" s="163">
        <f t="shared" si="227"/>
        <v>2.5</v>
      </c>
      <c r="AL459" s="164">
        <f t="shared" si="228"/>
        <v>0</v>
      </c>
      <c r="AM459" s="164">
        <f t="shared" si="229"/>
        <v>0</v>
      </c>
      <c r="AN459" s="164">
        <f t="shared" si="230"/>
        <v>2.5</v>
      </c>
      <c r="AO459" s="164">
        <f t="shared" si="231"/>
        <v>2.5</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f t="shared" si="212"/>
        <v>17</v>
      </c>
      <c r="AX459" s="165">
        <f t="shared" si="213"/>
        <v>17</v>
      </c>
      <c r="AY459" s="193" t="str">
        <f t="shared" si="214"/>
        <v/>
      </c>
      <c r="AZ459" s="183" t="str">
        <f t="shared" si="215"/>
        <v/>
      </c>
      <c r="BA459" s="173">
        <f t="shared" si="216"/>
        <v>0.25</v>
      </c>
      <c r="BB459" s="174">
        <f t="shared" si="217"/>
        <v>0.25</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37.5" x14ac:dyDescent="0.3">
      <c r="A460" s="221"/>
      <c r="B460" s="222"/>
      <c r="C460" s="213">
        <v>449</v>
      </c>
      <c r="D460" s="667" t="s">
        <v>3558</v>
      </c>
      <c r="E460" s="35" t="s">
        <v>3623</v>
      </c>
      <c r="F460" s="17"/>
      <c r="G460" s="131">
        <v>44334</v>
      </c>
      <c r="H460" s="137"/>
      <c r="I460" s="143"/>
      <c r="J460" s="80"/>
      <c r="K460" s="145" t="s">
        <v>0</v>
      </c>
      <c r="L460" s="30"/>
      <c r="M460" s="394">
        <v>44356</v>
      </c>
      <c r="N460" s="158">
        <f t="shared" si="223"/>
        <v>17</v>
      </c>
      <c r="O460" s="27"/>
      <c r="P460" s="27"/>
      <c r="Q460" s="27"/>
      <c r="R460" s="27" t="s">
        <v>0</v>
      </c>
      <c r="S460" s="27"/>
      <c r="T460" s="30"/>
      <c r="U460" s="31"/>
      <c r="V460" s="167">
        <v>0.25</v>
      </c>
      <c r="W460" s="320"/>
      <c r="X460" s="318"/>
      <c r="Y460" s="160">
        <f t="shared" ref="Y460:Y523" si="241">V460+W460+X460</f>
        <v>0.25</v>
      </c>
      <c r="Z460" s="159">
        <f t="shared" si="224"/>
        <v>2.5</v>
      </c>
      <c r="AA460" s="328"/>
      <c r="AB460" s="400">
        <f t="shared" si="233"/>
        <v>-30</v>
      </c>
      <c r="AC460" s="371"/>
      <c r="AD460" s="226" t="str">
        <f t="shared" ref="AD460:AD523" si="242">IF(F460="x",(0-((V460*10)+(W460*20))),"")</f>
        <v/>
      </c>
      <c r="AE460" s="368">
        <f t="shared" si="225"/>
        <v>-27.5</v>
      </c>
      <c r="AF460" s="340"/>
      <c r="AG460" s="341"/>
      <c r="AH460" s="339"/>
      <c r="AI460" s="161">
        <f t="shared" si="226"/>
        <v>0</v>
      </c>
      <c r="AJ460" s="162">
        <f t="shared" ref="AJ460:AJ523" si="243">(X460*20)+Z460+AA460+AF460</f>
        <v>2.5</v>
      </c>
      <c r="AK460" s="163">
        <f t="shared" si="227"/>
        <v>2.5</v>
      </c>
      <c r="AL460" s="164">
        <f t="shared" si="228"/>
        <v>0</v>
      </c>
      <c r="AM460" s="164">
        <f t="shared" si="229"/>
        <v>0</v>
      </c>
      <c r="AN460" s="164">
        <f t="shared" si="230"/>
        <v>2.5</v>
      </c>
      <c r="AO460" s="164">
        <f t="shared" si="231"/>
        <v>2.5</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f t="shared" ref="AW460:AW523" si="244">IF(N460&gt;0,N460,"")</f>
        <v>17</v>
      </c>
      <c r="AX460" s="165">
        <f t="shared" ref="AX460:AX523" si="245">IF(AND(K460="x",AW460&gt;0),AW460,"")</f>
        <v>17</v>
      </c>
      <c r="AY460" s="193" t="str">
        <f t="shared" ref="AY460:AY523" si="246">IF(OR(K460="x",F460="x",AW460&lt;=0),"",AW460)</f>
        <v/>
      </c>
      <c r="AZ460" s="183" t="str">
        <f t="shared" ref="AZ460:AZ523" si="247">IF(AND(F460="x",AW460&gt;0),AW460,"")</f>
        <v/>
      </c>
      <c r="BA460" s="173">
        <f t="shared" ref="BA460:BA523" si="248">IF(V460&gt;0,V460,"")</f>
        <v>0.25</v>
      </c>
      <c r="BB460" s="174">
        <f t="shared" ref="BB460:BB523" si="249">IF(AND(K460="x",BA460&gt;0),BA460,"")</f>
        <v>0.25</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37.5" x14ac:dyDescent="0.3">
      <c r="A461" s="221"/>
      <c r="B461" s="222"/>
      <c r="C461" s="213">
        <v>450</v>
      </c>
      <c r="D461" s="662" t="s">
        <v>3497</v>
      </c>
      <c r="E461" s="35" t="s">
        <v>3623</v>
      </c>
      <c r="F461" s="17"/>
      <c r="G461" s="131">
        <v>44334</v>
      </c>
      <c r="H461" s="139"/>
      <c r="I461" s="141"/>
      <c r="J461" s="25"/>
      <c r="K461" s="145" t="s">
        <v>0</v>
      </c>
      <c r="L461" s="28"/>
      <c r="M461" s="394">
        <v>44356</v>
      </c>
      <c r="N461" s="158">
        <f t="shared" ref="N461:N524" si="255">IF((NETWORKDAYS(G461,M461)&gt;0),(NETWORKDAYS(G461,M461)),"")</f>
        <v>17</v>
      </c>
      <c r="O461" s="27"/>
      <c r="P461" s="27"/>
      <c r="Q461" s="27"/>
      <c r="R461" s="27" t="s">
        <v>0</v>
      </c>
      <c r="S461" s="27"/>
      <c r="T461" s="27"/>
      <c r="U461" s="28"/>
      <c r="V461" s="167">
        <v>0.25</v>
      </c>
      <c r="W461" s="318"/>
      <c r="X461" s="318"/>
      <c r="Y461" s="160">
        <f t="shared" si="241"/>
        <v>0.25</v>
      </c>
      <c r="Z461" s="159">
        <f t="shared" ref="Z461:Z524" si="256">IF((F461="x"),0,((V461*10)+(W461*20)))</f>
        <v>2.5</v>
      </c>
      <c r="AA461" s="327"/>
      <c r="AB461" s="400">
        <f t="shared" si="233"/>
        <v>-30</v>
      </c>
      <c r="AC461" s="371"/>
      <c r="AD461" s="226" t="str">
        <f t="shared" si="242"/>
        <v/>
      </c>
      <c r="AE461" s="368">
        <f t="shared" ref="AE461:AE524" si="257">IF(AND(Z461&gt;0,F461="x"),0,IF(AND(Z461&gt;0,AC461="x"),Z461-60,IF(AND(Z461&gt;0,AB461=-30),Z461+AB461,0)))</f>
        <v>-27.5</v>
      </c>
      <c r="AF461" s="339"/>
      <c r="AG461" s="342"/>
      <c r="AH461" s="339"/>
      <c r="AI461" s="161">
        <f t="shared" ref="AI461:AI524" si="258">IF(AE461&lt;=0,AG461,AE461+AG461)</f>
        <v>0</v>
      </c>
      <c r="AJ461" s="162">
        <f t="shared" si="243"/>
        <v>2.5</v>
      </c>
      <c r="AK461" s="163">
        <f t="shared" ref="AK461:AK524" si="259">AJ461-AH461</f>
        <v>2.5</v>
      </c>
      <c r="AL461" s="164">
        <f t="shared" ref="AL461:AL524" si="260">IF(K461="x",AH461,0)</f>
        <v>0</v>
      </c>
      <c r="AM461" s="164">
        <f t="shared" ref="AM461:AM524" si="261">IF(K461="x",AI461,0)</f>
        <v>0</v>
      </c>
      <c r="AN461" s="164">
        <f t="shared" ref="AN461:AN524" si="262">IF(K461="x",AJ461,0)</f>
        <v>2.5</v>
      </c>
      <c r="AO461" s="164">
        <f t="shared" ref="AO461:AO524" si="263">IF(K461="x",AK461,0)</f>
        <v>2.5</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f t="shared" si="244"/>
        <v>17</v>
      </c>
      <c r="AX461" s="165">
        <f t="shared" si="245"/>
        <v>17</v>
      </c>
      <c r="AY461" s="193" t="str">
        <f t="shared" si="246"/>
        <v/>
      </c>
      <c r="AZ461" s="183" t="str">
        <f t="shared" si="247"/>
        <v/>
      </c>
      <c r="BA461" s="173">
        <f t="shared" si="248"/>
        <v>0.25</v>
      </c>
      <c r="BB461" s="174">
        <f t="shared" si="249"/>
        <v>0.25</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56.25" x14ac:dyDescent="0.3">
      <c r="A462" s="219"/>
      <c r="B462" s="220"/>
      <c r="C462" s="213">
        <v>451</v>
      </c>
      <c r="D462" s="657" t="s">
        <v>3614</v>
      </c>
      <c r="E462" s="35" t="s">
        <v>3615</v>
      </c>
      <c r="F462" s="34"/>
      <c r="G462" s="131">
        <v>44334</v>
      </c>
      <c r="H462" s="136"/>
      <c r="I462" s="140"/>
      <c r="J462" s="78"/>
      <c r="K462" s="144"/>
      <c r="L462" s="119"/>
      <c r="M462" s="395">
        <v>44334</v>
      </c>
      <c r="N462" s="158">
        <f t="shared" si="255"/>
        <v>1</v>
      </c>
      <c r="O462" s="321"/>
      <c r="P462" s="315"/>
      <c r="Q462" s="315"/>
      <c r="R462" s="315" t="s">
        <v>0</v>
      </c>
      <c r="S462" s="315"/>
      <c r="T462" s="315"/>
      <c r="U462" s="316"/>
      <c r="V462" s="167">
        <v>0.25</v>
      </c>
      <c r="W462" s="313"/>
      <c r="X462" s="313"/>
      <c r="Y462" s="160">
        <f t="shared" si="241"/>
        <v>0.25</v>
      </c>
      <c r="Z462" s="159">
        <f t="shared" si="256"/>
        <v>2.5</v>
      </c>
      <c r="AA462" s="327"/>
      <c r="AB462" s="400">
        <f t="shared" ref="AB462:AB525" si="265">IF(AND(Z462&gt;=0,F462="x"),0,IF(AND(Z462&gt;0,AC462="x"),0,IF(Z462&gt;0,0-30,0)))</f>
        <v>-30</v>
      </c>
      <c r="AC462" s="371"/>
      <c r="AD462" s="226" t="str">
        <f t="shared" si="242"/>
        <v/>
      </c>
      <c r="AE462" s="368">
        <f t="shared" si="257"/>
        <v>-27.5</v>
      </c>
      <c r="AF462" s="339"/>
      <c r="AG462" s="338"/>
      <c r="AH462" s="336"/>
      <c r="AI462" s="161">
        <f t="shared" si="258"/>
        <v>0</v>
      </c>
      <c r="AJ462" s="162">
        <f t="shared" si="243"/>
        <v>2.5</v>
      </c>
      <c r="AK462" s="163">
        <f t="shared" si="259"/>
        <v>2.5</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f t="shared" si="244"/>
        <v>1</v>
      </c>
      <c r="AX462" s="165" t="str">
        <f t="shared" si="245"/>
        <v/>
      </c>
      <c r="AY462" s="193">
        <f t="shared" si="246"/>
        <v>1</v>
      </c>
      <c r="AZ462" s="183" t="str">
        <f t="shared" si="247"/>
        <v/>
      </c>
      <c r="BA462" s="173">
        <f t="shared" si="248"/>
        <v>0.25</v>
      </c>
      <c r="BB462" s="174" t="str">
        <f t="shared" si="249"/>
        <v/>
      </c>
      <c r="BC462" s="186">
        <f t="shared" si="240"/>
        <v>0.25</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646" t="s">
        <v>3616</v>
      </c>
      <c r="E463" s="33" t="s">
        <v>46</v>
      </c>
      <c r="F463" s="34"/>
      <c r="G463" s="131">
        <v>44327</v>
      </c>
      <c r="H463" s="133">
        <v>44340</v>
      </c>
      <c r="I463" s="140" t="s">
        <v>0</v>
      </c>
      <c r="J463" s="78"/>
      <c r="K463" s="144"/>
      <c r="L463" s="119"/>
      <c r="M463" s="394">
        <v>44340</v>
      </c>
      <c r="N463" s="158">
        <f t="shared" si="255"/>
        <v>10</v>
      </c>
      <c r="O463" s="315" t="s">
        <v>0</v>
      </c>
      <c r="P463" s="315"/>
      <c r="Q463" s="315"/>
      <c r="R463" s="315"/>
      <c r="S463" s="315"/>
      <c r="T463" s="316"/>
      <c r="U463" s="317"/>
      <c r="V463" s="167">
        <v>0.25</v>
      </c>
      <c r="W463" s="313">
        <v>0.25</v>
      </c>
      <c r="X463" s="313"/>
      <c r="Y463" s="160">
        <f t="shared" si="241"/>
        <v>0.5</v>
      </c>
      <c r="Z463" s="159">
        <f t="shared" si="256"/>
        <v>7.5</v>
      </c>
      <c r="AA463" s="326"/>
      <c r="AB463" s="400">
        <f t="shared" si="265"/>
        <v>-30</v>
      </c>
      <c r="AC463" s="370"/>
      <c r="AD463" s="226" t="str">
        <f t="shared" si="242"/>
        <v/>
      </c>
      <c r="AE463" s="368">
        <f t="shared" si="257"/>
        <v>-22.5</v>
      </c>
      <c r="AF463" s="331"/>
      <c r="AG463" s="333"/>
      <c r="AH463" s="334"/>
      <c r="AI463" s="161">
        <f t="shared" si="258"/>
        <v>0</v>
      </c>
      <c r="AJ463" s="162">
        <f t="shared" si="243"/>
        <v>7.5</v>
      </c>
      <c r="AK463" s="163">
        <f t="shared" si="259"/>
        <v>7.5</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f t="shared" si="244"/>
        <v>10</v>
      </c>
      <c r="AX463" s="165" t="str">
        <f t="shared" si="245"/>
        <v/>
      </c>
      <c r="AY463" s="193">
        <f t="shared" si="246"/>
        <v>10</v>
      </c>
      <c r="AZ463" s="183" t="str">
        <f t="shared" si="247"/>
        <v/>
      </c>
      <c r="BA463" s="173">
        <f t="shared" si="248"/>
        <v>0.25</v>
      </c>
      <c r="BB463" s="174" t="str">
        <f t="shared" si="249"/>
        <v/>
      </c>
      <c r="BC463" s="186">
        <f t="shared" si="240"/>
        <v>0.25</v>
      </c>
      <c r="BD463" s="174" t="str">
        <f t="shared" si="250"/>
        <v/>
      </c>
      <c r="BE463" s="201">
        <f t="shared" si="251"/>
        <v>0.25</v>
      </c>
      <c r="BF463" s="174" t="str">
        <f t="shared" si="252"/>
        <v/>
      </c>
      <c r="BG463" s="186">
        <f t="shared" si="253"/>
        <v>0.25</v>
      </c>
      <c r="BH463" s="175" t="str">
        <f t="shared" si="254"/>
        <v/>
      </c>
      <c r="BI463" s="632"/>
      <c r="BQ463" s="57" t="s">
        <v>2497</v>
      </c>
    </row>
    <row r="464" spans="1:140" ht="37.5" x14ac:dyDescent="0.3">
      <c r="A464" s="219"/>
      <c r="B464" s="220"/>
      <c r="C464" s="213">
        <v>453</v>
      </c>
      <c r="D464" s="646" t="s">
        <v>3617</v>
      </c>
      <c r="E464" s="33" t="s">
        <v>3775</v>
      </c>
      <c r="F464" s="34"/>
      <c r="G464" s="134">
        <v>44336</v>
      </c>
      <c r="H464" s="135">
        <v>44336</v>
      </c>
      <c r="I464" s="141"/>
      <c r="J464" s="25"/>
      <c r="K464" s="145"/>
      <c r="L464" s="28"/>
      <c r="M464" s="395">
        <v>44336</v>
      </c>
      <c r="N464" s="158">
        <f t="shared" si="255"/>
        <v>1</v>
      </c>
      <c r="O464" s="315"/>
      <c r="P464" s="315"/>
      <c r="Q464" s="315"/>
      <c r="R464" s="315" t="s">
        <v>0</v>
      </c>
      <c r="S464" s="315"/>
      <c r="T464" s="316"/>
      <c r="U464" s="317"/>
      <c r="V464" s="167">
        <v>0.25</v>
      </c>
      <c r="W464" s="313"/>
      <c r="X464" s="313"/>
      <c r="Y464" s="160">
        <f t="shared" si="241"/>
        <v>0.25</v>
      </c>
      <c r="Z464" s="159">
        <f t="shared" si="256"/>
        <v>2.5</v>
      </c>
      <c r="AA464" s="326"/>
      <c r="AB464" s="400">
        <f t="shared" si="265"/>
        <v>-30</v>
      </c>
      <c r="AC464" s="370"/>
      <c r="AD464" s="226" t="str">
        <f t="shared" si="242"/>
        <v/>
      </c>
      <c r="AE464" s="368">
        <f t="shared" si="257"/>
        <v>-27.5</v>
      </c>
      <c r="AF464" s="331"/>
      <c r="AG464" s="333"/>
      <c r="AH464" s="334"/>
      <c r="AI464" s="161">
        <f t="shared" si="258"/>
        <v>0</v>
      </c>
      <c r="AJ464" s="162">
        <f t="shared" si="243"/>
        <v>2.5</v>
      </c>
      <c r="AK464" s="163">
        <f t="shared" si="259"/>
        <v>2.5</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f t="shared" si="244"/>
        <v>1</v>
      </c>
      <c r="AX464" s="165" t="str">
        <f t="shared" si="245"/>
        <v/>
      </c>
      <c r="AY464" s="193">
        <f t="shared" si="246"/>
        <v>1</v>
      </c>
      <c r="AZ464" s="183" t="str">
        <f t="shared" si="247"/>
        <v/>
      </c>
      <c r="BA464" s="173">
        <f t="shared" si="248"/>
        <v>0.25</v>
      </c>
      <c r="BB464" s="174" t="str">
        <f t="shared" si="249"/>
        <v/>
      </c>
      <c r="BC464" s="186">
        <f t="shared" si="240"/>
        <v>0.25</v>
      </c>
      <c r="BD464" s="174" t="str">
        <f t="shared" si="250"/>
        <v/>
      </c>
      <c r="BE464" s="201" t="str">
        <f t="shared" si="251"/>
        <v/>
      </c>
      <c r="BF464" s="174" t="str">
        <f t="shared" si="252"/>
        <v/>
      </c>
      <c r="BG464" s="186" t="str">
        <f t="shared" si="253"/>
        <v/>
      </c>
      <c r="BH464" s="175" t="str">
        <f t="shared" si="254"/>
        <v/>
      </c>
      <c r="BI464" s="632"/>
      <c r="BQ464" s="57" t="s">
        <v>2498</v>
      </c>
    </row>
    <row r="465" spans="1:69" ht="37.5" x14ac:dyDescent="0.3">
      <c r="A465" s="219"/>
      <c r="B465" s="220"/>
      <c r="C465" s="213">
        <v>454</v>
      </c>
      <c r="D465" s="657" t="s">
        <v>3617</v>
      </c>
      <c r="E465" s="33" t="s">
        <v>3615</v>
      </c>
      <c r="F465" s="34"/>
      <c r="G465" s="134">
        <v>44336</v>
      </c>
      <c r="H465" s="135">
        <v>44336</v>
      </c>
      <c r="I465" s="141"/>
      <c r="J465" s="25"/>
      <c r="K465" s="145"/>
      <c r="L465" s="28"/>
      <c r="M465" s="395">
        <v>44336</v>
      </c>
      <c r="N465" s="158">
        <f t="shared" si="255"/>
        <v>1</v>
      </c>
      <c r="O465" s="315" t="s">
        <v>0</v>
      </c>
      <c r="P465" s="315"/>
      <c r="Q465" s="315"/>
      <c r="R465" s="315"/>
      <c r="S465" s="315"/>
      <c r="T465" s="316"/>
      <c r="U465" s="317"/>
      <c r="V465" s="167">
        <v>0.25</v>
      </c>
      <c r="W465" s="313">
        <v>0.25</v>
      </c>
      <c r="X465" s="313"/>
      <c r="Y465" s="160">
        <f t="shared" si="241"/>
        <v>0.5</v>
      </c>
      <c r="Z465" s="159">
        <f t="shared" si="256"/>
        <v>7.5</v>
      </c>
      <c r="AA465" s="326"/>
      <c r="AB465" s="400">
        <f t="shared" si="265"/>
        <v>-30</v>
      </c>
      <c r="AC465" s="370"/>
      <c r="AD465" s="226" t="str">
        <f t="shared" si="242"/>
        <v/>
      </c>
      <c r="AE465" s="368">
        <f t="shared" si="257"/>
        <v>-22.5</v>
      </c>
      <c r="AF465" s="331"/>
      <c r="AG465" s="333"/>
      <c r="AH465" s="334"/>
      <c r="AI465" s="161">
        <f t="shared" si="258"/>
        <v>0</v>
      </c>
      <c r="AJ465" s="162">
        <f t="shared" si="243"/>
        <v>7.5</v>
      </c>
      <c r="AK465" s="163">
        <f t="shared" si="259"/>
        <v>7.5</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f t="shared" si="244"/>
        <v>1</v>
      </c>
      <c r="AX465" s="165" t="str">
        <f t="shared" si="245"/>
        <v/>
      </c>
      <c r="AY465" s="193">
        <f t="shared" si="246"/>
        <v>1</v>
      </c>
      <c r="AZ465" s="183" t="str">
        <f t="shared" si="247"/>
        <v/>
      </c>
      <c r="BA465" s="173">
        <f t="shared" si="248"/>
        <v>0.25</v>
      </c>
      <c r="BB465" s="174" t="str">
        <f t="shared" si="249"/>
        <v/>
      </c>
      <c r="BC465" s="186">
        <f t="shared" si="240"/>
        <v>0.25</v>
      </c>
      <c r="BD465" s="174" t="str">
        <f t="shared" si="250"/>
        <v/>
      </c>
      <c r="BE465" s="201">
        <f t="shared" si="251"/>
        <v>0.25</v>
      </c>
      <c r="BF465" s="174" t="str">
        <f t="shared" si="252"/>
        <v/>
      </c>
      <c r="BG465" s="186">
        <f t="shared" si="253"/>
        <v>0.25</v>
      </c>
      <c r="BH465" s="175" t="str">
        <f t="shared" si="254"/>
        <v/>
      </c>
      <c r="BI465" s="632"/>
      <c r="BQ465" s="57" t="s">
        <v>2499</v>
      </c>
    </row>
    <row r="466" spans="1:69" ht="37.5" x14ac:dyDescent="0.3">
      <c r="A466" s="221"/>
      <c r="B466" s="222"/>
      <c r="C466" s="214">
        <v>455</v>
      </c>
      <c r="D466" s="668" t="s">
        <v>3617</v>
      </c>
      <c r="E466" s="16" t="s">
        <v>3623</v>
      </c>
      <c r="F466" s="17"/>
      <c r="G466" s="134">
        <v>44336</v>
      </c>
      <c r="H466" s="135">
        <v>44336</v>
      </c>
      <c r="I466" s="141"/>
      <c r="J466" s="25"/>
      <c r="K466" s="145"/>
      <c r="L466" s="28"/>
      <c r="M466" s="395">
        <v>44336</v>
      </c>
      <c r="N466" s="158">
        <f t="shared" si="255"/>
        <v>1</v>
      </c>
      <c r="O466" s="27"/>
      <c r="P466" s="27"/>
      <c r="Q466" s="27"/>
      <c r="R466" s="27" t="s">
        <v>0</v>
      </c>
      <c r="S466" s="27"/>
      <c r="T466" s="28"/>
      <c r="U466" s="29"/>
      <c r="V466" s="167">
        <v>0.25</v>
      </c>
      <c r="W466" s="313"/>
      <c r="X466" s="313"/>
      <c r="Y466" s="160">
        <f t="shared" si="241"/>
        <v>0.25</v>
      </c>
      <c r="Z466" s="159">
        <f t="shared" si="256"/>
        <v>2.5</v>
      </c>
      <c r="AA466" s="327"/>
      <c r="AB466" s="400">
        <f t="shared" si="265"/>
        <v>-30</v>
      </c>
      <c r="AC466" s="371"/>
      <c r="AD466" s="226" t="str">
        <f t="shared" si="242"/>
        <v/>
      </c>
      <c r="AE466" s="368">
        <f t="shared" si="257"/>
        <v>-27.5</v>
      </c>
      <c r="AF466" s="339"/>
      <c r="AG466" s="338"/>
      <c r="AH466" s="336"/>
      <c r="AI466" s="161">
        <f t="shared" si="258"/>
        <v>0</v>
      </c>
      <c r="AJ466" s="162">
        <f t="shared" si="243"/>
        <v>2.5</v>
      </c>
      <c r="AK466" s="163">
        <f t="shared" si="259"/>
        <v>2.5</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f t="shared" si="244"/>
        <v>1</v>
      </c>
      <c r="AX466" s="165" t="str">
        <f t="shared" si="245"/>
        <v/>
      </c>
      <c r="AY466" s="193">
        <f t="shared" si="246"/>
        <v>1</v>
      </c>
      <c r="AZ466" s="183" t="str">
        <f t="shared" si="247"/>
        <v/>
      </c>
      <c r="BA466" s="173">
        <f t="shared" si="248"/>
        <v>0.25</v>
      </c>
      <c r="BB466" s="174" t="str">
        <f t="shared" si="249"/>
        <v/>
      </c>
      <c r="BC466" s="186">
        <f t="shared" ref="BC466:BC529" si="272">IF(OR(K466="x",F466="X",BA466&lt;=0),"",BA466)</f>
        <v>0.25</v>
      </c>
      <c r="BD466" s="174" t="str">
        <f t="shared" si="250"/>
        <v/>
      </c>
      <c r="BE466" s="201" t="str">
        <f t="shared" si="251"/>
        <v/>
      </c>
      <c r="BF466" s="174" t="str">
        <f t="shared" si="252"/>
        <v/>
      </c>
      <c r="BG466" s="186" t="str">
        <f t="shared" si="253"/>
        <v/>
      </c>
      <c r="BH466" s="175" t="str">
        <f t="shared" si="254"/>
        <v/>
      </c>
      <c r="BI466" s="632"/>
      <c r="BQ466" s="57" t="s">
        <v>2500</v>
      </c>
    </row>
    <row r="467" spans="1:69" ht="37.5" x14ac:dyDescent="0.3">
      <c r="A467" s="221"/>
      <c r="B467" s="222"/>
      <c r="C467" s="213">
        <v>456</v>
      </c>
      <c r="D467" s="640" t="s">
        <v>3618</v>
      </c>
      <c r="E467" s="16" t="s">
        <v>3622</v>
      </c>
      <c r="F467" s="17"/>
      <c r="G467" s="134">
        <v>44340</v>
      </c>
      <c r="H467" s="135">
        <v>44342</v>
      </c>
      <c r="I467" s="141" t="s">
        <v>0</v>
      </c>
      <c r="J467" s="25"/>
      <c r="K467" s="145"/>
      <c r="L467" s="28"/>
      <c r="M467" s="395">
        <v>44342</v>
      </c>
      <c r="N467" s="158">
        <f t="shared" si="255"/>
        <v>3</v>
      </c>
      <c r="O467" s="27"/>
      <c r="P467" s="27"/>
      <c r="Q467" s="27"/>
      <c r="R467" s="27" t="s">
        <v>0</v>
      </c>
      <c r="S467" s="27"/>
      <c r="T467" s="28"/>
      <c r="U467" s="29"/>
      <c r="V467" s="32">
        <v>0.25</v>
      </c>
      <c r="W467" s="318"/>
      <c r="X467" s="319"/>
      <c r="Y467" s="160">
        <f t="shared" si="241"/>
        <v>0.25</v>
      </c>
      <c r="Z467" s="159">
        <f t="shared" si="256"/>
        <v>2.5</v>
      </c>
      <c r="AA467" s="327"/>
      <c r="AB467" s="400">
        <f t="shared" si="265"/>
        <v>-30</v>
      </c>
      <c r="AC467" s="371"/>
      <c r="AD467" s="226" t="str">
        <f t="shared" si="242"/>
        <v/>
      </c>
      <c r="AE467" s="368">
        <f t="shared" si="257"/>
        <v>-27.5</v>
      </c>
      <c r="AF467" s="339"/>
      <c r="AG467" s="338"/>
      <c r="AH467" s="336"/>
      <c r="AI467" s="161">
        <f t="shared" si="258"/>
        <v>0</v>
      </c>
      <c r="AJ467" s="162">
        <f t="shared" si="243"/>
        <v>2.5</v>
      </c>
      <c r="AK467" s="163">
        <f t="shared" si="259"/>
        <v>2.5</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f t="shared" si="244"/>
        <v>3</v>
      </c>
      <c r="AX467" s="165" t="str">
        <f t="shared" si="245"/>
        <v/>
      </c>
      <c r="AY467" s="193">
        <f t="shared" si="246"/>
        <v>3</v>
      </c>
      <c r="AZ467" s="183" t="str">
        <f t="shared" si="247"/>
        <v/>
      </c>
      <c r="BA467" s="173">
        <f t="shared" si="248"/>
        <v>0.25</v>
      </c>
      <c r="BB467" s="174" t="str">
        <f t="shared" si="249"/>
        <v/>
      </c>
      <c r="BC467" s="186">
        <f t="shared" si="272"/>
        <v>0.25</v>
      </c>
      <c r="BD467" s="174" t="str">
        <f t="shared" si="250"/>
        <v/>
      </c>
      <c r="BE467" s="201" t="str">
        <f t="shared" si="251"/>
        <v/>
      </c>
      <c r="BF467" s="174" t="str">
        <f t="shared" si="252"/>
        <v/>
      </c>
      <c r="BG467" s="186" t="str">
        <f t="shared" si="253"/>
        <v/>
      </c>
      <c r="BH467" s="175" t="str">
        <f t="shared" si="254"/>
        <v/>
      </c>
      <c r="BI467" s="632"/>
      <c r="BQ467" s="57" t="s">
        <v>2501</v>
      </c>
    </row>
    <row r="468" spans="1:69" ht="37.5" x14ac:dyDescent="0.3">
      <c r="A468" s="221"/>
      <c r="B468" s="222"/>
      <c r="C468" s="214">
        <v>457</v>
      </c>
      <c r="D468" s="651" t="s">
        <v>3618</v>
      </c>
      <c r="E468" s="16" t="s">
        <v>3615</v>
      </c>
      <c r="F468" s="17"/>
      <c r="G468" s="134">
        <v>44340</v>
      </c>
      <c r="H468" s="135">
        <v>44342</v>
      </c>
      <c r="I468" s="141" t="s">
        <v>0</v>
      </c>
      <c r="J468" s="25"/>
      <c r="K468" s="145"/>
      <c r="L468" s="28"/>
      <c r="M468" s="395">
        <v>44342</v>
      </c>
      <c r="N468" s="158">
        <f t="shared" si="255"/>
        <v>3</v>
      </c>
      <c r="O468" s="27"/>
      <c r="P468" s="27"/>
      <c r="Q468" s="27"/>
      <c r="R468" s="27" t="s">
        <v>0</v>
      </c>
      <c r="S468" s="27"/>
      <c r="T468" s="28"/>
      <c r="U468" s="29"/>
      <c r="V468" s="32">
        <v>0.25</v>
      </c>
      <c r="W468" s="318"/>
      <c r="X468" s="319"/>
      <c r="Y468" s="160">
        <f t="shared" si="241"/>
        <v>0.25</v>
      </c>
      <c r="Z468" s="159">
        <f t="shared" si="256"/>
        <v>2.5</v>
      </c>
      <c r="AA468" s="327"/>
      <c r="AB468" s="400">
        <f t="shared" si="265"/>
        <v>-30</v>
      </c>
      <c r="AC468" s="371"/>
      <c r="AD468" s="226" t="str">
        <f t="shared" si="242"/>
        <v/>
      </c>
      <c r="AE468" s="368">
        <f t="shared" si="257"/>
        <v>-27.5</v>
      </c>
      <c r="AF468" s="339"/>
      <c r="AG468" s="338"/>
      <c r="AH468" s="336"/>
      <c r="AI468" s="161">
        <f t="shared" si="258"/>
        <v>0</v>
      </c>
      <c r="AJ468" s="162">
        <f t="shared" si="243"/>
        <v>2.5</v>
      </c>
      <c r="AK468" s="163">
        <f t="shared" si="259"/>
        <v>2.5</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f t="shared" si="244"/>
        <v>3</v>
      </c>
      <c r="AX468" s="165" t="str">
        <f t="shared" si="245"/>
        <v/>
      </c>
      <c r="AY468" s="193">
        <f t="shared" si="246"/>
        <v>3</v>
      </c>
      <c r="AZ468" s="183" t="str">
        <f t="shared" si="247"/>
        <v/>
      </c>
      <c r="BA468" s="173">
        <f t="shared" si="248"/>
        <v>0.25</v>
      </c>
      <c r="BB468" s="174" t="str">
        <f t="shared" si="249"/>
        <v/>
      </c>
      <c r="BC468" s="186">
        <f t="shared" si="272"/>
        <v>0.25</v>
      </c>
      <c r="BD468" s="174" t="str">
        <f t="shared" si="250"/>
        <v/>
      </c>
      <c r="BE468" s="201" t="str">
        <f t="shared" si="251"/>
        <v/>
      </c>
      <c r="BF468" s="174" t="str">
        <f t="shared" si="252"/>
        <v/>
      </c>
      <c r="BG468" s="186" t="str">
        <f t="shared" si="253"/>
        <v/>
      </c>
      <c r="BH468" s="175" t="str">
        <f t="shared" si="254"/>
        <v/>
      </c>
      <c r="BI468" s="632"/>
      <c r="BQ468" s="57" t="s">
        <v>2502</v>
      </c>
    </row>
    <row r="469" spans="1:69" ht="37.5" x14ac:dyDescent="0.3">
      <c r="A469" s="221"/>
      <c r="B469" s="222"/>
      <c r="C469" s="214">
        <v>458</v>
      </c>
      <c r="D469" s="662" t="s">
        <v>3618</v>
      </c>
      <c r="E469" s="18" t="s">
        <v>3623</v>
      </c>
      <c r="F469" s="17"/>
      <c r="G469" s="134">
        <v>44340</v>
      </c>
      <c r="H469" s="135">
        <v>44342</v>
      </c>
      <c r="I469" s="141" t="s">
        <v>0</v>
      </c>
      <c r="J469" s="25"/>
      <c r="K469" s="145"/>
      <c r="L469" s="28"/>
      <c r="M469" s="395">
        <v>44342</v>
      </c>
      <c r="N469" s="158">
        <f t="shared" si="255"/>
        <v>3</v>
      </c>
      <c r="O469" s="27"/>
      <c r="P469" s="27"/>
      <c r="Q469" s="27"/>
      <c r="R469" s="27" t="s">
        <v>0</v>
      </c>
      <c r="S469" s="27"/>
      <c r="T469" s="28"/>
      <c r="U469" s="29"/>
      <c r="V469" s="32">
        <v>0.25</v>
      </c>
      <c r="W469" s="318"/>
      <c r="X469" s="319"/>
      <c r="Y469" s="160">
        <f t="shared" si="241"/>
        <v>0.25</v>
      </c>
      <c r="Z469" s="159">
        <f t="shared" si="256"/>
        <v>2.5</v>
      </c>
      <c r="AA469" s="327"/>
      <c r="AB469" s="400">
        <f t="shared" si="265"/>
        <v>-30</v>
      </c>
      <c r="AC469" s="371"/>
      <c r="AD469" s="226" t="str">
        <f t="shared" si="242"/>
        <v/>
      </c>
      <c r="AE469" s="368">
        <f t="shared" si="257"/>
        <v>-27.5</v>
      </c>
      <c r="AF469" s="339"/>
      <c r="AG469" s="338"/>
      <c r="AH469" s="336"/>
      <c r="AI469" s="161">
        <f t="shared" si="258"/>
        <v>0</v>
      </c>
      <c r="AJ469" s="162">
        <f t="shared" si="243"/>
        <v>2.5</v>
      </c>
      <c r="AK469" s="163">
        <f t="shared" si="259"/>
        <v>2.5</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f t="shared" si="244"/>
        <v>3</v>
      </c>
      <c r="AX469" s="165" t="str">
        <f t="shared" si="245"/>
        <v/>
      </c>
      <c r="AY469" s="193">
        <f t="shared" si="246"/>
        <v>3</v>
      </c>
      <c r="AZ469" s="183" t="str">
        <f t="shared" si="247"/>
        <v/>
      </c>
      <c r="BA469" s="173">
        <f t="shared" si="248"/>
        <v>0.25</v>
      </c>
      <c r="BB469" s="174" t="str">
        <f t="shared" si="249"/>
        <v/>
      </c>
      <c r="BC469" s="186">
        <f t="shared" si="272"/>
        <v>0.25</v>
      </c>
      <c r="BD469" s="174" t="str">
        <f t="shared" si="250"/>
        <v/>
      </c>
      <c r="BE469" s="201" t="str">
        <f t="shared" si="251"/>
        <v/>
      </c>
      <c r="BF469" s="174" t="str">
        <f t="shared" si="252"/>
        <v/>
      </c>
      <c r="BG469" s="186" t="str">
        <f t="shared" si="253"/>
        <v/>
      </c>
      <c r="BH469" s="175" t="str">
        <f t="shared" si="254"/>
        <v/>
      </c>
      <c r="BI469" s="632"/>
      <c r="BQ469" s="57" t="s">
        <v>2503</v>
      </c>
    </row>
    <row r="470" spans="1:69" ht="37.5" x14ac:dyDescent="0.3">
      <c r="A470" s="221"/>
      <c r="B470" s="222"/>
      <c r="C470" s="213">
        <v>459</v>
      </c>
      <c r="D470" s="673" t="s">
        <v>3621</v>
      </c>
      <c r="E470" s="16" t="s">
        <v>46</v>
      </c>
      <c r="F470" s="17"/>
      <c r="G470" s="134">
        <v>44340</v>
      </c>
      <c r="H470" s="135">
        <v>44362</v>
      </c>
      <c r="I470" s="141"/>
      <c r="J470" s="25"/>
      <c r="K470" s="145"/>
      <c r="L470" s="28"/>
      <c r="M470" s="395">
        <v>44362</v>
      </c>
      <c r="N470" s="158">
        <f t="shared" si="255"/>
        <v>17</v>
      </c>
      <c r="O470" s="27"/>
      <c r="P470" s="27"/>
      <c r="Q470" s="27"/>
      <c r="R470" s="27" t="s">
        <v>0</v>
      </c>
      <c r="S470" s="27"/>
      <c r="T470" s="28"/>
      <c r="U470" s="29"/>
      <c r="V470" s="32">
        <v>0.25</v>
      </c>
      <c r="W470" s="318"/>
      <c r="X470" s="319"/>
      <c r="Y470" s="160">
        <f t="shared" si="241"/>
        <v>0.25</v>
      </c>
      <c r="Z470" s="159">
        <f t="shared" si="256"/>
        <v>2.5</v>
      </c>
      <c r="AA470" s="327"/>
      <c r="AB470" s="400">
        <f t="shared" si="265"/>
        <v>-30</v>
      </c>
      <c r="AC470" s="371"/>
      <c r="AD470" s="226" t="str">
        <f t="shared" si="242"/>
        <v/>
      </c>
      <c r="AE470" s="368">
        <f t="shared" si="257"/>
        <v>-27.5</v>
      </c>
      <c r="AF470" s="339"/>
      <c r="AG470" s="338"/>
      <c r="AH470" s="336"/>
      <c r="AI470" s="161">
        <f t="shared" si="258"/>
        <v>0</v>
      </c>
      <c r="AJ470" s="162">
        <f t="shared" si="243"/>
        <v>2.5</v>
      </c>
      <c r="AK470" s="163">
        <f t="shared" si="259"/>
        <v>2.5</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f t="shared" si="244"/>
        <v>17</v>
      </c>
      <c r="AX470" s="165" t="str">
        <f t="shared" si="245"/>
        <v/>
      </c>
      <c r="AY470" s="193">
        <f t="shared" si="246"/>
        <v>17</v>
      </c>
      <c r="AZ470" s="183" t="str">
        <f t="shared" si="247"/>
        <v/>
      </c>
      <c r="BA470" s="173">
        <f t="shared" si="248"/>
        <v>0.25</v>
      </c>
      <c r="BB470" s="174" t="str">
        <f t="shared" si="249"/>
        <v/>
      </c>
      <c r="BC470" s="186">
        <f t="shared" si="272"/>
        <v>0.25</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640" t="s">
        <v>3619</v>
      </c>
      <c r="E471" s="16" t="s">
        <v>46</v>
      </c>
      <c r="F471" s="17"/>
      <c r="G471" s="134">
        <v>44340</v>
      </c>
      <c r="H471" s="137">
        <v>44362</v>
      </c>
      <c r="I471" s="143"/>
      <c r="J471" s="80"/>
      <c r="K471" s="147"/>
      <c r="L471" s="30"/>
      <c r="M471" s="395">
        <v>44362</v>
      </c>
      <c r="N471" s="158">
        <f t="shared" si="255"/>
        <v>17</v>
      </c>
      <c r="O471" s="27"/>
      <c r="P471" s="27"/>
      <c r="Q471" s="27"/>
      <c r="R471" s="27" t="s">
        <v>0</v>
      </c>
      <c r="S471" s="27"/>
      <c r="T471" s="28"/>
      <c r="U471" s="29"/>
      <c r="V471" s="32">
        <v>0.25</v>
      </c>
      <c r="W471" s="318"/>
      <c r="X471" s="319"/>
      <c r="Y471" s="160">
        <f t="shared" si="241"/>
        <v>0.25</v>
      </c>
      <c r="Z471" s="159">
        <f t="shared" si="256"/>
        <v>2.5</v>
      </c>
      <c r="AA471" s="327"/>
      <c r="AB471" s="400">
        <f t="shared" si="265"/>
        <v>-30</v>
      </c>
      <c r="AC471" s="371"/>
      <c r="AD471" s="226" t="str">
        <f t="shared" si="242"/>
        <v/>
      </c>
      <c r="AE471" s="368">
        <f t="shared" si="257"/>
        <v>-27.5</v>
      </c>
      <c r="AF471" s="339"/>
      <c r="AG471" s="338"/>
      <c r="AH471" s="336"/>
      <c r="AI471" s="161">
        <f t="shared" si="258"/>
        <v>0</v>
      </c>
      <c r="AJ471" s="162">
        <f t="shared" si="243"/>
        <v>2.5</v>
      </c>
      <c r="AK471" s="163">
        <f t="shared" si="259"/>
        <v>2.5</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f t="shared" si="244"/>
        <v>17</v>
      </c>
      <c r="AX471" s="165" t="str">
        <f t="shared" si="245"/>
        <v/>
      </c>
      <c r="AY471" s="193">
        <f t="shared" si="246"/>
        <v>17</v>
      </c>
      <c r="AZ471" s="183" t="str">
        <f t="shared" si="247"/>
        <v/>
      </c>
      <c r="BA471" s="173">
        <f t="shared" si="248"/>
        <v>0.25</v>
      </c>
      <c r="BB471" s="174" t="str">
        <f t="shared" si="249"/>
        <v/>
      </c>
      <c r="BC471" s="186">
        <f t="shared" si="272"/>
        <v>0.25</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640" t="s">
        <v>3620</v>
      </c>
      <c r="E472" s="16" t="s">
        <v>46</v>
      </c>
      <c r="F472" s="17"/>
      <c r="G472" s="134">
        <v>44340</v>
      </c>
      <c r="H472" s="135">
        <v>44362</v>
      </c>
      <c r="I472" s="141"/>
      <c r="J472" s="25"/>
      <c r="K472" s="145"/>
      <c r="L472" s="28"/>
      <c r="M472" s="395">
        <v>44362</v>
      </c>
      <c r="N472" s="158">
        <f t="shared" si="255"/>
        <v>17</v>
      </c>
      <c r="O472" s="27"/>
      <c r="P472" s="27"/>
      <c r="Q472" s="27"/>
      <c r="R472" s="27" t="s">
        <v>0</v>
      </c>
      <c r="S472" s="27"/>
      <c r="T472" s="28"/>
      <c r="U472" s="29"/>
      <c r="V472" s="32">
        <v>0.25</v>
      </c>
      <c r="W472" s="318"/>
      <c r="X472" s="319"/>
      <c r="Y472" s="160">
        <f t="shared" si="241"/>
        <v>0.25</v>
      </c>
      <c r="Z472" s="159">
        <f t="shared" si="256"/>
        <v>2.5</v>
      </c>
      <c r="AA472" s="327"/>
      <c r="AB472" s="400">
        <f t="shared" si="265"/>
        <v>-30</v>
      </c>
      <c r="AC472" s="371"/>
      <c r="AD472" s="226" t="str">
        <f t="shared" si="242"/>
        <v/>
      </c>
      <c r="AE472" s="368">
        <f t="shared" si="257"/>
        <v>-27.5</v>
      </c>
      <c r="AF472" s="339"/>
      <c r="AG472" s="338"/>
      <c r="AH472" s="336"/>
      <c r="AI472" s="161">
        <f t="shared" si="258"/>
        <v>0</v>
      </c>
      <c r="AJ472" s="162">
        <f t="shared" si="243"/>
        <v>2.5</v>
      </c>
      <c r="AK472" s="163">
        <f t="shared" si="259"/>
        <v>2.5</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f t="shared" si="244"/>
        <v>17</v>
      </c>
      <c r="AX472" s="165" t="str">
        <f t="shared" si="245"/>
        <v/>
      </c>
      <c r="AY472" s="193">
        <f t="shared" si="246"/>
        <v>17</v>
      </c>
      <c r="AZ472" s="183" t="str">
        <f t="shared" si="247"/>
        <v/>
      </c>
      <c r="BA472" s="173">
        <f t="shared" si="248"/>
        <v>0.25</v>
      </c>
      <c r="BB472" s="174" t="str">
        <f t="shared" si="249"/>
        <v/>
      </c>
      <c r="BC472" s="186">
        <f t="shared" si="272"/>
        <v>0.25</v>
      </c>
      <c r="BD472" s="174" t="str">
        <f t="shared" si="250"/>
        <v/>
      </c>
      <c r="BE472" s="201" t="str">
        <f t="shared" si="251"/>
        <v/>
      </c>
      <c r="BF472" s="174" t="str">
        <f t="shared" si="252"/>
        <v/>
      </c>
      <c r="BG472" s="186" t="str">
        <f t="shared" si="253"/>
        <v/>
      </c>
      <c r="BH472" s="175" t="str">
        <f t="shared" si="254"/>
        <v/>
      </c>
      <c r="BI472" s="632"/>
      <c r="BQ472" s="57" t="s">
        <v>2506</v>
      </c>
    </row>
    <row r="473" spans="1:69" ht="37.5" x14ac:dyDescent="0.3">
      <c r="A473" s="221"/>
      <c r="B473" s="222"/>
      <c r="C473" s="214">
        <v>462</v>
      </c>
      <c r="D473" s="674" t="s">
        <v>3621</v>
      </c>
      <c r="E473" s="18" t="s">
        <v>3615</v>
      </c>
      <c r="F473" s="17"/>
      <c r="G473" s="134">
        <v>44340</v>
      </c>
      <c r="H473" s="135">
        <v>44363</v>
      </c>
      <c r="I473" s="141"/>
      <c r="J473" s="25"/>
      <c r="K473" s="145"/>
      <c r="L473" s="28"/>
      <c r="M473" s="395">
        <v>44363</v>
      </c>
      <c r="N473" s="158">
        <f t="shared" si="255"/>
        <v>18</v>
      </c>
      <c r="O473" s="27"/>
      <c r="P473" s="27"/>
      <c r="Q473" s="27"/>
      <c r="R473" s="27" t="s">
        <v>0</v>
      </c>
      <c r="S473" s="27"/>
      <c r="T473" s="28"/>
      <c r="U473" s="29"/>
      <c r="V473" s="32">
        <v>0.25</v>
      </c>
      <c r="W473" s="318"/>
      <c r="X473" s="319"/>
      <c r="Y473" s="160">
        <f t="shared" si="241"/>
        <v>0.25</v>
      </c>
      <c r="Z473" s="159">
        <f t="shared" si="256"/>
        <v>2.5</v>
      </c>
      <c r="AA473" s="327"/>
      <c r="AB473" s="400">
        <f t="shared" si="265"/>
        <v>-30</v>
      </c>
      <c r="AC473" s="371"/>
      <c r="AD473" s="226" t="str">
        <f t="shared" si="242"/>
        <v/>
      </c>
      <c r="AE473" s="368">
        <f t="shared" si="257"/>
        <v>-27.5</v>
      </c>
      <c r="AF473" s="339"/>
      <c r="AG473" s="338"/>
      <c r="AH473" s="336"/>
      <c r="AI473" s="161">
        <f t="shared" si="258"/>
        <v>0</v>
      </c>
      <c r="AJ473" s="162">
        <f t="shared" si="243"/>
        <v>2.5</v>
      </c>
      <c r="AK473" s="163">
        <f t="shared" si="259"/>
        <v>2.5</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f t="shared" si="244"/>
        <v>18</v>
      </c>
      <c r="AX473" s="165" t="str">
        <f t="shared" si="245"/>
        <v/>
      </c>
      <c r="AY473" s="193">
        <f t="shared" si="246"/>
        <v>18</v>
      </c>
      <c r="AZ473" s="183" t="str">
        <f t="shared" si="247"/>
        <v/>
      </c>
      <c r="BA473" s="173">
        <f t="shared" si="248"/>
        <v>0.25</v>
      </c>
      <c r="BB473" s="174" t="str">
        <f t="shared" si="249"/>
        <v/>
      </c>
      <c r="BC473" s="186">
        <f t="shared" si="272"/>
        <v>0.25</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651" t="s">
        <v>3619</v>
      </c>
      <c r="E474" s="16" t="s">
        <v>3615</v>
      </c>
      <c r="F474" s="17"/>
      <c r="G474" s="134">
        <v>44340</v>
      </c>
      <c r="H474" s="135">
        <v>44363</v>
      </c>
      <c r="I474" s="141"/>
      <c r="J474" s="25"/>
      <c r="K474" s="145"/>
      <c r="L474" s="28"/>
      <c r="M474" s="395">
        <v>44363</v>
      </c>
      <c r="N474" s="158">
        <f t="shared" si="255"/>
        <v>18</v>
      </c>
      <c r="O474" s="27"/>
      <c r="P474" s="27"/>
      <c r="Q474" s="27"/>
      <c r="R474" s="27" t="s">
        <v>0</v>
      </c>
      <c r="S474" s="27"/>
      <c r="T474" s="28"/>
      <c r="U474" s="29"/>
      <c r="V474" s="32">
        <v>0.25</v>
      </c>
      <c r="W474" s="318"/>
      <c r="X474" s="319"/>
      <c r="Y474" s="160">
        <f t="shared" si="241"/>
        <v>0.25</v>
      </c>
      <c r="Z474" s="159">
        <f t="shared" si="256"/>
        <v>2.5</v>
      </c>
      <c r="AA474" s="327"/>
      <c r="AB474" s="400">
        <f t="shared" si="265"/>
        <v>-30</v>
      </c>
      <c r="AC474" s="371"/>
      <c r="AD474" s="226" t="str">
        <f t="shared" si="242"/>
        <v/>
      </c>
      <c r="AE474" s="368">
        <f t="shared" si="257"/>
        <v>-27.5</v>
      </c>
      <c r="AF474" s="339"/>
      <c r="AG474" s="338"/>
      <c r="AH474" s="336"/>
      <c r="AI474" s="161">
        <f t="shared" si="258"/>
        <v>0</v>
      </c>
      <c r="AJ474" s="162">
        <f t="shared" si="243"/>
        <v>2.5</v>
      </c>
      <c r="AK474" s="163">
        <f t="shared" si="259"/>
        <v>2.5</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f t="shared" si="244"/>
        <v>18</v>
      </c>
      <c r="AX474" s="165" t="str">
        <f t="shared" si="245"/>
        <v/>
      </c>
      <c r="AY474" s="193">
        <f t="shared" si="246"/>
        <v>18</v>
      </c>
      <c r="AZ474" s="183" t="str">
        <f t="shared" si="247"/>
        <v/>
      </c>
      <c r="BA474" s="173">
        <f t="shared" si="248"/>
        <v>0.25</v>
      </c>
      <c r="BB474" s="174" t="str">
        <f t="shared" si="249"/>
        <v/>
      </c>
      <c r="BC474" s="186">
        <f t="shared" si="272"/>
        <v>0.25</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651" t="s">
        <v>3620</v>
      </c>
      <c r="E475" s="16" t="s">
        <v>3615</v>
      </c>
      <c r="F475" s="17"/>
      <c r="G475" s="134">
        <v>44340</v>
      </c>
      <c r="H475" s="135">
        <v>44363</v>
      </c>
      <c r="I475" s="141"/>
      <c r="J475" s="25"/>
      <c r="K475" s="145"/>
      <c r="L475" s="28"/>
      <c r="M475" s="395">
        <v>44363</v>
      </c>
      <c r="N475" s="158">
        <f t="shared" si="255"/>
        <v>18</v>
      </c>
      <c r="O475" s="27"/>
      <c r="P475" s="27"/>
      <c r="Q475" s="27"/>
      <c r="R475" s="27" t="s">
        <v>0</v>
      </c>
      <c r="S475" s="27"/>
      <c r="T475" s="28"/>
      <c r="U475" s="29"/>
      <c r="V475" s="32">
        <v>0.25</v>
      </c>
      <c r="W475" s="318"/>
      <c r="X475" s="319"/>
      <c r="Y475" s="160">
        <f t="shared" si="241"/>
        <v>0.25</v>
      </c>
      <c r="Z475" s="159">
        <f t="shared" si="256"/>
        <v>2.5</v>
      </c>
      <c r="AA475" s="327"/>
      <c r="AB475" s="400">
        <f t="shared" si="265"/>
        <v>-30</v>
      </c>
      <c r="AC475" s="371"/>
      <c r="AD475" s="226" t="str">
        <f t="shared" si="242"/>
        <v/>
      </c>
      <c r="AE475" s="368">
        <f t="shared" si="257"/>
        <v>-27.5</v>
      </c>
      <c r="AF475" s="339"/>
      <c r="AG475" s="338"/>
      <c r="AH475" s="336"/>
      <c r="AI475" s="161">
        <f t="shared" si="258"/>
        <v>0</v>
      </c>
      <c r="AJ475" s="162">
        <f t="shared" si="243"/>
        <v>2.5</v>
      </c>
      <c r="AK475" s="163">
        <f t="shared" si="259"/>
        <v>2.5</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f t="shared" si="244"/>
        <v>18</v>
      </c>
      <c r="AX475" s="165" t="str">
        <f t="shared" si="245"/>
        <v/>
      </c>
      <c r="AY475" s="193">
        <f t="shared" si="246"/>
        <v>18</v>
      </c>
      <c r="AZ475" s="183" t="str">
        <f t="shared" si="247"/>
        <v/>
      </c>
      <c r="BA475" s="173">
        <f t="shared" si="248"/>
        <v>0.25</v>
      </c>
      <c r="BB475" s="174" t="str">
        <f t="shared" si="249"/>
        <v/>
      </c>
      <c r="BC475" s="186">
        <f t="shared" si="272"/>
        <v>0.25</v>
      </c>
      <c r="BD475" s="174" t="str">
        <f t="shared" si="250"/>
        <v/>
      </c>
      <c r="BE475" s="201" t="str">
        <f t="shared" si="251"/>
        <v/>
      </c>
      <c r="BF475" s="174" t="str">
        <f t="shared" si="252"/>
        <v/>
      </c>
      <c r="BG475" s="186" t="str">
        <f t="shared" si="253"/>
        <v/>
      </c>
      <c r="BH475" s="175" t="str">
        <f t="shared" si="254"/>
        <v/>
      </c>
      <c r="BI475" s="632"/>
      <c r="BQ475" s="57" t="s">
        <v>2509</v>
      </c>
    </row>
    <row r="476" spans="1:69" ht="37.5" x14ac:dyDescent="0.3">
      <c r="A476" s="221"/>
      <c r="B476" s="222"/>
      <c r="C476" s="214">
        <v>465</v>
      </c>
      <c r="D476" s="675" t="s">
        <v>3621</v>
      </c>
      <c r="E476" s="16" t="s">
        <v>3623</v>
      </c>
      <c r="F476" s="17"/>
      <c r="G476" s="134">
        <v>44340</v>
      </c>
      <c r="H476" s="135">
        <v>44362</v>
      </c>
      <c r="I476" s="141"/>
      <c r="J476" s="25"/>
      <c r="K476" s="145"/>
      <c r="L476" s="28"/>
      <c r="M476" s="395">
        <v>44362</v>
      </c>
      <c r="N476" s="158">
        <f t="shared" si="255"/>
        <v>17</v>
      </c>
      <c r="O476" s="27"/>
      <c r="P476" s="27"/>
      <c r="Q476" s="27"/>
      <c r="R476" s="27" t="s">
        <v>0</v>
      </c>
      <c r="S476" s="27"/>
      <c r="T476" s="28"/>
      <c r="U476" s="29"/>
      <c r="V476" s="32">
        <v>0.25</v>
      </c>
      <c r="W476" s="318"/>
      <c r="X476" s="319"/>
      <c r="Y476" s="160">
        <f t="shared" si="241"/>
        <v>0.25</v>
      </c>
      <c r="Z476" s="159">
        <f t="shared" si="256"/>
        <v>2.5</v>
      </c>
      <c r="AA476" s="327"/>
      <c r="AB476" s="400">
        <f t="shared" si="265"/>
        <v>-30</v>
      </c>
      <c r="AC476" s="371"/>
      <c r="AD476" s="226" t="str">
        <f t="shared" si="242"/>
        <v/>
      </c>
      <c r="AE476" s="368">
        <f t="shared" si="257"/>
        <v>-27.5</v>
      </c>
      <c r="AF476" s="339"/>
      <c r="AG476" s="338"/>
      <c r="AH476" s="336"/>
      <c r="AI476" s="161">
        <f t="shared" si="258"/>
        <v>0</v>
      </c>
      <c r="AJ476" s="162">
        <f t="shared" si="243"/>
        <v>2.5</v>
      </c>
      <c r="AK476" s="163">
        <f t="shared" si="259"/>
        <v>2.5</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f t="shared" si="244"/>
        <v>17</v>
      </c>
      <c r="AX476" s="165" t="str">
        <f t="shared" si="245"/>
        <v/>
      </c>
      <c r="AY476" s="193">
        <f t="shared" si="246"/>
        <v>17</v>
      </c>
      <c r="AZ476" s="183" t="str">
        <f t="shared" si="247"/>
        <v/>
      </c>
      <c r="BA476" s="173">
        <f t="shared" si="248"/>
        <v>0.25</v>
      </c>
      <c r="BB476" s="174" t="str">
        <f t="shared" si="249"/>
        <v/>
      </c>
      <c r="BC476" s="186">
        <f t="shared" si="272"/>
        <v>0.25</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662" t="s">
        <v>3619</v>
      </c>
      <c r="E477" s="18" t="s">
        <v>3623</v>
      </c>
      <c r="F477" s="17"/>
      <c r="G477" s="134">
        <v>44340</v>
      </c>
      <c r="H477" s="135">
        <v>44362</v>
      </c>
      <c r="I477" s="141"/>
      <c r="J477" s="25"/>
      <c r="K477" s="145"/>
      <c r="L477" s="28"/>
      <c r="M477" s="395">
        <v>44362</v>
      </c>
      <c r="N477" s="158">
        <f t="shared" si="255"/>
        <v>17</v>
      </c>
      <c r="O477" s="27"/>
      <c r="P477" s="27"/>
      <c r="Q477" s="27"/>
      <c r="R477" s="27" t="s">
        <v>0</v>
      </c>
      <c r="S477" s="27"/>
      <c r="T477" s="28"/>
      <c r="U477" s="29"/>
      <c r="V477" s="32">
        <v>0.25</v>
      </c>
      <c r="W477" s="318"/>
      <c r="X477" s="319"/>
      <c r="Y477" s="160">
        <f t="shared" si="241"/>
        <v>0.25</v>
      </c>
      <c r="Z477" s="159">
        <f t="shared" si="256"/>
        <v>2.5</v>
      </c>
      <c r="AA477" s="327"/>
      <c r="AB477" s="400">
        <f t="shared" si="265"/>
        <v>-30</v>
      </c>
      <c r="AC477" s="371"/>
      <c r="AD477" s="226" t="str">
        <f t="shared" si="242"/>
        <v/>
      </c>
      <c r="AE477" s="368">
        <f t="shared" si="257"/>
        <v>-27.5</v>
      </c>
      <c r="AF477" s="339"/>
      <c r="AG477" s="338"/>
      <c r="AH477" s="336"/>
      <c r="AI477" s="161">
        <f t="shared" si="258"/>
        <v>0</v>
      </c>
      <c r="AJ477" s="162">
        <f t="shared" si="243"/>
        <v>2.5</v>
      </c>
      <c r="AK477" s="163">
        <f t="shared" si="259"/>
        <v>2.5</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f t="shared" si="244"/>
        <v>17</v>
      </c>
      <c r="AX477" s="165" t="str">
        <f t="shared" si="245"/>
        <v/>
      </c>
      <c r="AY477" s="193">
        <f t="shared" si="246"/>
        <v>17</v>
      </c>
      <c r="AZ477" s="183" t="str">
        <f t="shared" si="247"/>
        <v/>
      </c>
      <c r="BA477" s="173">
        <f t="shared" si="248"/>
        <v>0.25</v>
      </c>
      <c r="BB477" s="174" t="str">
        <f t="shared" si="249"/>
        <v/>
      </c>
      <c r="BC477" s="186">
        <f t="shared" si="272"/>
        <v>0.25</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662" t="s">
        <v>3620</v>
      </c>
      <c r="E478" s="16" t="s">
        <v>3623</v>
      </c>
      <c r="F478" s="17"/>
      <c r="G478" s="134">
        <v>44340</v>
      </c>
      <c r="H478" s="135">
        <v>44362</v>
      </c>
      <c r="I478" s="141"/>
      <c r="J478" s="25"/>
      <c r="K478" s="145"/>
      <c r="L478" s="28"/>
      <c r="M478" s="395">
        <v>44362</v>
      </c>
      <c r="N478" s="158">
        <f t="shared" si="255"/>
        <v>17</v>
      </c>
      <c r="O478" s="27"/>
      <c r="P478" s="27"/>
      <c r="Q478" s="27"/>
      <c r="R478" s="27" t="s">
        <v>0</v>
      </c>
      <c r="S478" s="27"/>
      <c r="T478" s="28"/>
      <c r="U478" s="29"/>
      <c r="V478" s="32">
        <v>0.25</v>
      </c>
      <c r="W478" s="318"/>
      <c r="X478" s="319"/>
      <c r="Y478" s="160">
        <f t="shared" si="241"/>
        <v>0.25</v>
      </c>
      <c r="Z478" s="159">
        <f t="shared" si="256"/>
        <v>2.5</v>
      </c>
      <c r="AA478" s="327"/>
      <c r="AB478" s="400">
        <f t="shared" si="265"/>
        <v>-30</v>
      </c>
      <c r="AC478" s="371"/>
      <c r="AD478" s="226" t="str">
        <f t="shared" si="242"/>
        <v/>
      </c>
      <c r="AE478" s="368">
        <f t="shared" si="257"/>
        <v>-27.5</v>
      </c>
      <c r="AF478" s="339"/>
      <c r="AG478" s="338"/>
      <c r="AH478" s="336"/>
      <c r="AI478" s="161">
        <f t="shared" si="258"/>
        <v>0</v>
      </c>
      <c r="AJ478" s="162">
        <f t="shared" si="243"/>
        <v>2.5</v>
      </c>
      <c r="AK478" s="163">
        <f t="shared" si="259"/>
        <v>2.5</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f t="shared" si="244"/>
        <v>17</v>
      </c>
      <c r="AX478" s="165" t="str">
        <f t="shared" si="245"/>
        <v/>
      </c>
      <c r="AY478" s="193">
        <f t="shared" si="246"/>
        <v>17</v>
      </c>
      <c r="AZ478" s="183" t="str">
        <f t="shared" si="247"/>
        <v/>
      </c>
      <c r="BA478" s="173">
        <f t="shared" si="248"/>
        <v>0.25</v>
      </c>
      <c r="BB478" s="174" t="str">
        <f t="shared" si="249"/>
        <v/>
      </c>
      <c r="BC478" s="186">
        <f t="shared" si="272"/>
        <v>0.25</v>
      </c>
      <c r="BD478" s="174" t="str">
        <f t="shared" si="250"/>
        <v/>
      </c>
      <c r="BE478" s="201" t="str">
        <f t="shared" si="251"/>
        <v/>
      </c>
      <c r="BF478" s="174" t="str">
        <f t="shared" si="252"/>
        <v/>
      </c>
      <c r="BG478" s="186" t="str">
        <f t="shared" si="253"/>
        <v/>
      </c>
      <c r="BH478" s="175" t="str">
        <f t="shared" si="254"/>
        <v/>
      </c>
      <c r="BI478" s="632"/>
      <c r="BQ478" s="57" t="s">
        <v>2511</v>
      </c>
    </row>
    <row r="479" spans="1:69" ht="77.25" customHeight="1" x14ac:dyDescent="0.3">
      <c r="A479" s="221"/>
      <c r="B479" s="222"/>
      <c r="C479" s="214">
        <v>468</v>
      </c>
      <c r="D479" s="640" t="s">
        <v>3624</v>
      </c>
      <c r="E479" s="16" t="s">
        <v>46</v>
      </c>
      <c r="F479" s="17"/>
      <c r="G479" s="134">
        <v>44340</v>
      </c>
      <c r="H479" s="135">
        <v>44384</v>
      </c>
      <c r="I479" s="141"/>
      <c r="J479" s="25"/>
      <c r="K479" s="145"/>
      <c r="L479" s="28"/>
      <c r="M479" s="395">
        <v>44384</v>
      </c>
      <c r="N479" s="158">
        <f t="shared" si="255"/>
        <v>33</v>
      </c>
      <c r="O479" s="27"/>
      <c r="P479" s="27"/>
      <c r="Q479" s="27"/>
      <c r="R479" s="27" t="s">
        <v>0</v>
      </c>
      <c r="S479" s="27"/>
      <c r="T479" s="28"/>
      <c r="U479" s="29"/>
      <c r="V479" s="32">
        <v>0.25</v>
      </c>
      <c r="W479" s="318"/>
      <c r="X479" s="319"/>
      <c r="Y479" s="160">
        <f t="shared" si="241"/>
        <v>0.25</v>
      </c>
      <c r="Z479" s="159">
        <f t="shared" si="256"/>
        <v>2.5</v>
      </c>
      <c r="AA479" s="327"/>
      <c r="AB479" s="400">
        <f t="shared" si="265"/>
        <v>-30</v>
      </c>
      <c r="AC479" s="371"/>
      <c r="AD479" s="226" t="str">
        <f t="shared" si="242"/>
        <v/>
      </c>
      <c r="AE479" s="368">
        <f t="shared" si="257"/>
        <v>-27.5</v>
      </c>
      <c r="AF479" s="339"/>
      <c r="AG479" s="338"/>
      <c r="AH479" s="336"/>
      <c r="AI479" s="161">
        <f t="shared" si="258"/>
        <v>0</v>
      </c>
      <c r="AJ479" s="162">
        <f t="shared" si="243"/>
        <v>2.5</v>
      </c>
      <c r="AK479" s="163">
        <f t="shared" si="259"/>
        <v>2.5</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f t="shared" si="244"/>
        <v>33</v>
      </c>
      <c r="AX479" s="165" t="str">
        <f t="shared" si="245"/>
        <v/>
      </c>
      <c r="AY479" s="193">
        <f t="shared" si="246"/>
        <v>33</v>
      </c>
      <c r="AZ479" s="183" t="str">
        <f t="shared" si="247"/>
        <v/>
      </c>
      <c r="BA479" s="173">
        <f t="shared" si="248"/>
        <v>0.25</v>
      </c>
      <c r="BB479" s="174" t="str">
        <f t="shared" si="249"/>
        <v/>
      </c>
      <c r="BC479" s="186">
        <f t="shared" si="272"/>
        <v>0.25</v>
      </c>
      <c r="BD479" s="174" t="str">
        <f t="shared" si="250"/>
        <v/>
      </c>
      <c r="BE479" s="201" t="str">
        <f t="shared" si="251"/>
        <v/>
      </c>
      <c r="BF479" s="174" t="str">
        <f t="shared" si="252"/>
        <v/>
      </c>
      <c r="BG479" s="186" t="str">
        <f t="shared" si="253"/>
        <v/>
      </c>
      <c r="BH479" s="175" t="str">
        <f t="shared" si="254"/>
        <v/>
      </c>
      <c r="BI479" s="632"/>
      <c r="BQ479" s="57" t="s">
        <v>2512</v>
      </c>
    </row>
    <row r="480" spans="1:69" ht="56.25" x14ac:dyDescent="0.3">
      <c r="A480" s="221"/>
      <c r="B480" s="222"/>
      <c r="C480" s="213">
        <v>469</v>
      </c>
      <c r="D480" s="640" t="s">
        <v>3625</v>
      </c>
      <c r="E480" s="16" t="s">
        <v>46</v>
      </c>
      <c r="F480" s="17"/>
      <c r="G480" s="134">
        <v>44340</v>
      </c>
      <c r="H480" s="135"/>
      <c r="I480" s="141"/>
      <c r="J480" s="25"/>
      <c r="K480" s="145"/>
      <c r="L480" s="28"/>
      <c r="M480" s="395">
        <v>44355</v>
      </c>
      <c r="N480" s="158">
        <f t="shared" si="255"/>
        <v>12</v>
      </c>
      <c r="O480" s="27"/>
      <c r="P480" s="27"/>
      <c r="Q480" s="27"/>
      <c r="R480" s="27" t="s">
        <v>0</v>
      </c>
      <c r="S480" s="27"/>
      <c r="T480" s="28"/>
      <c r="U480" s="29"/>
      <c r="V480" s="32">
        <v>0.25</v>
      </c>
      <c r="W480" s="318"/>
      <c r="X480" s="319"/>
      <c r="Y480" s="160">
        <f t="shared" si="241"/>
        <v>0.25</v>
      </c>
      <c r="Z480" s="159">
        <f t="shared" si="256"/>
        <v>2.5</v>
      </c>
      <c r="AA480" s="327"/>
      <c r="AB480" s="400">
        <f t="shared" si="265"/>
        <v>-30</v>
      </c>
      <c r="AC480" s="371"/>
      <c r="AD480" s="226" t="str">
        <f t="shared" si="242"/>
        <v/>
      </c>
      <c r="AE480" s="368">
        <f t="shared" si="257"/>
        <v>-27.5</v>
      </c>
      <c r="AF480" s="339"/>
      <c r="AG480" s="338"/>
      <c r="AH480" s="336"/>
      <c r="AI480" s="161">
        <f t="shared" si="258"/>
        <v>0</v>
      </c>
      <c r="AJ480" s="162">
        <f t="shared" si="243"/>
        <v>2.5</v>
      </c>
      <c r="AK480" s="163">
        <f t="shared" si="259"/>
        <v>2.5</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f t="shared" si="244"/>
        <v>12</v>
      </c>
      <c r="AX480" s="165" t="str">
        <f t="shared" si="245"/>
        <v/>
      </c>
      <c r="AY480" s="193">
        <f t="shared" si="246"/>
        <v>12</v>
      </c>
      <c r="AZ480" s="183" t="str">
        <f t="shared" si="247"/>
        <v/>
      </c>
      <c r="BA480" s="173">
        <f t="shared" si="248"/>
        <v>0.25</v>
      </c>
      <c r="BB480" s="174" t="str">
        <f t="shared" si="249"/>
        <v/>
      </c>
      <c r="BC480" s="186">
        <f t="shared" si="272"/>
        <v>0.25</v>
      </c>
      <c r="BD480" s="174" t="str">
        <f t="shared" si="250"/>
        <v/>
      </c>
      <c r="BE480" s="201" t="str">
        <f t="shared" si="251"/>
        <v/>
      </c>
      <c r="BF480" s="174" t="str">
        <f t="shared" si="252"/>
        <v/>
      </c>
      <c r="BG480" s="186" t="str">
        <f t="shared" si="253"/>
        <v/>
      </c>
      <c r="BH480" s="175" t="str">
        <f t="shared" si="254"/>
        <v/>
      </c>
      <c r="BI480" s="632"/>
      <c r="BQ480" s="57" t="s">
        <v>2513</v>
      </c>
    </row>
    <row r="481" spans="1:69" ht="37.5" x14ac:dyDescent="0.3">
      <c r="A481" s="221"/>
      <c r="B481" s="222"/>
      <c r="C481" s="214">
        <v>470</v>
      </c>
      <c r="D481" s="641" t="s">
        <v>3626</v>
      </c>
      <c r="E481" s="18" t="s">
        <v>46</v>
      </c>
      <c r="F481" s="17"/>
      <c r="G481" s="134">
        <v>44340</v>
      </c>
      <c r="H481" s="135"/>
      <c r="I481" s="141"/>
      <c r="J481" s="25"/>
      <c r="K481" s="145"/>
      <c r="L481" s="28"/>
      <c r="M481" s="395">
        <v>44355</v>
      </c>
      <c r="N481" s="158">
        <f t="shared" si="255"/>
        <v>12</v>
      </c>
      <c r="O481" s="27"/>
      <c r="P481" s="27"/>
      <c r="Q481" s="27"/>
      <c r="R481" s="27" t="s">
        <v>0</v>
      </c>
      <c r="S481" s="27"/>
      <c r="T481" s="28"/>
      <c r="U481" s="29"/>
      <c r="V481" s="32">
        <v>0.25</v>
      </c>
      <c r="W481" s="318"/>
      <c r="X481" s="319"/>
      <c r="Y481" s="160">
        <f t="shared" si="241"/>
        <v>0.25</v>
      </c>
      <c r="Z481" s="159">
        <f t="shared" si="256"/>
        <v>2.5</v>
      </c>
      <c r="AA481" s="327"/>
      <c r="AB481" s="400">
        <f t="shared" si="265"/>
        <v>-30</v>
      </c>
      <c r="AC481" s="371"/>
      <c r="AD481" s="226" t="str">
        <f t="shared" si="242"/>
        <v/>
      </c>
      <c r="AE481" s="368">
        <f t="shared" si="257"/>
        <v>-27.5</v>
      </c>
      <c r="AF481" s="339"/>
      <c r="AG481" s="338"/>
      <c r="AH481" s="336"/>
      <c r="AI481" s="161">
        <f t="shared" si="258"/>
        <v>0</v>
      </c>
      <c r="AJ481" s="162">
        <f t="shared" si="243"/>
        <v>2.5</v>
      </c>
      <c r="AK481" s="163">
        <f t="shared" si="259"/>
        <v>2.5</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f t="shared" si="244"/>
        <v>12</v>
      </c>
      <c r="AX481" s="165" t="str">
        <f t="shared" si="245"/>
        <v/>
      </c>
      <c r="AY481" s="193">
        <f t="shared" si="246"/>
        <v>12</v>
      </c>
      <c r="AZ481" s="183" t="str">
        <f t="shared" si="247"/>
        <v/>
      </c>
      <c r="BA481" s="173">
        <f t="shared" si="248"/>
        <v>0.25</v>
      </c>
      <c r="BB481" s="174" t="str">
        <f t="shared" si="249"/>
        <v/>
      </c>
      <c r="BC481" s="186">
        <f t="shared" si="272"/>
        <v>0.25</v>
      </c>
      <c r="BD481" s="174" t="str">
        <f t="shared" si="250"/>
        <v/>
      </c>
      <c r="BE481" s="201" t="str">
        <f t="shared" si="251"/>
        <v/>
      </c>
      <c r="BF481" s="174" t="str">
        <f t="shared" si="252"/>
        <v/>
      </c>
      <c r="BG481" s="186" t="str">
        <f t="shared" si="253"/>
        <v/>
      </c>
      <c r="BH481" s="175" t="str">
        <f t="shared" si="254"/>
        <v/>
      </c>
      <c r="BI481" s="632"/>
      <c r="BQ481" s="57" t="s">
        <v>1800</v>
      </c>
    </row>
    <row r="482" spans="1:69" ht="37.5" x14ac:dyDescent="0.3">
      <c r="A482" s="221"/>
      <c r="B482" s="222"/>
      <c r="C482" s="213">
        <v>471</v>
      </c>
      <c r="D482" s="640" t="s">
        <v>3627</v>
      </c>
      <c r="E482" s="16" t="s">
        <v>46</v>
      </c>
      <c r="F482" s="17"/>
      <c r="G482" s="134">
        <v>44340</v>
      </c>
      <c r="H482" s="135"/>
      <c r="I482" s="141"/>
      <c r="J482" s="25"/>
      <c r="K482" s="145"/>
      <c r="L482" s="28"/>
      <c r="M482" s="395">
        <v>44355</v>
      </c>
      <c r="N482" s="158">
        <f t="shared" si="255"/>
        <v>12</v>
      </c>
      <c r="O482" s="27"/>
      <c r="P482" s="27"/>
      <c r="Q482" s="27"/>
      <c r="R482" s="27" t="s">
        <v>0</v>
      </c>
      <c r="S482" s="27"/>
      <c r="T482" s="28"/>
      <c r="U482" s="29"/>
      <c r="V482" s="32">
        <v>0.25</v>
      </c>
      <c r="W482" s="318"/>
      <c r="X482" s="319"/>
      <c r="Y482" s="160">
        <f t="shared" si="241"/>
        <v>0.25</v>
      </c>
      <c r="Z482" s="159">
        <f t="shared" si="256"/>
        <v>2.5</v>
      </c>
      <c r="AA482" s="327"/>
      <c r="AB482" s="400">
        <f t="shared" si="265"/>
        <v>-30</v>
      </c>
      <c r="AC482" s="371"/>
      <c r="AD482" s="226" t="str">
        <f t="shared" si="242"/>
        <v/>
      </c>
      <c r="AE482" s="368">
        <f t="shared" si="257"/>
        <v>-27.5</v>
      </c>
      <c r="AF482" s="339"/>
      <c r="AG482" s="338"/>
      <c r="AH482" s="336"/>
      <c r="AI482" s="161">
        <f t="shared" si="258"/>
        <v>0</v>
      </c>
      <c r="AJ482" s="162">
        <f t="shared" si="243"/>
        <v>2.5</v>
      </c>
      <c r="AK482" s="163">
        <f t="shared" si="259"/>
        <v>2.5</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f t="shared" si="244"/>
        <v>12</v>
      </c>
      <c r="AX482" s="165" t="str">
        <f t="shared" si="245"/>
        <v/>
      </c>
      <c r="AY482" s="193">
        <f t="shared" si="246"/>
        <v>12</v>
      </c>
      <c r="AZ482" s="183" t="str">
        <f t="shared" si="247"/>
        <v/>
      </c>
      <c r="BA482" s="173">
        <f t="shared" si="248"/>
        <v>0.25</v>
      </c>
      <c r="BB482" s="174" t="str">
        <f t="shared" si="249"/>
        <v/>
      </c>
      <c r="BC482" s="186">
        <f t="shared" si="272"/>
        <v>0.25</v>
      </c>
      <c r="BD482" s="174" t="str">
        <f t="shared" si="250"/>
        <v/>
      </c>
      <c r="BE482" s="201" t="str">
        <f t="shared" si="251"/>
        <v/>
      </c>
      <c r="BF482" s="174" t="str">
        <f t="shared" si="252"/>
        <v/>
      </c>
      <c r="BG482" s="186" t="str">
        <f t="shared" si="253"/>
        <v/>
      </c>
      <c r="BH482" s="175" t="str">
        <f t="shared" si="254"/>
        <v/>
      </c>
      <c r="BI482" s="632"/>
      <c r="BQ482" s="57" t="s">
        <v>2514</v>
      </c>
    </row>
    <row r="483" spans="1:69" ht="37.5" x14ac:dyDescent="0.3">
      <c r="A483" s="221"/>
      <c r="B483" s="222"/>
      <c r="C483" s="214">
        <v>472</v>
      </c>
      <c r="D483" s="640" t="s">
        <v>3628</v>
      </c>
      <c r="E483" s="16" t="s">
        <v>46</v>
      </c>
      <c r="F483" s="17"/>
      <c r="G483" s="134">
        <v>44340</v>
      </c>
      <c r="H483" s="135"/>
      <c r="I483" s="141"/>
      <c r="J483" s="25"/>
      <c r="K483" s="145"/>
      <c r="L483" s="28"/>
      <c r="M483" s="395">
        <v>44355</v>
      </c>
      <c r="N483" s="158">
        <f t="shared" si="255"/>
        <v>12</v>
      </c>
      <c r="O483" s="27"/>
      <c r="P483" s="27"/>
      <c r="Q483" s="27"/>
      <c r="R483" s="27" t="s">
        <v>0</v>
      </c>
      <c r="S483" s="27"/>
      <c r="T483" s="28"/>
      <c r="U483" s="29"/>
      <c r="V483" s="32">
        <v>0.25</v>
      </c>
      <c r="W483" s="318"/>
      <c r="X483" s="319"/>
      <c r="Y483" s="160">
        <f t="shared" si="241"/>
        <v>0.25</v>
      </c>
      <c r="Z483" s="159">
        <f t="shared" si="256"/>
        <v>2.5</v>
      </c>
      <c r="AA483" s="327"/>
      <c r="AB483" s="400">
        <f t="shared" si="265"/>
        <v>-30</v>
      </c>
      <c r="AC483" s="371"/>
      <c r="AD483" s="226" t="str">
        <f t="shared" si="242"/>
        <v/>
      </c>
      <c r="AE483" s="368">
        <f t="shared" si="257"/>
        <v>-27.5</v>
      </c>
      <c r="AF483" s="339"/>
      <c r="AG483" s="338"/>
      <c r="AH483" s="336"/>
      <c r="AI483" s="161">
        <f t="shared" si="258"/>
        <v>0</v>
      </c>
      <c r="AJ483" s="162">
        <f t="shared" si="243"/>
        <v>2.5</v>
      </c>
      <c r="AK483" s="163">
        <f t="shared" si="259"/>
        <v>2.5</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f t="shared" si="244"/>
        <v>12</v>
      </c>
      <c r="AX483" s="165" t="str">
        <f t="shared" si="245"/>
        <v/>
      </c>
      <c r="AY483" s="193">
        <f t="shared" si="246"/>
        <v>12</v>
      </c>
      <c r="AZ483" s="183" t="str">
        <f t="shared" si="247"/>
        <v/>
      </c>
      <c r="BA483" s="173">
        <f t="shared" si="248"/>
        <v>0.25</v>
      </c>
      <c r="BB483" s="174" t="str">
        <f t="shared" si="249"/>
        <v/>
      </c>
      <c r="BC483" s="186">
        <f t="shared" si="272"/>
        <v>0.25</v>
      </c>
      <c r="BD483" s="174" t="str">
        <f t="shared" si="250"/>
        <v/>
      </c>
      <c r="BE483" s="201" t="str">
        <f t="shared" si="251"/>
        <v/>
      </c>
      <c r="BF483" s="174" t="str">
        <f t="shared" si="252"/>
        <v/>
      </c>
      <c r="BG483" s="186" t="str">
        <f t="shared" si="253"/>
        <v/>
      </c>
      <c r="BH483" s="175" t="str">
        <f t="shared" si="254"/>
        <v/>
      </c>
      <c r="BI483" s="632"/>
      <c r="BQ483" s="57" t="s">
        <v>2515</v>
      </c>
    </row>
    <row r="484" spans="1:69" ht="37.5" x14ac:dyDescent="0.3">
      <c r="A484" s="221"/>
      <c r="B484" s="222"/>
      <c r="C484" s="214">
        <v>473</v>
      </c>
      <c r="D484" s="640" t="s">
        <v>3629</v>
      </c>
      <c r="E484" s="16" t="s">
        <v>46</v>
      </c>
      <c r="F484" s="17"/>
      <c r="G484" s="134">
        <v>44340</v>
      </c>
      <c r="H484" s="135"/>
      <c r="I484" s="141"/>
      <c r="J484" s="25"/>
      <c r="K484" s="145"/>
      <c r="L484" s="28"/>
      <c r="M484" s="395">
        <v>44355</v>
      </c>
      <c r="N484" s="158">
        <f t="shared" si="255"/>
        <v>12</v>
      </c>
      <c r="O484" s="27"/>
      <c r="P484" s="27"/>
      <c r="Q484" s="27"/>
      <c r="R484" s="27" t="s">
        <v>0</v>
      </c>
      <c r="S484" s="27"/>
      <c r="T484" s="28"/>
      <c r="U484" s="29"/>
      <c r="V484" s="32">
        <v>0.25</v>
      </c>
      <c r="W484" s="318"/>
      <c r="X484" s="319"/>
      <c r="Y484" s="160">
        <f t="shared" si="241"/>
        <v>0.25</v>
      </c>
      <c r="Z484" s="159">
        <f t="shared" si="256"/>
        <v>2.5</v>
      </c>
      <c r="AA484" s="327"/>
      <c r="AB484" s="400">
        <f t="shared" si="265"/>
        <v>-30</v>
      </c>
      <c r="AC484" s="371"/>
      <c r="AD484" s="226" t="str">
        <f t="shared" si="242"/>
        <v/>
      </c>
      <c r="AE484" s="368">
        <f t="shared" si="257"/>
        <v>-27.5</v>
      </c>
      <c r="AF484" s="339"/>
      <c r="AG484" s="338"/>
      <c r="AH484" s="336"/>
      <c r="AI484" s="161">
        <f t="shared" si="258"/>
        <v>0</v>
      </c>
      <c r="AJ484" s="162">
        <f t="shared" si="243"/>
        <v>2.5</v>
      </c>
      <c r="AK484" s="163">
        <f t="shared" si="259"/>
        <v>2.5</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f t="shared" si="244"/>
        <v>12</v>
      </c>
      <c r="AX484" s="165" t="str">
        <f t="shared" si="245"/>
        <v/>
      </c>
      <c r="AY484" s="193">
        <f t="shared" si="246"/>
        <v>12</v>
      </c>
      <c r="AZ484" s="183" t="str">
        <f t="shared" si="247"/>
        <v/>
      </c>
      <c r="BA484" s="173">
        <f t="shared" si="248"/>
        <v>0.25</v>
      </c>
      <c r="BB484" s="174" t="str">
        <f t="shared" si="249"/>
        <v/>
      </c>
      <c r="BC484" s="186">
        <f t="shared" si="272"/>
        <v>0.25</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641" t="s">
        <v>3630</v>
      </c>
      <c r="E485" s="18" t="s">
        <v>46</v>
      </c>
      <c r="F485" s="17"/>
      <c r="G485" s="134">
        <v>44340</v>
      </c>
      <c r="H485" s="135"/>
      <c r="I485" s="141"/>
      <c r="J485" s="25"/>
      <c r="K485" s="145"/>
      <c r="L485" s="28"/>
      <c r="M485" s="395">
        <v>44355</v>
      </c>
      <c r="N485" s="158">
        <f t="shared" si="255"/>
        <v>12</v>
      </c>
      <c r="O485" s="27"/>
      <c r="P485" s="27"/>
      <c r="Q485" s="27"/>
      <c r="R485" s="27" t="s">
        <v>0</v>
      </c>
      <c r="S485" s="27"/>
      <c r="T485" s="28"/>
      <c r="U485" s="29"/>
      <c r="V485" s="32">
        <v>0.25</v>
      </c>
      <c r="W485" s="318"/>
      <c r="X485" s="319"/>
      <c r="Y485" s="160">
        <f t="shared" si="241"/>
        <v>0.25</v>
      </c>
      <c r="Z485" s="159">
        <f t="shared" si="256"/>
        <v>2.5</v>
      </c>
      <c r="AA485" s="327"/>
      <c r="AB485" s="400">
        <f t="shared" si="265"/>
        <v>-30</v>
      </c>
      <c r="AC485" s="371"/>
      <c r="AD485" s="226" t="str">
        <f t="shared" si="242"/>
        <v/>
      </c>
      <c r="AE485" s="368">
        <f t="shared" si="257"/>
        <v>-27.5</v>
      </c>
      <c r="AF485" s="339"/>
      <c r="AG485" s="338"/>
      <c r="AH485" s="336"/>
      <c r="AI485" s="161">
        <f t="shared" si="258"/>
        <v>0</v>
      </c>
      <c r="AJ485" s="162">
        <f t="shared" si="243"/>
        <v>2.5</v>
      </c>
      <c r="AK485" s="163">
        <f t="shared" si="259"/>
        <v>2.5</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f t="shared" si="244"/>
        <v>12</v>
      </c>
      <c r="AX485" s="165" t="str">
        <f t="shared" si="245"/>
        <v/>
      </c>
      <c r="AY485" s="193">
        <f t="shared" si="246"/>
        <v>12</v>
      </c>
      <c r="AZ485" s="183" t="str">
        <f t="shared" si="247"/>
        <v/>
      </c>
      <c r="BA485" s="173">
        <f t="shared" si="248"/>
        <v>0.25</v>
      </c>
      <c r="BB485" s="174" t="str">
        <f t="shared" si="249"/>
        <v/>
      </c>
      <c r="BC485" s="186">
        <f t="shared" si="272"/>
        <v>0.25</v>
      </c>
      <c r="BD485" s="174" t="str">
        <f t="shared" si="250"/>
        <v/>
      </c>
      <c r="BE485" s="201" t="str">
        <f t="shared" si="251"/>
        <v/>
      </c>
      <c r="BF485" s="174" t="str">
        <f t="shared" si="252"/>
        <v/>
      </c>
      <c r="BG485" s="186" t="str">
        <f t="shared" si="253"/>
        <v/>
      </c>
      <c r="BH485" s="175" t="str">
        <f t="shared" si="254"/>
        <v/>
      </c>
      <c r="BI485" s="632"/>
      <c r="BQ485" s="57" t="s">
        <v>2517</v>
      </c>
    </row>
    <row r="486" spans="1:69" ht="37.5" x14ac:dyDescent="0.3">
      <c r="A486" s="221"/>
      <c r="B486" s="222"/>
      <c r="C486" s="214">
        <v>475</v>
      </c>
      <c r="D486" s="640" t="s">
        <v>3631</v>
      </c>
      <c r="E486" s="16" t="s">
        <v>46</v>
      </c>
      <c r="F486" s="17"/>
      <c r="G486" s="134">
        <v>44340</v>
      </c>
      <c r="H486" s="135"/>
      <c r="I486" s="141"/>
      <c r="J486" s="25"/>
      <c r="K486" s="145"/>
      <c r="L486" s="28"/>
      <c r="M486" s="395">
        <v>44355</v>
      </c>
      <c r="N486" s="158">
        <f t="shared" si="255"/>
        <v>12</v>
      </c>
      <c r="O486" s="27"/>
      <c r="P486" s="27"/>
      <c r="Q486" s="27"/>
      <c r="R486" s="27" t="s">
        <v>0</v>
      </c>
      <c r="S486" s="27"/>
      <c r="T486" s="28"/>
      <c r="U486" s="29"/>
      <c r="V486" s="32">
        <v>0.25</v>
      </c>
      <c r="W486" s="318"/>
      <c r="X486" s="319"/>
      <c r="Y486" s="160">
        <f t="shared" si="241"/>
        <v>0.25</v>
      </c>
      <c r="Z486" s="159">
        <f t="shared" si="256"/>
        <v>2.5</v>
      </c>
      <c r="AA486" s="327"/>
      <c r="AB486" s="400">
        <f t="shared" si="265"/>
        <v>-30</v>
      </c>
      <c r="AC486" s="371"/>
      <c r="AD486" s="226" t="str">
        <f t="shared" si="242"/>
        <v/>
      </c>
      <c r="AE486" s="368">
        <f t="shared" si="257"/>
        <v>-27.5</v>
      </c>
      <c r="AF486" s="339"/>
      <c r="AG486" s="338"/>
      <c r="AH486" s="336"/>
      <c r="AI486" s="161">
        <f t="shared" si="258"/>
        <v>0</v>
      </c>
      <c r="AJ486" s="162">
        <f t="shared" si="243"/>
        <v>2.5</v>
      </c>
      <c r="AK486" s="163">
        <f t="shared" si="259"/>
        <v>2.5</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f t="shared" si="244"/>
        <v>12</v>
      </c>
      <c r="AX486" s="165" t="str">
        <f t="shared" si="245"/>
        <v/>
      </c>
      <c r="AY486" s="193">
        <f t="shared" si="246"/>
        <v>12</v>
      </c>
      <c r="AZ486" s="183" t="str">
        <f t="shared" si="247"/>
        <v/>
      </c>
      <c r="BA486" s="173">
        <f t="shared" si="248"/>
        <v>0.25</v>
      </c>
      <c r="BB486" s="174" t="str">
        <f t="shared" si="249"/>
        <v/>
      </c>
      <c r="BC486" s="186">
        <f t="shared" si="272"/>
        <v>0.25</v>
      </c>
      <c r="BD486" s="174" t="str">
        <f t="shared" si="250"/>
        <v/>
      </c>
      <c r="BE486" s="201" t="str">
        <f t="shared" si="251"/>
        <v/>
      </c>
      <c r="BF486" s="174" t="str">
        <f t="shared" si="252"/>
        <v/>
      </c>
      <c r="BG486" s="186" t="str">
        <f t="shared" si="253"/>
        <v/>
      </c>
      <c r="BH486" s="175" t="str">
        <f t="shared" si="254"/>
        <v/>
      </c>
      <c r="BI486" s="632"/>
      <c r="BQ486" s="57" t="s">
        <v>2518</v>
      </c>
    </row>
    <row r="487" spans="1:69" ht="56.25" x14ac:dyDescent="0.3">
      <c r="A487" s="221"/>
      <c r="B487" s="222"/>
      <c r="C487" s="213">
        <v>476</v>
      </c>
      <c r="D487" s="651" t="s">
        <v>3625</v>
      </c>
      <c r="E487" s="16" t="s">
        <v>3615</v>
      </c>
      <c r="F487" s="17"/>
      <c r="G487" s="134">
        <v>44340</v>
      </c>
      <c r="H487" s="135"/>
      <c r="I487" s="141"/>
      <c r="J487" s="25"/>
      <c r="K487" s="145"/>
      <c r="L487" s="28"/>
      <c r="M487" s="395">
        <v>44355</v>
      </c>
      <c r="N487" s="158">
        <f t="shared" si="255"/>
        <v>12</v>
      </c>
      <c r="O487" s="27"/>
      <c r="P487" s="27"/>
      <c r="Q487" s="27"/>
      <c r="R487" s="27" t="s">
        <v>0</v>
      </c>
      <c r="S487" s="27"/>
      <c r="T487" s="28"/>
      <c r="U487" s="29"/>
      <c r="V487" s="32">
        <v>0.25</v>
      </c>
      <c r="W487" s="318"/>
      <c r="X487" s="319"/>
      <c r="Y487" s="160">
        <f t="shared" si="241"/>
        <v>0.25</v>
      </c>
      <c r="Z487" s="159">
        <f t="shared" si="256"/>
        <v>2.5</v>
      </c>
      <c r="AA487" s="327"/>
      <c r="AB487" s="400">
        <f t="shared" si="265"/>
        <v>-30</v>
      </c>
      <c r="AC487" s="371"/>
      <c r="AD487" s="226" t="str">
        <f t="shared" si="242"/>
        <v/>
      </c>
      <c r="AE487" s="368">
        <f t="shared" si="257"/>
        <v>-27.5</v>
      </c>
      <c r="AF487" s="339"/>
      <c r="AG487" s="338"/>
      <c r="AH487" s="336"/>
      <c r="AI487" s="161">
        <f t="shared" si="258"/>
        <v>0</v>
      </c>
      <c r="AJ487" s="162">
        <f t="shared" si="243"/>
        <v>2.5</v>
      </c>
      <c r="AK487" s="163">
        <f t="shared" si="259"/>
        <v>2.5</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f t="shared" si="244"/>
        <v>12</v>
      </c>
      <c r="AX487" s="165" t="str">
        <f t="shared" si="245"/>
        <v/>
      </c>
      <c r="AY487" s="193">
        <f t="shared" si="246"/>
        <v>12</v>
      </c>
      <c r="AZ487" s="183" t="str">
        <f t="shared" si="247"/>
        <v/>
      </c>
      <c r="BA487" s="173">
        <f t="shared" si="248"/>
        <v>0.25</v>
      </c>
      <c r="BB487" s="174" t="str">
        <f t="shared" si="249"/>
        <v/>
      </c>
      <c r="BC487" s="186">
        <f t="shared" si="272"/>
        <v>0.25</v>
      </c>
      <c r="BD487" s="174" t="str">
        <f t="shared" si="250"/>
        <v/>
      </c>
      <c r="BE487" s="201" t="str">
        <f t="shared" si="251"/>
        <v/>
      </c>
      <c r="BF487" s="174" t="str">
        <f t="shared" si="252"/>
        <v/>
      </c>
      <c r="BG487" s="186" t="str">
        <f t="shared" si="253"/>
        <v/>
      </c>
      <c r="BH487" s="175" t="str">
        <f t="shared" si="254"/>
        <v/>
      </c>
      <c r="BI487" s="632"/>
      <c r="BQ487" s="57" t="s">
        <v>2519</v>
      </c>
    </row>
    <row r="488" spans="1:69" ht="37.5" x14ac:dyDescent="0.3">
      <c r="A488" s="221"/>
      <c r="B488" s="222"/>
      <c r="C488" s="214">
        <v>477</v>
      </c>
      <c r="D488" s="652" t="s">
        <v>3626</v>
      </c>
      <c r="E488" s="16" t="s">
        <v>3615</v>
      </c>
      <c r="F488" s="17"/>
      <c r="G488" s="134">
        <v>44340</v>
      </c>
      <c r="H488" s="135"/>
      <c r="I488" s="141"/>
      <c r="J488" s="25"/>
      <c r="K488" s="145"/>
      <c r="L488" s="28"/>
      <c r="M488" s="395">
        <v>44355</v>
      </c>
      <c r="N488" s="158">
        <f t="shared" si="255"/>
        <v>12</v>
      </c>
      <c r="O488" s="27"/>
      <c r="P488" s="27"/>
      <c r="Q488" s="27"/>
      <c r="R488" s="27" t="s">
        <v>0</v>
      </c>
      <c r="S488" s="27"/>
      <c r="T488" s="28"/>
      <c r="U488" s="29"/>
      <c r="V488" s="32">
        <v>0.25</v>
      </c>
      <c r="W488" s="318"/>
      <c r="X488" s="319"/>
      <c r="Y488" s="160">
        <f t="shared" si="241"/>
        <v>0.25</v>
      </c>
      <c r="Z488" s="159">
        <f t="shared" si="256"/>
        <v>2.5</v>
      </c>
      <c r="AA488" s="327"/>
      <c r="AB488" s="400">
        <f t="shared" si="265"/>
        <v>-30</v>
      </c>
      <c r="AC488" s="371"/>
      <c r="AD488" s="226" t="str">
        <f t="shared" si="242"/>
        <v/>
      </c>
      <c r="AE488" s="368">
        <f t="shared" si="257"/>
        <v>-27.5</v>
      </c>
      <c r="AF488" s="339"/>
      <c r="AG488" s="338"/>
      <c r="AH488" s="336"/>
      <c r="AI488" s="161">
        <f t="shared" si="258"/>
        <v>0</v>
      </c>
      <c r="AJ488" s="162">
        <f t="shared" si="243"/>
        <v>2.5</v>
      </c>
      <c r="AK488" s="163">
        <f t="shared" si="259"/>
        <v>2.5</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f t="shared" si="244"/>
        <v>12</v>
      </c>
      <c r="AX488" s="165" t="str">
        <f t="shared" si="245"/>
        <v/>
      </c>
      <c r="AY488" s="193">
        <f t="shared" si="246"/>
        <v>12</v>
      </c>
      <c r="AZ488" s="183" t="str">
        <f t="shared" si="247"/>
        <v/>
      </c>
      <c r="BA488" s="173">
        <f t="shared" si="248"/>
        <v>0.25</v>
      </c>
      <c r="BB488" s="174" t="str">
        <f t="shared" si="249"/>
        <v/>
      </c>
      <c r="BC488" s="186">
        <f t="shared" si="272"/>
        <v>0.25</v>
      </c>
      <c r="BD488" s="174" t="str">
        <f t="shared" si="250"/>
        <v/>
      </c>
      <c r="BE488" s="201" t="str">
        <f t="shared" si="251"/>
        <v/>
      </c>
      <c r="BF488" s="174" t="str">
        <f t="shared" si="252"/>
        <v/>
      </c>
      <c r="BG488" s="186" t="str">
        <f t="shared" si="253"/>
        <v/>
      </c>
      <c r="BH488" s="175" t="str">
        <f t="shared" si="254"/>
        <v/>
      </c>
      <c r="BI488" s="632"/>
      <c r="BQ488" s="57" t="s">
        <v>2520</v>
      </c>
    </row>
    <row r="489" spans="1:69" ht="37.5" x14ac:dyDescent="0.3">
      <c r="A489" s="221"/>
      <c r="B489" s="222"/>
      <c r="C489" s="214">
        <v>478</v>
      </c>
      <c r="D489" s="651" t="s">
        <v>3627</v>
      </c>
      <c r="E489" s="16" t="s">
        <v>3615</v>
      </c>
      <c r="F489" s="17"/>
      <c r="G489" s="134">
        <v>44340</v>
      </c>
      <c r="H489" s="135"/>
      <c r="I489" s="141"/>
      <c r="J489" s="25"/>
      <c r="K489" s="145"/>
      <c r="L489" s="28"/>
      <c r="M489" s="395">
        <v>44355</v>
      </c>
      <c r="N489" s="158">
        <f t="shared" si="255"/>
        <v>12</v>
      </c>
      <c r="O489" s="27"/>
      <c r="P489" s="27"/>
      <c r="Q489" s="27"/>
      <c r="R489" s="27" t="s">
        <v>0</v>
      </c>
      <c r="S489" s="27"/>
      <c r="T489" s="28"/>
      <c r="U489" s="29"/>
      <c r="V489" s="32">
        <v>0.25</v>
      </c>
      <c r="W489" s="318"/>
      <c r="X489" s="319"/>
      <c r="Y489" s="160">
        <f t="shared" si="241"/>
        <v>0.25</v>
      </c>
      <c r="Z489" s="159">
        <f t="shared" si="256"/>
        <v>2.5</v>
      </c>
      <c r="AA489" s="327"/>
      <c r="AB489" s="400">
        <f t="shared" si="265"/>
        <v>-30</v>
      </c>
      <c r="AC489" s="371"/>
      <c r="AD489" s="226" t="str">
        <f t="shared" si="242"/>
        <v/>
      </c>
      <c r="AE489" s="368">
        <f t="shared" si="257"/>
        <v>-27.5</v>
      </c>
      <c r="AF489" s="339"/>
      <c r="AG489" s="338"/>
      <c r="AH489" s="336"/>
      <c r="AI489" s="161">
        <f t="shared" si="258"/>
        <v>0</v>
      </c>
      <c r="AJ489" s="162">
        <f t="shared" si="243"/>
        <v>2.5</v>
      </c>
      <c r="AK489" s="163">
        <f t="shared" si="259"/>
        <v>2.5</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f t="shared" si="244"/>
        <v>12</v>
      </c>
      <c r="AX489" s="165" t="str">
        <f t="shared" si="245"/>
        <v/>
      </c>
      <c r="AY489" s="193">
        <f t="shared" si="246"/>
        <v>12</v>
      </c>
      <c r="AZ489" s="183" t="str">
        <f t="shared" si="247"/>
        <v/>
      </c>
      <c r="BA489" s="173">
        <f t="shared" si="248"/>
        <v>0.25</v>
      </c>
      <c r="BB489" s="174" t="str">
        <f t="shared" si="249"/>
        <v/>
      </c>
      <c r="BC489" s="186">
        <f t="shared" si="272"/>
        <v>0.25</v>
      </c>
      <c r="BD489" s="174" t="str">
        <f t="shared" si="250"/>
        <v/>
      </c>
      <c r="BE489" s="201" t="str">
        <f t="shared" si="251"/>
        <v/>
      </c>
      <c r="BF489" s="174" t="str">
        <f t="shared" si="252"/>
        <v/>
      </c>
      <c r="BG489" s="186" t="str">
        <f t="shared" si="253"/>
        <v/>
      </c>
      <c r="BH489" s="175" t="str">
        <f t="shared" si="254"/>
        <v/>
      </c>
      <c r="BI489" s="632"/>
      <c r="BQ489" s="57" t="s">
        <v>1805</v>
      </c>
    </row>
    <row r="490" spans="1:69" ht="37.5" x14ac:dyDescent="0.3">
      <c r="A490" s="221"/>
      <c r="B490" s="222"/>
      <c r="C490" s="213">
        <v>479</v>
      </c>
      <c r="D490" s="651" t="s">
        <v>3628</v>
      </c>
      <c r="E490" s="16" t="s">
        <v>3615</v>
      </c>
      <c r="F490" s="17"/>
      <c r="G490" s="134">
        <v>44340</v>
      </c>
      <c r="H490" s="135"/>
      <c r="I490" s="141"/>
      <c r="J490" s="25"/>
      <c r="K490" s="145"/>
      <c r="L490" s="28"/>
      <c r="M490" s="395">
        <v>44355</v>
      </c>
      <c r="N490" s="158">
        <f t="shared" si="255"/>
        <v>12</v>
      </c>
      <c r="O490" s="27"/>
      <c r="P490" s="27"/>
      <c r="Q490" s="27"/>
      <c r="R490" s="27" t="s">
        <v>0</v>
      </c>
      <c r="S490" s="27"/>
      <c r="T490" s="28"/>
      <c r="U490" s="29"/>
      <c r="V490" s="32">
        <v>0.25</v>
      </c>
      <c r="W490" s="318"/>
      <c r="X490" s="319"/>
      <c r="Y490" s="160">
        <f t="shared" si="241"/>
        <v>0.25</v>
      </c>
      <c r="Z490" s="159">
        <f t="shared" si="256"/>
        <v>2.5</v>
      </c>
      <c r="AA490" s="327"/>
      <c r="AB490" s="400">
        <f t="shared" si="265"/>
        <v>-30</v>
      </c>
      <c r="AC490" s="371"/>
      <c r="AD490" s="226" t="str">
        <f t="shared" si="242"/>
        <v/>
      </c>
      <c r="AE490" s="368">
        <f t="shared" si="257"/>
        <v>-27.5</v>
      </c>
      <c r="AF490" s="339"/>
      <c r="AG490" s="338"/>
      <c r="AH490" s="336"/>
      <c r="AI490" s="161">
        <f t="shared" si="258"/>
        <v>0</v>
      </c>
      <c r="AJ490" s="162">
        <f t="shared" si="243"/>
        <v>2.5</v>
      </c>
      <c r="AK490" s="163">
        <f t="shared" si="259"/>
        <v>2.5</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f t="shared" si="244"/>
        <v>12</v>
      </c>
      <c r="AX490" s="165" t="str">
        <f t="shared" si="245"/>
        <v/>
      </c>
      <c r="AY490" s="193">
        <f t="shared" si="246"/>
        <v>12</v>
      </c>
      <c r="AZ490" s="183" t="str">
        <f t="shared" si="247"/>
        <v/>
      </c>
      <c r="BA490" s="173">
        <f t="shared" si="248"/>
        <v>0.25</v>
      </c>
      <c r="BB490" s="174" t="str">
        <f t="shared" si="249"/>
        <v/>
      </c>
      <c r="BC490" s="186">
        <f t="shared" si="272"/>
        <v>0.25</v>
      </c>
      <c r="BD490" s="174" t="str">
        <f t="shared" si="250"/>
        <v/>
      </c>
      <c r="BE490" s="201" t="str">
        <f t="shared" si="251"/>
        <v/>
      </c>
      <c r="BF490" s="174" t="str">
        <f t="shared" si="252"/>
        <v/>
      </c>
      <c r="BG490" s="186" t="str">
        <f t="shared" si="253"/>
        <v/>
      </c>
      <c r="BH490" s="175" t="str">
        <f t="shared" si="254"/>
        <v/>
      </c>
      <c r="BI490" s="632"/>
      <c r="BQ490" s="57" t="s">
        <v>2521</v>
      </c>
    </row>
    <row r="491" spans="1:69" ht="37.5" x14ac:dyDescent="0.3">
      <c r="A491" s="221"/>
      <c r="B491" s="222"/>
      <c r="C491" s="214">
        <v>480</v>
      </c>
      <c r="D491" s="651" t="s">
        <v>3629</v>
      </c>
      <c r="E491" s="16" t="s">
        <v>3615</v>
      </c>
      <c r="F491" s="17"/>
      <c r="G491" s="134">
        <v>44340</v>
      </c>
      <c r="H491" s="135"/>
      <c r="I491" s="141"/>
      <c r="J491" s="25"/>
      <c r="K491" s="145"/>
      <c r="L491" s="28"/>
      <c r="M491" s="395">
        <v>44355</v>
      </c>
      <c r="N491" s="158">
        <f t="shared" si="255"/>
        <v>12</v>
      </c>
      <c r="O491" s="27"/>
      <c r="P491" s="27"/>
      <c r="Q491" s="27"/>
      <c r="R491" s="27" t="s">
        <v>0</v>
      </c>
      <c r="S491" s="27"/>
      <c r="T491" s="28"/>
      <c r="U491" s="29"/>
      <c r="V491" s="32">
        <v>0.25</v>
      </c>
      <c r="W491" s="318"/>
      <c r="X491" s="319"/>
      <c r="Y491" s="160">
        <f t="shared" si="241"/>
        <v>0.25</v>
      </c>
      <c r="Z491" s="159">
        <f t="shared" si="256"/>
        <v>2.5</v>
      </c>
      <c r="AA491" s="327"/>
      <c r="AB491" s="400">
        <f t="shared" si="265"/>
        <v>-30</v>
      </c>
      <c r="AC491" s="371"/>
      <c r="AD491" s="226" t="str">
        <f t="shared" si="242"/>
        <v/>
      </c>
      <c r="AE491" s="368">
        <f t="shared" si="257"/>
        <v>-27.5</v>
      </c>
      <c r="AF491" s="339"/>
      <c r="AG491" s="338"/>
      <c r="AH491" s="336"/>
      <c r="AI491" s="161">
        <f t="shared" si="258"/>
        <v>0</v>
      </c>
      <c r="AJ491" s="162">
        <f t="shared" si="243"/>
        <v>2.5</v>
      </c>
      <c r="AK491" s="163">
        <f t="shared" si="259"/>
        <v>2.5</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f t="shared" si="244"/>
        <v>12</v>
      </c>
      <c r="AX491" s="165" t="str">
        <f t="shared" si="245"/>
        <v/>
      </c>
      <c r="AY491" s="193">
        <f t="shared" si="246"/>
        <v>12</v>
      </c>
      <c r="AZ491" s="183" t="str">
        <f t="shared" si="247"/>
        <v/>
      </c>
      <c r="BA491" s="173">
        <f t="shared" si="248"/>
        <v>0.25</v>
      </c>
      <c r="BB491" s="174" t="str">
        <f t="shared" si="249"/>
        <v/>
      </c>
      <c r="BC491" s="186">
        <f t="shared" si="272"/>
        <v>0.25</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652" t="s">
        <v>3630</v>
      </c>
      <c r="E492" s="16" t="s">
        <v>3615</v>
      </c>
      <c r="F492" s="17"/>
      <c r="G492" s="134">
        <v>44340</v>
      </c>
      <c r="H492" s="135"/>
      <c r="I492" s="141"/>
      <c r="J492" s="25"/>
      <c r="K492" s="145"/>
      <c r="L492" s="28"/>
      <c r="M492" s="395">
        <v>44355</v>
      </c>
      <c r="N492" s="158">
        <f t="shared" si="255"/>
        <v>12</v>
      </c>
      <c r="O492" s="27"/>
      <c r="P492" s="27"/>
      <c r="Q492" s="27"/>
      <c r="R492" s="27" t="s">
        <v>0</v>
      </c>
      <c r="S492" s="27"/>
      <c r="T492" s="28"/>
      <c r="U492" s="29"/>
      <c r="V492" s="32">
        <v>0.25</v>
      </c>
      <c r="W492" s="318"/>
      <c r="X492" s="319"/>
      <c r="Y492" s="160">
        <f t="shared" si="241"/>
        <v>0.25</v>
      </c>
      <c r="Z492" s="159">
        <f t="shared" si="256"/>
        <v>2.5</v>
      </c>
      <c r="AA492" s="327"/>
      <c r="AB492" s="400">
        <f t="shared" si="265"/>
        <v>-30</v>
      </c>
      <c r="AC492" s="371"/>
      <c r="AD492" s="226" t="str">
        <f t="shared" si="242"/>
        <v/>
      </c>
      <c r="AE492" s="368">
        <f t="shared" si="257"/>
        <v>-27.5</v>
      </c>
      <c r="AF492" s="339"/>
      <c r="AG492" s="338"/>
      <c r="AH492" s="336"/>
      <c r="AI492" s="161">
        <f t="shared" si="258"/>
        <v>0</v>
      </c>
      <c r="AJ492" s="162">
        <f t="shared" si="243"/>
        <v>2.5</v>
      </c>
      <c r="AK492" s="163">
        <f t="shared" si="259"/>
        <v>2.5</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f t="shared" si="244"/>
        <v>12</v>
      </c>
      <c r="AX492" s="165" t="str">
        <f t="shared" si="245"/>
        <v/>
      </c>
      <c r="AY492" s="193">
        <f t="shared" si="246"/>
        <v>12</v>
      </c>
      <c r="AZ492" s="183" t="str">
        <f t="shared" si="247"/>
        <v/>
      </c>
      <c r="BA492" s="173">
        <f t="shared" si="248"/>
        <v>0.25</v>
      </c>
      <c r="BB492" s="174" t="str">
        <f t="shared" si="249"/>
        <v/>
      </c>
      <c r="BC492" s="186">
        <f t="shared" si="272"/>
        <v>0.25</v>
      </c>
      <c r="BD492" s="174" t="str">
        <f t="shared" si="250"/>
        <v/>
      </c>
      <c r="BE492" s="201" t="str">
        <f t="shared" si="251"/>
        <v/>
      </c>
      <c r="BF492" s="174" t="str">
        <f t="shared" si="252"/>
        <v/>
      </c>
      <c r="BG492" s="186" t="str">
        <f t="shared" si="253"/>
        <v/>
      </c>
      <c r="BH492" s="175" t="str">
        <f t="shared" si="254"/>
        <v/>
      </c>
      <c r="BI492" s="632"/>
      <c r="BQ492" s="57" t="s">
        <v>2523</v>
      </c>
    </row>
    <row r="493" spans="1:69" ht="37.5" x14ac:dyDescent="0.3">
      <c r="A493" s="221"/>
      <c r="B493" s="222"/>
      <c r="C493" s="214">
        <v>482</v>
      </c>
      <c r="D493" s="651" t="s">
        <v>3631</v>
      </c>
      <c r="E493" s="16" t="s">
        <v>3615</v>
      </c>
      <c r="F493" s="17"/>
      <c r="G493" s="134">
        <v>44340</v>
      </c>
      <c r="H493" s="135"/>
      <c r="I493" s="141"/>
      <c r="J493" s="25"/>
      <c r="K493" s="145"/>
      <c r="L493" s="28"/>
      <c r="M493" s="395">
        <v>44355</v>
      </c>
      <c r="N493" s="158">
        <f t="shared" si="255"/>
        <v>12</v>
      </c>
      <c r="O493" s="27"/>
      <c r="P493" s="27"/>
      <c r="Q493" s="27"/>
      <c r="R493" s="27" t="s">
        <v>0</v>
      </c>
      <c r="S493" s="27"/>
      <c r="T493" s="28"/>
      <c r="U493" s="29"/>
      <c r="V493" s="32">
        <v>0.25</v>
      </c>
      <c r="W493" s="318"/>
      <c r="X493" s="319"/>
      <c r="Y493" s="160">
        <f t="shared" si="241"/>
        <v>0.25</v>
      </c>
      <c r="Z493" s="159">
        <f t="shared" si="256"/>
        <v>2.5</v>
      </c>
      <c r="AA493" s="327"/>
      <c r="AB493" s="400">
        <f t="shared" si="265"/>
        <v>-30</v>
      </c>
      <c r="AC493" s="371"/>
      <c r="AD493" s="226" t="str">
        <f t="shared" si="242"/>
        <v/>
      </c>
      <c r="AE493" s="368">
        <f t="shared" si="257"/>
        <v>-27.5</v>
      </c>
      <c r="AF493" s="339"/>
      <c r="AG493" s="338"/>
      <c r="AH493" s="336"/>
      <c r="AI493" s="161">
        <f t="shared" si="258"/>
        <v>0</v>
      </c>
      <c r="AJ493" s="162">
        <f t="shared" si="243"/>
        <v>2.5</v>
      </c>
      <c r="AK493" s="163">
        <f t="shared" si="259"/>
        <v>2.5</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f t="shared" si="244"/>
        <v>12</v>
      </c>
      <c r="AX493" s="165" t="str">
        <f t="shared" si="245"/>
        <v/>
      </c>
      <c r="AY493" s="193">
        <f t="shared" si="246"/>
        <v>12</v>
      </c>
      <c r="AZ493" s="183" t="str">
        <f t="shared" si="247"/>
        <v/>
      </c>
      <c r="BA493" s="173">
        <f t="shared" si="248"/>
        <v>0.25</v>
      </c>
      <c r="BB493" s="174" t="str">
        <f t="shared" si="249"/>
        <v/>
      </c>
      <c r="BC493" s="186">
        <f t="shared" si="272"/>
        <v>0.25</v>
      </c>
      <c r="BD493" s="174" t="str">
        <f t="shared" si="250"/>
        <v/>
      </c>
      <c r="BE493" s="201" t="str">
        <f t="shared" si="251"/>
        <v/>
      </c>
      <c r="BF493" s="174" t="str">
        <f t="shared" si="252"/>
        <v/>
      </c>
      <c r="BG493" s="186" t="str">
        <f t="shared" si="253"/>
        <v/>
      </c>
      <c r="BH493" s="175" t="str">
        <f t="shared" si="254"/>
        <v/>
      </c>
      <c r="BI493" s="632"/>
      <c r="BQ493" s="57" t="s">
        <v>2524</v>
      </c>
    </row>
    <row r="494" spans="1:69" ht="56.25" x14ac:dyDescent="0.3">
      <c r="A494" s="221"/>
      <c r="B494" s="222"/>
      <c r="C494" s="214">
        <v>483</v>
      </c>
      <c r="D494" s="662" t="s">
        <v>3625</v>
      </c>
      <c r="E494" s="16" t="s">
        <v>3623</v>
      </c>
      <c r="F494" s="17"/>
      <c r="G494" s="134">
        <v>44340</v>
      </c>
      <c r="H494" s="135"/>
      <c r="I494" s="141"/>
      <c r="J494" s="25"/>
      <c r="K494" s="145"/>
      <c r="L494" s="28"/>
      <c r="M494" s="395">
        <v>44355</v>
      </c>
      <c r="N494" s="158">
        <f t="shared" si="255"/>
        <v>12</v>
      </c>
      <c r="O494" s="27"/>
      <c r="P494" s="27"/>
      <c r="Q494" s="27"/>
      <c r="R494" s="27" t="s">
        <v>0</v>
      </c>
      <c r="S494" s="27"/>
      <c r="T494" s="28"/>
      <c r="U494" s="29"/>
      <c r="V494" s="32">
        <v>0.25</v>
      </c>
      <c r="W494" s="318"/>
      <c r="X494" s="319"/>
      <c r="Y494" s="160">
        <f t="shared" si="241"/>
        <v>0.25</v>
      </c>
      <c r="Z494" s="159">
        <f t="shared" si="256"/>
        <v>2.5</v>
      </c>
      <c r="AA494" s="327"/>
      <c r="AB494" s="400">
        <f t="shared" si="265"/>
        <v>-30</v>
      </c>
      <c r="AC494" s="371"/>
      <c r="AD494" s="226" t="str">
        <f t="shared" si="242"/>
        <v/>
      </c>
      <c r="AE494" s="368">
        <f t="shared" si="257"/>
        <v>-27.5</v>
      </c>
      <c r="AF494" s="339"/>
      <c r="AG494" s="338"/>
      <c r="AH494" s="336"/>
      <c r="AI494" s="161">
        <f t="shared" si="258"/>
        <v>0</v>
      </c>
      <c r="AJ494" s="162">
        <f t="shared" si="243"/>
        <v>2.5</v>
      </c>
      <c r="AK494" s="163">
        <f t="shared" si="259"/>
        <v>2.5</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f t="shared" si="244"/>
        <v>12</v>
      </c>
      <c r="AX494" s="165" t="str">
        <f t="shared" si="245"/>
        <v/>
      </c>
      <c r="AY494" s="193">
        <f t="shared" si="246"/>
        <v>12</v>
      </c>
      <c r="AZ494" s="183" t="str">
        <f t="shared" si="247"/>
        <v/>
      </c>
      <c r="BA494" s="173">
        <f t="shared" si="248"/>
        <v>0.25</v>
      </c>
      <c r="BB494" s="174" t="str">
        <f t="shared" si="249"/>
        <v/>
      </c>
      <c r="BC494" s="186">
        <f t="shared" si="272"/>
        <v>0.25</v>
      </c>
      <c r="BD494" s="174" t="str">
        <f t="shared" si="250"/>
        <v/>
      </c>
      <c r="BE494" s="201" t="str">
        <f t="shared" si="251"/>
        <v/>
      </c>
      <c r="BF494" s="174" t="str">
        <f t="shared" si="252"/>
        <v/>
      </c>
      <c r="BG494" s="186" t="str">
        <f t="shared" si="253"/>
        <v/>
      </c>
      <c r="BH494" s="175" t="str">
        <f t="shared" si="254"/>
        <v/>
      </c>
      <c r="BI494" s="632"/>
      <c r="BQ494" s="57" t="s">
        <v>2525</v>
      </c>
    </row>
    <row r="495" spans="1:69" ht="37.5" x14ac:dyDescent="0.3">
      <c r="A495" s="221"/>
      <c r="B495" s="222"/>
      <c r="C495" s="213">
        <v>484</v>
      </c>
      <c r="D495" s="663" t="s">
        <v>3626</v>
      </c>
      <c r="E495" s="16" t="s">
        <v>3623</v>
      </c>
      <c r="F495" s="17"/>
      <c r="G495" s="134">
        <v>44340</v>
      </c>
      <c r="H495" s="135"/>
      <c r="I495" s="141"/>
      <c r="J495" s="25"/>
      <c r="K495" s="145"/>
      <c r="L495" s="28"/>
      <c r="M495" s="395">
        <v>44355</v>
      </c>
      <c r="N495" s="158">
        <f t="shared" si="255"/>
        <v>12</v>
      </c>
      <c r="O495" s="27"/>
      <c r="P495" s="27"/>
      <c r="Q495" s="27"/>
      <c r="R495" s="27" t="s">
        <v>0</v>
      </c>
      <c r="S495" s="27"/>
      <c r="T495" s="28"/>
      <c r="U495" s="29"/>
      <c r="V495" s="32">
        <v>0.25</v>
      </c>
      <c r="W495" s="318"/>
      <c r="X495" s="319"/>
      <c r="Y495" s="160">
        <f t="shared" si="241"/>
        <v>0.25</v>
      </c>
      <c r="Z495" s="159">
        <f t="shared" si="256"/>
        <v>2.5</v>
      </c>
      <c r="AA495" s="327"/>
      <c r="AB495" s="400">
        <f t="shared" si="265"/>
        <v>-30</v>
      </c>
      <c r="AC495" s="371"/>
      <c r="AD495" s="226" t="str">
        <f t="shared" si="242"/>
        <v/>
      </c>
      <c r="AE495" s="368">
        <f t="shared" si="257"/>
        <v>-27.5</v>
      </c>
      <c r="AF495" s="339"/>
      <c r="AG495" s="338"/>
      <c r="AH495" s="336"/>
      <c r="AI495" s="161">
        <f t="shared" si="258"/>
        <v>0</v>
      </c>
      <c r="AJ495" s="162">
        <f t="shared" si="243"/>
        <v>2.5</v>
      </c>
      <c r="AK495" s="163">
        <f t="shared" si="259"/>
        <v>2.5</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f t="shared" si="244"/>
        <v>12</v>
      </c>
      <c r="AX495" s="165" t="str">
        <f t="shared" si="245"/>
        <v/>
      </c>
      <c r="AY495" s="193">
        <f t="shared" si="246"/>
        <v>12</v>
      </c>
      <c r="AZ495" s="183" t="str">
        <f t="shared" si="247"/>
        <v/>
      </c>
      <c r="BA495" s="173">
        <f t="shared" si="248"/>
        <v>0.25</v>
      </c>
      <c r="BB495" s="174" t="str">
        <f t="shared" si="249"/>
        <v/>
      </c>
      <c r="BC495" s="186">
        <f t="shared" si="272"/>
        <v>0.25</v>
      </c>
      <c r="BD495" s="174" t="str">
        <f t="shared" si="250"/>
        <v/>
      </c>
      <c r="BE495" s="201" t="str">
        <f t="shared" si="251"/>
        <v/>
      </c>
      <c r="BF495" s="174" t="str">
        <f t="shared" si="252"/>
        <v/>
      </c>
      <c r="BG495" s="186" t="str">
        <f t="shared" si="253"/>
        <v/>
      </c>
      <c r="BH495" s="175" t="str">
        <f t="shared" si="254"/>
        <v/>
      </c>
      <c r="BI495" s="632"/>
      <c r="BQ495" s="57" t="s">
        <v>2526</v>
      </c>
    </row>
    <row r="496" spans="1:69" ht="37.5" x14ac:dyDescent="0.3">
      <c r="A496" s="221"/>
      <c r="B496" s="222"/>
      <c r="C496" s="214">
        <v>485</v>
      </c>
      <c r="D496" s="662" t="s">
        <v>3627</v>
      </c>
      <c r="E496" s="16" t="s">
        <v>3623</v>
      </c>
      <c r="F496" s="17"/>
      <c r="G496" s="134">
        <v>44340</v>
      </c>
      <c r="H496" s="135"/>
      <c r="I496" s="141"/>
      <c r="J496" s="25"/>
      <c r="K496" s="145"/>
      <c r="L496" s="28"/>
      <c r="M496" s="395">
        <v>44355</v>
      </c>
      <c r="N496" s="158">
        <f t="shared" si="255"/>
        <v>12</v>
      </c>
      <c r="O496" s="27"/>
      <c r="P496" s="27"/>
      <c r="Q496" s="27"/>
      <c r="R496" s="27" t="s">
        <v>0</v>
      </c>
      <c r="S496" s="27"/>
      <c r="T496" s="28"/>
      <c r="U496" s="29"/>
      <c r="V496" s="32">
        <v>0.25</v>
      </c>
      <c r="W496" s="318"/>
      <c r="X496" s="319"/>
      <c r="Y496" s="160">
        <f t="shared" si="241"/>
        <v>0.25</v>
      </c>
      <c r="Z496" s="159">
        <f t="shared" si="256"/>
        <v>2.5</v>
      </c>
      <c r="AA496" s="327"/>
      <c r="AB496" s="400">
        <f t="shared" si="265"/>
        <v>-30</v>
      </c>
      <c r="AC496" s="371"/>
      <c r="AD496" s="226" t="str">
        <f t="shared" si="242"/>
        <v/>
      </c>
      <c r="AE496" s="368">
        <f t="shared" si="257"/>
        <v>-27.5</v>
      </c>
      <c r="AF496" s="339"/>
      <c r="AG496" s="338"/>
      <c r="AH496" s="336"/>
      <c r="AI496" s="161">
        <f t="shared" si="258"/>
        <v>0</v>
      </c>
      <c r="AJ496" s="162">
        <f t="shared" si="243"/>
        <v>2.5</v>
      </c>
      <c r="AK496" s="163">
        <f t="shared" si="259"/>
        <v>2.5</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f t="shared" si="244"/>
        <v>12</v>
      </c>
      <c r="AX496" s="165" t="str">
        <f t="shared" si="245"/>
        <v/>
      </c>
      <c r="AY496" s="193">
        <f t="shared" si="246"/>
        <v>12</v>
      </c>
      <c r="AZ496" s="183" t="str">
        <f t="shared" si="247"/>
        <v/>
      </c>
      <c r="BA496" s="173">
        <f t="shared" si="248"/>
        <v>0.25</v>
      </c>
      <c r="BB496" s="174" t="str">
        <f t="shared" si="249"/>
        <v/>
      </c>
      <c r="BC496" s="186">
        <f t="shared" si="272"/>
        <v>0.25</v>
      </c>
      <c r="BD496" s="174" t="str">
        <f t="shared" si="250"/>
        <v/>
      </c>
      <c r="BE496" s="201" t="str">
        <f t="shared" si="251"/>
        <v/>
      </c>
      <c r="BF496" s="174" t="str">
        <f t="shared" si="252"/>
        <v/>
      </c>
      <c r="BG496" s="186" t="str">
        <f t="shared" si="253"/>
        <v/>
      </c>
      <c r="BH496" s="175" t="str">
        <f t="shared" si="254"/>
        <v/>
      </c>
      <c r="BI496" s="632"/>
      <c r="BQ496" s="57" t="s">
        <v>2527</v>
      </c>
    </row>
    <row r="497" spans="1:140" ht="37.5" x14ac:dyDescent="0.3">
      <c r="A497" s="221"/>
      <c r="B497" s="222"/>
      <c r="C497" s="213">
        <v>486</v>
      </c>
      <c r="D497" s="662" t="s">
        <v>3628</v>
      </c>
      <c r="E497" s="16" t="s">
        <v>3623</v>
      </c>
      <c r="F497" s="17"/>
      <c r="G497" s="134">
        <v>44340</v>
      </c>
      <c r="H497" s="135"/>
      <c r="I497" s="141"/>
      <c r="J497" s="25"/>
      <c r="K497" s="145"/>
      <c r="L497" s="28"/>
      <c r="M497" s="395">
        <v>44355</v>
      </c>
      <c r="N497" s="158">
        <f t="shared" si="255"/>
        <v>12</v>
      </c>
      <c r="O497" s="27"/>
      <c r="P497" s="27"/>
      <c r="Q497" s="27"/>
      <c r="R497" s="27" t="s">
        <v>0</v>
      </c>
      <c r="S497" s="27"/>
      <c r="T497" s="28"/>
      <c r="U497" s="29"/>
      <c r="V497" s="32">
        <v>0.25</v>
      </c>
      <c r="W497" s="318"/>
      <c r="X497" s="319"/>
      <c r="Y497" s="160">
        <f t="shared" si="241"/>
        <v>0.25</v>
      </c>
      <c r="Z497" s="159">
        <f t="shared" si="256"/>
        <v>2.5</v>
      </c>
      <c r="AA497" s="327"/>
      <c r="AB497" s="400">
        <f t="shared" si="265"/>
        <v>-30</v>
      </c>
      <c r="AC497" s="371"/>
      <c r="AD497" s="226" t="str">
        <f t="shared" si="242"/>
        <v/>
      </c>
      <c r="AE497" s="368">
        <f t="shared" si="257"/>
        <v>-27.5</v>
      </c>
      <c r="AF497" s="339"/>
      <c r="AG497" s="338"/>
      <c r="AH497" s="336"/>
      <c r="AI497" s="161">
        <f t="shared" si="258"/>
        <v>0</v>
      </c>
      <c r="AJ497" s="162">
        <f t="shared" si="243"/>
        <v>2.5</v>
      </c>
      <c r="AK497" s="163">
        <f t="shared" si="259"/>
        <v>2.5</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f t="shared" si="244"/>
        <v>12</v>
      </c>
      <c r="AX497" s="165" t="str">
        <f t="shared" si="245"/>
        <v/>
      </c>
      <c r="AY497" s="193">
        <f t="shared" si="246"/>
        <v>12</v>
      </c>
      <c r="AZ497" s="183" t="str">
        <f t="shared" si="247"/>
        <v/>
      </c>
      <c r="BA497" s="173">
        <f t="shared" si="248"/>
        <v>0.25</v>
      </c>
      <c r="BB497" s="174" t="str">
        <f t="shared" si="249"/>
        <v/>
      </c>
      <c r="BC497" s="186">
        <f t="shared" si="272"/>
        <v>0.25</v>
      </c>
      <c r="BD497" s="174" t="str">
        <f t="shared" si="250"/>
        <v/>
      </c>
      <c r="BE497" s="201" t="str">
        <f t="shared" si="251"/>
        <v/>
      </c>
      <c r="BF497" s="174" t="str">
        <f t="shared" si="252"/>
        <v/>
      </c>
      <c r="BG497" s="186" t="str">
        <f t="shared" si="253"/>
        <v/>
      </c>
      <c r="BH497" s="175" t="str">
        <f t="shared" si="254"/>
        <v/>
      </c>
      <c r="BI497" s="632"/>
      <c r="BQ497" s="57" t="s">
        <v>2528</v>
      </c>
    </row>
    <row r="498" spans="1:140" ht="37.5" x14ac:dyDescent="0.3">
      <c r="A498" s="221"/>
      <c r="B498" s="222"/>
      <c r="C498" s="214">
        <v>487</v>
      </c>
      <c r="D498" s="662" t="s">
        <v>3629</v>
      </c>
      <c r="E498" s="16" t="s">
        <v>3623</v>
      </c>
      <c r="F498" s="17"/>
      <c r="G498" s="134">
        <v>44340</v>
      </c>
      <c r="H498" s="137"/>
      <c r="I498" s="143"/>
      <c r="J498" s="80"/>
      <c r="K498" s="147"/>
      <c r="L498" s="30"/>
      <c r="M498" s="395">
        <v>44355</v>
      </c>
      <c r="N498" s="158">
        <f t="shared" si="255"/>
        <v>12</v>
      </c>
      <c r="O498" s="27"/>
      <c r="P498" s="27"/>
      <c r="Q498" s="27"/>
      <c r="R498" s="27" t="s">
        <v>0</v>
      </c>
      <c r="S498" s="27"/>
      <c r="T498" s="28"/>
      <c r="U498" s="29"/>
      <c r="V498" s="32">
        <v>0.25</v>
      </c>
      <c r="W498" s="318"/>
      <c r="X498" s="319"/>
      <c r="Y498" s="160">
        <f t="shared" si="241"/>
        <v>0.25</v>
      </c>
      <c r="Z498" s="159">
        <f t="shared" si="256"/>
        <v>2.5</v>
      </c>
      <c r="AA498" s="327"/>
      <c r="AB498" s="400">
        <f t="shared" si="265"/>
        <v>-30</v>
      </c>
      <c r="AC498" s="371"/>
      <c r="AD498" s="226" t="str">
        <f t="shared" si="242"/>
        <v/>
      </c>
      <c r="AE498" s="368">
        <f t="shared" si="257"/>
        <v>-27.5</v>
      </c>
      <c r="AF498" s="339"/>
      <c r="AG498" s="338"/>
      <c r="AH498" s="336"/>
      <c r="AI498" s="161">
        <f t="shared" si="258"/>
        <v>0</v>
      </c>
      <c r="AJ498" s="162">
        <f t="shared" si="243"/>
        <v>2.5</v>
      </c>
      <c r="AK498" s="163">
        <f t="shared" si="259"/>
        <v>2.5</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f t="shared" si="244"/>
        <v>12</v>
      </c>
      <c r="AX498" s="165" t="str">
        <f t="shared" si="245"/>
        <v/>
      </c>
      <c r="AY498" s="193">
        <f t="shared" si="246"/>
        <v>12</v>
      </c>
      <c r="AZ498" s="183" t="str">
        <f t="shared" si="247"/>
        <v/>
      </c>
      <c r="BA498" s="173">
        <f t="shared" si="248"/>
        <v>0.25</v>
      </c>
      <c r="BB498" s="174" t="str">
        <f t="shared" si="249"/>
        <v/>
      </c>
      <c r="BC498" s="186">
        <f t="shared" si="272"/>
        <v>0.25</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663" t="s">
        <v>3630</v>
      </c>
      <c r="E499" s="16" t="s">
        <v>3623</v>
      </c>
      <c r="F499" s="17"/>
      <c r="G499" s="134">
        <v>44340</v>
      </c>
      <c r="H499" s="135"/>
      <c r="I499" s="141"/>
      <c r="J499" s="25"/>
      <c r="K499" s="145"/>
      <c r="L499" s="28"/>
      <c r="M499" s="395">
        <v>44355</v>
      </c>
      <c r="N499" s="158">
        <f t="shared" si="255"/>
        <v>12</v>
      </c>
      <c r="O499" s="27"/>
      <c r="P499" s="27"/>
      <c r="Q499" s="27"/>
      <c r="R499" s="27" t="s">
        <v>0</v>
      </c>
      <c r="S499" s="27"/>
      <c r="T499" s="28"/>
      <c r="U499" s="29"/>
      <c r="V499" s="32">
        <v>0.25</v>
      </c>
      <c r="W499" s="318"/>
      <c r="X499" s="319"/>
      <c r="Y499" s="160">
        <f t="shared" si="241"/>
        <v>0.25</v>
      </c>
      <c r="Z499" s="159">
        <f t="shared" si="256"/>
        <v>2.5</v>
      </c>
      <c r="AA499" s="327"/>
      <c r="AB499" s="400">
        <f t="shared" si="265"/>
        <v>-30</v>
      </c>
      <c r="AC499" s="371"/>
      <c r="AD499" s="226" t="str">
        <f t="shared" si="242"/>
        <v/>
      </c>
      <c r="AE499" s="368">
        <f t="shared" si="257"/>
        <v>-27.5</v>
      </c>
      <c r="AF499" s="339"/>
      <c r="AG499" s="338"/>
      <c r="AH499" s="336"/>
      <c r="AI499" s="161">
        <f t="shared" si="258"/>
        <v>0</v>
      </c>
      <c r="AJ499" s="162">
        <f t="shared" si="243"/>
        <v>2.5</v>
      </c>
      <c r="AK499" s="163">
        <f t="shared" si="259"/>
        <v>2.5</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f t="shared" si="244"/>
        <v>12</v>
      </c>
      <c r="AX499" s="165" t="str">
        <f t="shared" si="245"/>
        <v/>
      </c>
      <c r="AY499" s="193">
        <f t="shared" si="246"/>
        <v>12</v>
      </c>
      <c r="AZ499" s="183" t="str">
        <f t="shared" si="247"/>
        <v/>
      </c>
      <c r="BA499" s="173">
        <f t="shared" si="248"/>
        <v>0.25</v>
      </c>
      <c r="BB499" s="174" t="str">
        <f t="shared" si="249"/>
        <v/>
      </c>
      <c r="BC499" s="186">
        <f t="shared" si="272"/>
        <v>0.25</v>
      </c>
      <c r="BD499" s="174" t="str">
        <f t="shared" si="250"/>
        <v/>
      </c>
      <c r="BE499" s="201" t="str">
        <f t="shared" si="251"/>
        <v/>
      </c>
      <c r="BF499" s="174" t="str">
        <f t="shared" si="252"/>
        <v/>
      </c>
      <c r="BG499" s="186" t="str">
        <f t="shared" si="253"/>
        <v/>
      </c>
      <c r="BH499" s="175" t="str">
        <f t="shared" si="254"/>
        <v/>
      </c>
      <c r="BI499" s="632"/>
      <c r="BQ499" s="57" t="s">
        <v>2530</v>
      </c>
    </row>
    <row r="500" spans="1:140" ht="37.5" x14ac:dyDescent="0.3">
      <c r="A500" s="221"/>
      <c r="B500" s="222"/>
      <c r="C500" s="213">
        <v>489</v>
      </c>
      <c r="D500" s="662" t="s">
        <v>3631</v>
      </c>
      <c r="E500" s="16" t="s">
        <v>3623</v>
      </c>
      <c r="F500" s="17"/>
      <c r="G500" s="134">
        <v>44340</v>
      </c>
      <c r="H500" s="135"/>
      <c r="I500" s="141"/>
      <c r="J500" s="25"/>
      <c r="K500" s="145"/>
      <c r="L500" s="28"/>
      <c r="M500" s="395">
        <v>44355</v>
      </c>
      <c r="N500" s="158">
        <f t="shared" si="255"/>
        <v>12</v>
      </c>
      <c r="O500" s="27"/>
      <c r="P500" s="27"/>
      <c r="Q500" s="27"/>
      <c r="R500" s="27" t="s">
        <v>0</v>
      </c>
      <c r="S500" s="27"/>
      <c r="T500" s="28"/>
      <c r="U500" s="29"/>
      <c r="V500" s="32">
        <v>0.25</v>
      </c>
      <c r="W500" s="318"/>
      <c r="X500" s="319"/>
      <c r="Y500" s="160">
        <f t="shared" si="241"/>
        <v>0.25</v>
      </c>
      <c r="Z500" s="159">
        <f t="shared" si="256"/>
        <v>2.5</v>
      </c>
      <c r="AA500" s="327"/>
      <c r="AB500" s="400">
        <f t="shared" si="265"/>
        <v>-30</v>
      </c>
      <c r="AC500" s="371"/>
      <c r="AD500" s="226" t="str">
        <f t="shared" si="242"/>
        <v/>
      </c>
      <c r="AE500" s="368">
        <f t="shared" si="257"/>
        <v>-27.5</v>
      </c>
      <c r="AF500" s="339"/>
      <c r="AG500" s="338"/>
      <c r="AH500" s="336"/>
      <c r="AI500" s="161">
        <f t="shared" si="258"/>
        <v>0</v>
      </c>
      <c r="AJ500" s="162">
        <f t="shared" si="243"/>
        <v>2.5</v>
      </c>
      <c r="AK500" s="163">
        <f t="shared" si="259"/>
        <v>2.5</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f t="shared" si="244"/>
        <v>12</v>
      </c>
      <c r="AX500" s="165" t="str">
        <f t="shared" si="245"/>
        <v/>
      </c>
      <c r="AY500" s="193">
        <f t="shared" si="246"/>
        <v>12</v>
      </c>
      <c r="AZ500" s="183" t="str">
        <f t="shared" si="247"/>
        <v/>
      </c>
      <c r="BA500" s="173">
        <f t="shared" si="248"/>
        <v>0.25</v>
      </c>
      <c r="BB500" s="174" t="str">
        <f t="shared" si="249"/>
        <v/>
      </c>
      <c r="BC500" s="186">
        <f t="shared" si="272"/>
        <v>0.25</v>
      </c>
      <c r="BD500" s="174" t="str">
        <f t="shared" si="250"/>
        <v/>
      </c>
      <c r="BE500" s="201" t="str">
        <f t="shared" si="251"/>
        <v/>
      </c>
      <c r="BF500" s="174" t="str">
        <f t="shared" si="252"/>
        <v/>
      </c>
      <c r="BG500" s="186" t="str">
        <f t="shared" si="253"/>
        <v/>
      </c>
      <c r="BH500" s="175" t="str">
        <f t="shared" si="254"/>
        <v/>
      </c>
      <c r="BI500" s="632"/>
      <c r="BQ500" s="57" t="s">
        <v>1814</v>
      </c>
    </row>
    <row r="501" spans="1:140" ht="40.5" customHeight="1" x14ac:dyDescent="0.3">
      <c r="A501" s="221"/>
      <c r="B501" s="222"/>
      <c r="C501" s="214">
        <v>490</v>
      </c>
      <c r="D501" s="641" t="s">
        <v>3632</v>
      </c>
      <c r="E501" s="18" t="s">
        <v>3622</v>
      </c>
      <c r="F501" s="17"/>
      <c r="G501" s="134">
        <v>44342</v>
      </c>
      <c r="H501" s="135">
        <v>44343</v>
      </c>
      <c r="I501" s="141" t="s">
        <v>0</v>
      </c>
      <c r="J501" s="25"/>
      <c r="K501" s="145"/>
      <c r="L501" s="28"/>
      <c r="M501" s="395">
        <v>44343</v>
      </c>
      <c r="N501" s="158">
        <f t="shared" si="255"/>
        <v>2</v>
      </c>
      <c r="O501" s="27" t="s">
        <v>0</v>
      </c>
      <c r="P501" s="27"/>
      <c r="Q501" s="27"/>
      <c r="R501" s="27"/>
      <c r="S501" s="27"/>
      <c r="T501" s="28"/>
      <c r="U501" s="29"/>
      <c r="V501" s="32">
        <v>0.25</v>
      </c>
      <c r="W501" s="318">
        <v>0.25</v>
      </c>
      <c r="X501" s="319"/>
      <c r="Y501" s="160">
        <f t="shared" si="241"/>
        <v>0.5</v>
      </c>
      <c r="Z501" s="159">
        <f t="shared" si="256"/>
        <v>7.5</v>
      </c>
      <c r="AA501" s="327"/>
      <c r="AB501" s="400">
        <f t="shared" si="265"/>
        <v>-30</v>
      </c>
      <c r="AC501" s="371"/>
      <c r="AD501" s="226" t="str">
        <f t="shared" si="242"/>
        <v/>
      </c>
      <c r="AE501" s="368">
        <f t="shared" si="257"/>
        <v>-22.5</v>
      </c>
      <c r="AF501" s="339"/>
      <c r="AG501" s="338"/>
      <c r="AH501" s="336"/>
      <c r="AI501" s="161">
        <f t="shared" si="258"/>
        <v>0</v>
      </c>
      <c r="AJ501" s="162">
        <f t="shared" si="243"/>
        <v>7.5</v>
      </c>
      <c r="AK501" s="163">
        <f t="shared" si="259"/>
        <v>7.5</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f t="shared" si="244"/>
        <v>2</v>
      </c>
      <c r="AX501" s="165" t="str">
        <f t="shared" si="245"/>
        <v/>
      </c>
      <c r="AY501" s="193">
        <f t="shared" si="246"/>
        <v>2</v>
      </c>
      <c r="AZ501" s="183" t="str">
        <f t="shared" si="247"/>
        <v/>
      </c>
      <c r="BA501" s="173">
        <f t="shared" si="248"/>
        <v>0.25</v>
      </c>
      <c r="BB501" s="174" t="str">
        <f t="shared" si="249"/>
        <v/>
      </c>
      <c r="BC501" s="186">
        <f t="shared" si="272"/>
        <v>0.25</v>
      </c>
      <c r="BD501" s="174" t="str">
        <f t="shared" si="250"/>
        <v/>
      </c>
      <c r="BE501" s="201">
        <f t="shared" si="251"/>
        <v>0.25</v>
      </c>
      <c r="BF501" s="174" t="str">
        <f t="shared" si="252"/>
        <v/>
      </c>
      <c r="BG501" s="186">
        <f t="shared" si="253"/>
        <v>0.25</v>
      </c>
      <c r="BH501" s="175" t="str">
        <f t="shared" si="254"/>
        <v/>
      </c>
      <c r="BI501" s="632"/>
      <c r="BQ501" s="57" t="s">
        <v>2531</v>
      </c>
    </row>
    <row r="502" spans="1:140" ht="37.5" x14ac:dyDescent="0.3">
      <c r="A502" s="221"/>
      <c r="B502" s="222"/>
      <c r="C502" s="213">
        <v>491</v>
      </c>
      <c r="D502" s="640" t="s">
        <v>3633</v>
      </c>
      <c r="E502" s="16" t="s">
        <v>3622</v>
      </c>
      <c r="F502" s="17"/>
      <c r="G502" s="134">
        <v>44342</v>
      </c>
      <c r="H502" s="135">
        <v>44343</v>
      </c>
      <c r="I502" s="141" t="s">
        <v>0</v>
      </c>
      <c r="J502" s="25"/>
      <c r="K502" s="145"/>
      <c r="L502" s="28"/>
      <c r="M502" s="395">
        <v>44343</v>
      </c>
      <c r="N502" s="158">
        <f t="shared" si="255"/>
        <v>2</v>
      </c>
      <c r="O502" s="27" t="s">
        <v>0</v>
      </c>
      <c r="P502" s="27"/>
      <c r="Q502" s="27"/>
      <c r="R502" s="27"/>
      <c r="S502" s="27"/>
      <c r="T502" s="28"/>
      <c r="U502" s="29"/>
      <c r="V502" s="32">
        <v>0.25</v>
      </c>
      <c r="W502" s="318">
        <v>0.25</v>
      </c>
      <c r="X502" s="319"/>
      <c r="Y502" s="160">
        <f t="shared" si="241"/>
        <v>0.5</v>
      </c>
      <c r="Z502" s="159">
        <f t="shared" si="256"/>
        <v>7.5</v>
      </c>
      <c r="AA502" s="327"/>
      <c r="AB502" s="400">
        <f t="shared" si="265"/>
        <v>-30</v>
      </c>
      <c r="AC502" s="371"/>
      <c r="AD502" s="226" t="str">
        <f t="shared" si="242"/>
        <v/>
      </c>
      <c r="AE502" s="368">
        <f t="shared" si="257"/>
        <v>-22.5</v>
      </c>
      <c r="AF502" s="339"/>
      <c r="AG502" s="338"/>
      <c r="AH502" s="336"/>
      <c r="AI502" s="161">
        <f t="shared" si="258"/>
        <v>0</v>
      </c>
      <c r="AJ502" s="162">
        <f t="shared" si="243"/>
        <v>7.5</v>
      </c>
      <c r="AK502" s="163">
        <f t="shared" si="259"/>
        <v>7.5</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f t="shared" si="244"/>
        <v>2</v>
      </c>
      <c r="AX502" s="165" t="str">
        <f t="shared" si="245"/>
        <v/>
      </c>
      <c r="AY502" s="193">
        <f t="shared" si="246"/>
        <v>2</v>
      </c>
      <c r="AZ502" s="183" t="str">
        <f t="shared" si="247"/>
        <v/>
      </c>
      <c r="BA502" s="173">
        <f t="shared" si="248"/>
        <v>0.25</v>
      </c>
      <c r="BB502" s="174" t="str">
        <f t="shared" si="249"/>
        <v/>
      </c>
      <c r="BC502" s="186">
        <f t="shared" si="272"/>
        <v>0.25</v>
      </c>
      <c r="BD502" s="174" t="str">
        <f t="shared" si="250"/>
        <v/>
      </c>
      <c r="BE502" s="201">
        <f t="shared" si="251"/>
        <v>0.25</v>
      </c>
      <c r="BF502" s="174" t="str">
        <f t="shared" si="252"/>
        <v/>
      </c>
      <c r="BG502" s="186">
        <f t="shared" si="253"/>
        <v>0.25</v>
      </c>
      <c r="BH502" s="175" t="str">
        <f t="shared" si="254"/>
        <v/>
      </c>
      <c r="BI502" s="632"/>
      <c r="BQ502" s="57" t="s">
        <v>2532</v>
      </c>
    </row>
    <row r="503" spans="1:140" ht="37.5" x14ac:dyDescent="0.3">
      <c r="A503" s="221"/>
      <c r="B503" s="222"/>
      <c r="C503" s="214">
        <v>492</v>
      </c>
      <c r="D503" s="640" t="s">
        <v>3634</v>
      </c>
      <c r="E503" s="16" t="s">
        <v>3622</v>
      </c>
      <c r="F503" s="17"/>
      <c r="G503" s="134">
        <v>44343</v>
      </c>
      <c r="H503" s="135">
        <v>44349</v>
      </c>
      <c r="I503" s="141" t="s">
        <v>0</v>
      </c>
      <c r="J503" s="25"/>
      <c r="K503" s="145"/>
      <c r="L503" s="28"/>
      <c r="M503" s="395">
        <v>44349</v>
      </c>
      <c r="N503" s="158">
        <f t="shared" si="255"/>
        <v>5</v>
      </c>
      <c r="O503" s="27" t="s">
        <v>0</v>
      </c>
      <c r="P503" s="27"/>
      <c r="Q503" s="27"/>
      <c r="R503" s="27"/>
      <c r="S503" s="27"/>
      <c r="T503" s="28"/>
      <c r="U503" s="29"/>
      <c r="V503" s="32">
        <v>0.25</v>
      </c>
      <c r="W503" s="318"/>
      <c r="X503" s="319"/>
      <c r="Y503" s="160">
        <f t="shared" si="241"/>
        <v>0.25</v>
      </c>
      <c r="Z503" s="159">
        <f t="shared" si="256"/>
        <v>2.5</v>
      </c>
      <c r="AA503" s="327"/>
      <c r="AB503" s="400">
        <f t="shared" si="265"/>
        <v>-30</v>
      </c>
      <c r="AC503" s="371"/>
      <c r="AD503" s="226" t="str">
        <f t="shared" si="242"/>
        <v/>
      </c>
      <c r="AE503" s="368">
        <f t="shared" si="257"/>
        <v>-27.5</v>
      </c>
      <c r="AF503" s="339"/>
      <c r="AG503" s="338"/>
      <c r="AH503" s="336"/>
      <c r="AI503" s="161">
        <f t="shared" si="258"/>
        <v>0</v>
      </c>
      <c r="AJ503" s="162">
        <f t="shared" si="243"/>
        <v>2.5</v>
      </c>
      <c r="AK503" s="163">
        <f t="shared" si="259"/>
        <v>2.5</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f t="shared" si="244"/>
        <v>5</v>
      </c>
      <c r="AX503" s="165" t="str">
        <f t="shared" si="245"/>
        <v/>
      </c>
      <c r="AY503" s="193">
        <f t="shared" si="246"/>
        <v>5</v>
      </c>
      <c r="AZ503" s="183" t="str">
        <f t="shared" si="247"/>
        <v/>
      </c>
      <c r="BA503" s="173">
        <f t="shared" si="248"/>
        <v>0.25</v>
      </c>
      <c r="BB503" s="174" t="str">
        <f t="shared" si="249"/>
        <v/>
      </c>
      <c r="BC503" s="186">
        <f t="shared" si="272"/>
        <v>0.25</v>
      </c>
      <c r="BD503" s="174" t="str">
        <f t="shared" si="250"/>
        <v/>
      </c>
      <c r="BE503" s="201" t="str">
        <f t="shared" si="251"/>
        <v/>
      </c>
      <c r="BF503" s="174" t="str">
        <f t="shared" si="252"/>
        <v/>
      </c>
      <c r="BG503" s="186" t="str">
        <f t="shared" si="253"/>
        <v/>
      </c>
      <c r="BH503" s="175" t="str">
        <f t="shared" si="254"/>
        <v/>
      </c>
      <c r="BI503" s="632"/>
      <c r="BQ503" s="57" t="s">
        <v>2533</v>
      </c>
    </row>
    <row r="504" spans="1:140" ht="56.25" x14ac:dyDescent="0.3">
      <c r="A504" s="221"/>
      <c r="B504" s="222"/>
      <c r="C504" s="214">
        <v>493</v>
      </c>
      <c r="D504" s="640" t="s">
        <v>3635</v>
      </c>
      <c r="E504" s="16" t="s">
        <v>46</v>
      </c>
      <c r="F504" s="17"/>
      <c r="G504" s="134">
        <v>44344</v>
      </c>
      <c r="H504" s="135">
        <v>44349</v>
      </c>
      <c r="I504" s="141"/>
      <c r="J504" s="25"/>
      <c r="K504" s="145"/>
      <c r="L504" s="28"/>
      <c r="M504" s="395">
        <v>44349</v>
      </c>
      <c r="N504" s="158">
        <f t="shared" si="255"/>
        <v>4</v>
      </c>
      <c r="O504" s="27"/>
      <c r="P504" s="27"/>
      <c r="Q504" s="27"/>
      <c r="R504" s="27" t="s">
        <v>0</v>
      </c>
      <c r="S504" s="27"/>
      <c r="T504" s="28"/>
      <c r="U504" s="29"/>
      <c r="V504" s="32">
        <v>0.25</v>
      </c>
      <c r="W504" s="318"/>
      <c r="X504" s="319"/>
      <c r="Y504" s="160">
        <f t="shared" si="241"/>
        <v>0.25</v>
      </c>
      <c r="Z504" s="159">
        <f t="shared" si="256"/>
        <v>2.5</v>
      </c>
      <c r="AA504" s="327"/>
      <c r="AB504" s="400">
        <f t="shared" si="265"/>
        <v>-30</v>
      </c>
      <c r="AC504" s="371"/>
      <c r="AD504" s="226" t="str">
        <f t="shared" si="242"/>
        <v/>
      </c>
      <c r="AE504" s="368">
        <f t="shared" si="257"/>
        <v>-27.5</v>
      </c>
      <c r="AF504" s="339"/>
      <c r="AG504" s="338"/>
      <c r="AH504" s="336"/>
      <c r="AI504" s="161">
        <f t="shared" si="258"/>
        <v>0</v>
      </c>
      <c r="AJ504" s="162">
        <f t="shared" si="243"/>
        <v>2.5</v>
      </c>
      <c r="AK504" s="163">
        <f t="shared" si="259"/>
        <v>2.5</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f t="shared" si="244"/>
        <v>4</v>
      </c>
      <c r="AX504" s="165" t="str">
        <f t="shared" si="245"/>
        <v/>
      </c>
      <c r="AY504" s="193">
        <f t="shared" si="246"/>
        <v>4</v>
      </c>
      <c r="AZ504" s="183" t="str">
        <f t="shared" si="247"/>
        <v/>
      </c>
      <c r="BA504" s="173">
        <f t="shared" si="248"/>
        <v>0.25</v>
      </c>
      <c r="BB504" s="174" t="str">
        <f t="shared" si="249"/>
        <v/>
      </c>
      <c r="BC504" s="186">
        <f t="shared" si="272"/>
        <v>0.25</v>
      </c>
      <c r="BD504" s="174" t="str">
        <f t="shared" si="250"/>
        <v/>
      </c>
      <c r="BE504" s="201" t="str">
        <f t="shared" si="251"/>
        <v/>
      </c>
      <c r="BF504" s="174" t="str">
        <f t="shared" si="252"/>
        <v/>
      </c>
      <c r="BG504" s="186" t="str">
        <f t="shared" si="253"/>
        <v/>
      </c>
      <c r="BH504" s="175" t="str">
        <f t="shared" si="254"/>
        <v/>
      </c>
      <c r="BI504" s="632"/>
      <c r="BQ504" s="57" t="s">
        <v>2534</v>
      </c>
    </row>
    <row r="505" spans="1:140" ht="37.5" x14ac:dyDescent="0.3">
      <c r="A505" s="221"/>
      <c r="B505" s="222"/>
      <c r="C505" s="213">
        <v>494</v>
      </c>
      <c r="D505" s="641" t="s">
        <v>3636</v>
      </c>
      <c r="E505" s="18" t="s">
        <v>46</v>
      </c>
      <c r="F505" s="17"/>
      <c r="G505" s="134">
        <v>44344</v>
      </c>
      <c r="H505" s="135">
        <v>44349</v>
      </c>
      <c r="I505" s="141"/>
      <c r="J505" s="25"/>
      <c r="K505" s="145"/>
      <c r="L505" s="28"/>
      <c r="M505" s="395">
        <v>44349</v>
      </c>
      <c r="N505" s="158">
        <f t="shared" si="255"/>
        <v>4</v>
      </c>
      <c r="O505" s="27" t="s">
        <v>0</v>
      </c>
      <c r="P505" s="27"/>
      <c r="Q505" s="27"/>
      <c r="R505" s="27"/>
      <c r="S505" s="27"/>
      <c r="T505" s="28"/>
      <c r="U505" s="29"/>
      <c r="V505" s="32">
        <v>0.25</v>
      </c>
      <c r="W505" s="318">
        <v>0.25</v>
      </c>
      <c r="X505" s="319"/>
      <c r="Y505" s="160">
        <f t="shared" si="241"/>
        <v>0.5</v>
      </c>
      <c r="Z505" s="159">
        <f t="shared" si="256"/>
        <v>7.5</v>
      </c>
      <c r="AA505" s="327"/>
      <c r="AB505" s="400">
        <f t="shared" si="265"/>
        <v>-30</v>
      </c>
      <c r="AC505" s="371"/>
      <c r="AD505" s="226" t="str">
        <f t="shared" si="242"/>
        <v/>
      </c>
      <c r="AE505" s="368">
        <f t="shared" si="257"/>
        <v>-22.5</v>
      </c>
      <c r="AF505" s="339"/>
      <c r="AG505" s="338"/>
      <c r="AH505" s="336"/>
      <c r="AI505" s="161">
        <f t="shared" si="258"/>
        <v>0</v>
      </c>
      <c r="AJ505" s="162">
        <f t="shared" si="243"/>
        <v>7.5</v>
      </c>
      <c r="AK505" s="163">
        <f t="shared" si="259"/>
        <v>7.5</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f t="shared" si="244"/>
        <v>4</v>
      </c>
      <c r="AX505" s="165" t="str">
        <f t="shared" si="245"/>
        <v/>
      </c>
      <c r="AY505" s="193">
        <f t="shared" si="246"/>
        <v>4</v>
      </c>
      <c r="AZ505" s="183" t="str">
        <f t="shared" si="247"/>
        <v/>
      </c>
      <c r="BA505" s="173">
        <f t="shared" si="248"/>
        <v>0.25</v>
      </c>
      <c r="BB505" s="174" t="str">
        <f t="shared" si="249"/>
        <v/>
      </c>
      <c r="BC505" s="186">
        <f t="shared" si="272"/>
        <v>0.25</v>
      </c>
      <c r="BD505" s="174" t="str">
        <f t="shared" si="250"/>
        <v/>
      </c>
      <c r="BE505" s="201">
        <f t="shared" si="251"/>
        <v>0.25</v>
      </c>
      <c r="BF505" s="174" t="str">
        <f t="shared" si="252"/>
        <v/>
      </c>
      <c r="BG505" s="186">
        <f t="shared" si="253"/>
        <v>0.25</v>
      </c>
      <c r="BH505" s="175" t="str">
        <f t="shared" si="254"/>
        <v/>
      </c>
      <c r="BI505" s="632"/>
      <c r="BQ505" s="57" t="s">
        <v>2535</v>
      </c>
    </row>
    <row r="506" spans="1:140" ht="56.25" x14ac:dyDescent="0.3">
      <c r="A506" s="221"/>
      <c r="B506" s="222"/>
      <c r="C506" s="214">
        <v>495</v>
      </c>
      <c r="D506" s="651" t="s">
        <v>3635</v>
      </c>
      <c r="E506" s="16" t="s">
        <v>3615</v>
      </c>
      <c r="F506" s="17"/>
      <c r="G506" s="134">
        <v>44344</v>
      </c>
      <c r="H506" s="135"/>
      <c r="I506" s="141"/>
      <c r="J506" s="25"/>
      <c r="K506" s="145"/>
      <c r="L506" s="28"/>
      <c r="M506" s="395">
        <v>44348</v>
      </c>
      <c r="N506" s="158">
        <f t="shared" si="255"/>
        <v>3</v>
      </c>
      <c r="O506" s="27"/>
      <c r="P506" s="27"/>
      <c r="Q506" s="27"/>
      <c r="R506" s="27" t="s">
        <v>0</v>
      </c>
      <c r="S506" s="27"/>
      <c r="T506" s="28"/>
      <c r="U506" s="29"/>
      <c r="V506" s="32">
        <v>0.25</v>
      </c>
      <c r="W506" s="318"/>
      <c r="X506" s="319"/>
      <c r="Y506" s="160">
        <f t="shared" si="241"/>
        <v>0.25</v>
      </c>
      <c r="Z506" s="159">
        <f t="shared" si="256"/>
        <v>2.5</v>
      </c>
      <c r="AA506" s="327"/>
      <c r="AB506" s="400">
        <f t="shared" si="265"/>
        <v>-30</v>
      </c>
      <c r="AC506" s="371"/>
      <c r="AD506" s="226" t="str">
        <f t="shared" si="242"/>
        <v/>
      </c>
      <c r="AE506" s="368">
        <f t="shared" si="257"/>
        <v>-27.5</v>
      </c>
      <c r="AF506" s="339"/>
      <c r="AG506" s="338"/>
      <c r="AH506" s="336"/>
      <c r="AI506" s="161">
        <f t="shared" si="258"/>
        <v>0</v>
      </c>
      <c r="AJ506" s="162">
        <f t="shared" si="243"/>
        <v>2.5</v>
      </c>
      <c r="AK506" s="163">
        <f t="shared" si="259"/>
        <v>2.5</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f t="shared" si="244"/>
        <v>3</v>
      </c>
      <c r="AX506" s="165" t="str">
        <f t="shared" si="245"/>
        <v/>
      </c>
      <c r="AY506" s="193">
        <f t="shared" si="246"/>
        <v>3</v>
      </c>
      <c r="AZ506" s="183" t="str">
        <f t="shared" si="247"/>
        <v/>
      </c>
      <c r="BA506" s="173">
        <f t="shared" si="248"/>
        <v>0.25</v>
      </c>
      <c r="BB506" s="174" t="str">
        <f t="shared" si="249"/>
        <v/>
      </c>
      <c r="BC506" s="186">
        <f t="shared" si="272"/>
        <v>0.25</v>
      </c>
      <c r="BD506" s="174" t="str">
        <f t="shared" si="250"/>
        <v/>
      </c>
      <c r="BE506" s="201" t="str">
        <f t="shared" si="251"/>
        <v/>
      </c>
      <c r="BF506" s="174" t="str">
        <f t="shared" si="252"/>
        <v/>
      </c>
      <c r="BG506" s="186" t="str">
        <f t="shared" si="253"/>
        <v/>
      </c>
      <c r="BH506" s="175" t="str">
        <f t="shared" si="254"/>
        <v/>
      </c>
      <c r="BI506" s="632"/>
      <c r="BQ506" s="57" t="s">
        <v>2536</v>
      </c>
    </row>
    <row r="507" spans="1:140" ht="37.5" x14ac:dyDescent="0.3">
      <c r="A507" s="221"/>
      <c r="B507" s="222"/>
      <c r="C507" s="213">
        <v>496</v>
      </c>
      <c r="D507" s="652" t="s">
        <v>3636</v>
      </c>
      <c r="E507" s="22" t="s">
        <v>3615</v>
      </c>
      <c r="F507" s="17"/>
      <c r="G507" s="134">
        <v>44344</v>
      </c>
      <c r="H507" s="135"/>
      <c r="I507" s="141"/>
      <c r="J507" s="25"/>
      <c r="K507" s="145"/>
      <c r="L507" s="28"/>
      <c r="M507" s="395">
        <v>44348</v>
      </c>
      <c r="N507" s="158">
        <f t="shared" si="255"/>
        <v>3</v>
      </c>
      <c r="O507" s="27" t="s">
        <v>0</v>
      </c>
      <c r="P507" s="27"/>
      <c r="Q507" s="27"/>
      <c r="R507" s="27"/>
      <c r="S507" s="27"/>
      <c r="T507" s="28"/>
      <c r="U507" s="29"/>
      <c r="V507" s="32">
        <v>0.25</v>
      </c>
      <c r="W507" s="318">
        <v>0.25</v>
      </c>
      <c r="X507" s="319"/>
      <c r="Y507" s="160">
        <f t="shared" si="241"/>
        <v>0.5</v>
      </c>
      <c r="Z507" s="159">
        <f t="shared" si="256"/>
        <v>7.5</v>
      </c>
      <c r="AA507" s="327"/>
      <c r="AB507" s="400">
        <f t="shared" si="265"/>
        <v>-30</v>
      </c>
      <c r="AC507" s="371"/>
      <c r="AD507" s="226" t="str">
        <f t="shared" si="242"/>
        <v/>
      </c>
      <c r="AE507" s="368">
        <f t="shared" si="257"/>
        <v>-22.5</v>
      </c>
      <c r="AF507" s="339"/>
      <c r="AG507" s="338"/>
      <c r="AH507" s="336"/>
      <c r="AI507" s="161">
        <f t="shared" si="258"/>
        <v>0</v>
      </c>
      <c r="AJ507" s="162">
        <f t="shared" si="243"/>
        <v>7.5</v>
      </c>
      <c r="AK507" s="163">
        <f t="shared" si="259"/>
        <v>7.5</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f t="shared" si="244"/>
        <v>3</v>
      </c>
      <c r="AX507" s="165" t="str">
        <f t="shared" si="245"/>
        <v/>
      </c>
      <c r="AY507" s="193">
        <f t="shared" si="246"/>
        <v>3</v>
      </c>
      <c r="AZ507" s="183" t="str">
        <f t="shared" si="247"/>
        <v/>
      </c>
      <c r="BA507" s="173">
        <f t="shared" si="248"/>
        <v>0.25</v>
      </c>
      <c r="BB507" s="174" t="str">
        <f t="shared" si="249"/>
        <v/>
      </c>
      <c r="BC507" s="186">
        <f t="shared" si="272"/>
        <v>0.25</v>
      </c>
      <c r="BD507" s="174" t="str">
        <f t="shared" si="250"/>
        <v/>
      </c>
      <c r="BE507" s="201">
        <f t="shared" si="251"/>
        <v>0.25</v>
      </c>
      <c r="BF507" s="174" t="str">
        <f t="shared" si="252"/>
        <v/>
      </c>
      <c r="BG507" s="186">
        <f t="shared" si="253"/>
        <v>0.25</v>
      </c>
      <c r="BH507" s="175" t="str">
        <f t="shared" si="254"/>
        <v/>
      </c>
      <c r="BI507" s="632"/>
      <c r="BQ507" s="57" t="s">
        <v>2537</v>
      </c>
    </row>
    <row r="508" spans="1:140" ht="56.25" x14ac:dyDescent="0.3">
      <c r="A508" s="221"/>
      <c r="B508" s="222"/>
      <c r="C508" s="214">
        <v>497</v>
      </c>
      <c r="D508" s="662" t="s">
        <v>3635</v>
      </c>
      <c r="E508" s="16" t="s">
        <v>3623</v>
      </c>
      <c r="F508" s="17"/>
      <c r="G508" s="134">
        <v>44344</v>
      </c>
      <c r="H508" s="135"/>
      <c r="I508" s="141"/>
      <c r="J508" s="25"/>
      <c r="K508" s="145"/>
      <c r="L508" s="28"/>
      <c r="M508" s="395">
        <v>44348</v>
      </c>
      <c r="N508" s="158">
        <f t="shared" si="255"/>
        <v>3</v>
      </c>
      <c r="O508" s="27"/>
      <c r="P508" s="27"/>
      <c r="Q508" s="27"/>
      <c r="R508" s="27" t="s">
        <v>0</v>
      </c>
      <c r="S508" s="27"/>
      <c r="T508" s="28"/>
      <c r="U508" s="29"/>
      <c r="V508" s="32">
        <v>0.25</v>
      </c>
      <c r="W508" s="318"/>
      <c r="X508" s="319"/>
      <c r="Y508" s="160">
        <f t="shared" si="241"/>
        <v>0.25</v>
      </c>
      <c r="Z508" s="159">
        <f t="shared" si="256"/>
        <v>2.5</v>
      </c>
      <c r="AA508" s="327"/>
      <c r="AB508" s="400">
        <f t="shared" si="265"/>
        <v>-30</v>
      </c>
      <c r="AC508" s="371"/>
      <c r="AD508" s="226" t="str">
        <f t="shared" si="242"/>
        <v/>
      </c>
      <c r="AE508" s="368">
        <f t="shared" si="257"/>
        <v>-27.5</v>
      </c>
      <c r="AF508" s="339"/>
      <c r="AG508" s="338"/>
      <c r="AH508" s="336"/>
      <c r="AI508" s="161">
        <f t="shared" si="258"/>
        <v>0</v>
      </c>
      <c r="AJ508" s="162">
        <f t="shared" si="243"/>
        <v>2.5</v>
      </c>
      <c r="AK508" s="163">
        <f t="shared" si="259"/>
        <v>2.5</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f t="shared" si="244"/>
        <v>3</v>
      </c>
      <c r="AX508" s="165" t="str">
        <f t="shared" si="245"/>
        <v/>
      </c>
      <c r="AY508" s="193">
        <f t="shared" si="246"/>
        <v>3</v>
      </c>
      <c r="AZ508" s="183" t="str">
        <f t="shared" si="247"/>
        <v/>
      </c>
      <c r="BA508" s="173">
        <f t="shared" si="248"/>
        <v>0.25</v>
      </c>
      <c r="BB508" s="174" t="str">
        <f t="shared" si="249"/>
        <v/>
      </c>
      <c r="BC508" s="186">
        <f t="shared" si="272"/>
        <v>0.25</v>
      </c>
      <c r="BD508" s="174" t="str">
        <f t="shared" si="250"/>
        <v/>
      </c>
      <c r="BE508" s="201" t="str">
        <f t="shared" si="251"/>
        <v/>
      </c>
      <c r="BF508" s="174" t="str">
        <f t="shared" si="252"/>
        <v/>
      </c>
      <c r="BG508" s="186" t="str">
        <f t="shared" si="253"/>
        <v/>
      </c>
      <c r="BH508" s="175" t="str">
        <f t="shared" si="254"/>
        <v/>
      </c>
      <c r="BI508" s="632"/>
      <c r="BQ508" s="57" t="s">
        <v>2538</v>
      </c>
    </row>
    <row r="509" spans="1:140" ht="37.5" x14ac:dyDescent="0.3">
      <c r="A509" s="221"/>
      <c r="B509" s="222"/>
      <c r="C509" s="214">
        <v>498</v>
      </c>
      <c r="D509" s="663" t="s">
        <v>3636</v>
      </c>
      <c r="E509" s="16" t="s">
        <v>3623</v>
      </c>
      <c r="F509" s="17"/>
      <c r="G509" s="134">
        <v>44344</v>
      </c>
      <c r="H509" s="135"/>
      <c r="I509" s="141"/>
      <c r="J509" s="25"/>
      <c r="K509" s="145"/>
      <c r="L509" s="28"/>
      <c r="M509" s="395">
        <v>44348</v>
      </c>
      <c r="N509" s="158">
        <f t="shared" si="255"/>
        <v>3</v>
      </c>
      <c r="O509" s="27"/>
      <c r="P509" s="27"/>
      <c r="Q509" s="27"/>
      <c r="R509" s="27" t="s">
        <v>0</v>
      </c>
      <c r="S509" s="27"/>
      <c r="T509" s="28"/>
      <c r="U509" s="29"/>
      <c r="V509" s="32">
        <v>0.25</v>
      </c>
      <c r="W509" s="318"/>
      <c r="X509" s="319"/>
      <c r="Y509" s="160">
        <f t="shared" si="241"/>
        <v>0.25</v>
      </c>
      <c r="Z509" s="159">
        <f t="shared" si="256"/>
        <v>2.5</v>
      </c>
      <c r="AA509" s="327"/>
      <c r="AB509" s="400">
        <f t="shared" si="265"/>
        <v>-30</v>
      </c>
      <c r="AC509" s="371"/>
      <c r="AD509" s="226" t="str">
        <f t="shared" si="242"/>
        <v/>
      </c>
      <c r="AE509" s="368">
        <f t="shared" si="257"/>
        <v>-27.5</v>
      </c>
      <c r="AF509" s="339"/>
      <c r="AG509" s="338"/>
      <c r="AH509" s="336"/>
      <c r="AI509" s="161">
        <f t="shared" si="258"/>
        <v>0</v>
      </c>
      <c r="AJ509" s="162">
        <f t="shared" si="243"/>
        <v>2.5</v>
      </c>
      <c r="AK509" s="163">
        <f t="shared" si="259"/>
        <v>2.5</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f t="shared" si="244"/>
        <v>3</v>
      </c>
      <c r="AX509" s="165" t="str">
        <f t="shared" si="245"/>
        <v/>
      </c>
      <c r="AY509" s="193">
        <f t="shared" si="246"/>
        <v>3</v>
      </c>
      <c r="AZ509" s="183" t="str">
        <f t="shared" si="247"/>
        <v/>
      </c>
      <c r="BA509" s="173">
        <f t="shared" si="248"/>
        <v>0.25</v>
      </c>
      <c r="BB509" s="174" t="str">
        <f t="shared" si="249"/>
        <v/>
      </c>
      <c r="BC509" s="186">
        <f t="shared" si="272"/>
        <v>0.25</v>
      </c>
      <c r="BD509" s="174" t="str">
        <f t="shared" si="250"/>
        <v/>
      </c>
      <c r="BE509" s="201" t="str">
        <f t="shared" si="251"/>
        <v/>
      </c>
      <c r="BF509" s="174" t="str">
        <f t="shared" si="252"/>
        <v/>
      </c>
      <c r="BG509" s="186" t="str">
        <f t="shared" si="253"/>
        <v/>
      </c>
      <c r="BH509" s="175" t="str">
        <f t="shared" si="254"/>
        <v/>
      </c>
      <c r="BI509" s="632"/>
      <c r="BQ509" s="57" t="s">
        <v>2539</v>
      </c>
    </row>
    <row r="510" spans="1:140" ht="99.75" customHeight="1" x14ac:dyDescent="0.3">
      <c r="A510" s="221"/>
      <c r="B510" s="222"/>
      <c r="C510" s="213">
        <v>499</v>
      </c>
      <c r="D510" s="645" t="s">
        <v>3637</v>
      </c>
      <c r="E510" s="19" t="s">
        <v>46</v>
      </c>
      <c r="F510" s="17"/>
      <c r="G510" s="138">
        <v>44344</v>
      </c>
      <c r="H510" s="137">
        <v>44357</v>
      </c>
      <c r="I510" s="143" t="s">
        <v>0</v>
      </c>
      <c r="J510" s="80"/>
      <c r="K510" s="147"/>
      <c r="L510" s="30"/>
      <c r="M510" s="396">
        <v>44357</v>
      </c>
      <c r="N510" s="158">
        <f t="shared" si="255"/>
        <v>10</v>
      </c>
      <c r="O510" s="27" t="s">
        <v>0</v>
      </c>
      <c r="P510" s="27"/>
      <c r="Q510" s="27"/>
      <c r="R510" s="27"/>
      <c r="S510" s="27"/>
      <c r="T510" s="30"/>
      <c r="U510" s="31"/>
      <c r="V510" s="32">
        <v>0.25</v>
      </c>
      <c r="W510" s="320">
        <v>0.25</v>
      </c>
      <c r="X510" s="318"/>
      <c r="Y510" s="160">
        <f t="shared" si="241"/>
        <v>0.5</v>
      </c>
      <c r="Z510" s="159">
        <f t="shared" si="256"/>
        <v>7.5</v>
      </c>
      <c r="AA510" s="328"/>
      <c r="AB510" s="400">
        <f t="shared" si="265"/>
        <v>-30</v>
      </c>
      <c r="AC510" s="371"/>
      <c r="AD510" s="226" t="str">
        <f t="shared" si="242"/>
        <v/>
      </c>
      <c r="AE510" s="368">
        <f t="shared" si="257"/>
        <v>-22.5</v>
      </c>
      <c r="AF510" s="340"/>
      <c r="AG510" s="341"/>
      <c r="AH510" s="339"/>
      <c r="AI510" s="161">
        <f t="shared" si="258"/>
        <v>0</v>
      </c>
      <c r="AJ510" s="162">
        <f t="shared" si="243"/>
        <v>7.5</v>
      </c>
      <c r="AK510" s="163">
        <f t="shared" si="259"/>
        <v>7.5</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f t="shared" si="244"/>
        <v>10</v>
      </c>
      <c r="AX510" s="165" t="str">
        <f t="shared" si="245"/>
        <v/>
      </c>
      <c r="AY510" s="193">
        <f t="shared" si="246"/>
        <v>10</v>
      </c>
      <c r="AZ510" s="183" t="str">
        <f t="shared" si="247"/>
        <v/>
      </c>
      <c r="BA510" s="173">
        <f t="shared" si="248"/>
        <v>0.25</v>
      </c>
      <c r="BB510" s="174" t="str">
        <f t="shared" si="249"/>
        <v/>
      </c>
      <c r="BC510" s="186">
        <f t="shared" si="272"/>
        <v>0.25</v>
      </c>
      <c r="BD510" s="174" t="str">
        <f t="shared" si="250"/>
        <v/>
      </c>
      <c r="BE510" s="201">
        <f t="shared" si="251"/>
        <v>0.25</v>
      </c>
      <c r="BF510" s="174" t="str">
        <f t="shared" si="252"/>
        <v/>
      </c>
      <c r="BG510" s="186">
        <f t="shared" si="253"/>
        <v>0.25</v>
      </c>
      <c r="BH510" s="175" t="str">
        <f t="shared" si="254"/>
        <v/>
      </c>
      <c r="BI510" s="632"/>
      <c r="BQ510" s="57" t="s">
        <v>2540</v>
      </c>
    </row>
    <row r="511" spans="1:140" s="26" customFormat="1" ht="37.5" x14ac:dyDescent="0.3">
      <c r="A511" s="221"/>
      <c r="B511" s="222"/>
      <c r="C511" s="213">
        <v>500</v>
      </c>
      <c r="D511" s="640" t="s">
        <v>3638</v>
      </c>
      <c r="E511" s="24" t="s">
        <v>46</v>
      </c>
      <c r="F511" s="17"/>
      <c r="G511" s="134">
        <v>44344</v>
      </c>
      <c r="H511" s="139">
        <v>44357</v>
      </c>
      <c r="I511" s="141" t="s">
        <v>0</v>
      </c>
      <c r="J511" s="25"/>
      <c r="K511" s="145"/>
      <c r="L511" s="28"/>
      <c r="M511" s="395">
        <v>44357</v>
      </c>
      <c r="N511" s="158">
        <f t="shared" si="255"/>
        <v>10</v>
      </c>
      <c r="O511" s="27" t="s">
        <v>0</v>
      </c>
      <c r="P511" s="27"/>
      <c r="Q511" s="27"/>
      <c r="R511" s="27"/>
      <c r="S511" s="27"/>
      <c r="T511" s="27"/>
      <c r="U511" s="28"/>
      <c r="V511" s="32">
        <v>0.25</v>
      </c>
      <c r="W511" s="318">
        <v>0.25</v>
      </c>
      <c r="X511" s="318"/>
      <c r="Y511" s="160">
        <f t="shared" si="241"/>
        <v>0.5</v>
      </c>
      <c r="Z511" s="159">
        <f t="shared" si="256"/>
        <v>7.5</v>
      </c>
      <c r="AA511" s="327"/>
      <c r="AB511" s="400">
        <f t="shared" si="265"/>
        <v>-30</v>
      </c>
      <c r="AC511" s="371"/>
      <c r="AD511" s="226" t="str">
        <f t="shared" si="242"/>
        <v/>
      </c>
      <c r="AE511" s="368">
        <f t="shared" si="257"/>
        <v>-22.5</v>
      </c>
      <c r="AF511" s="339"/>
      <c r="AG511" s="342"/>
      <c r="AH511" s="339"/>
      <c r="AI511" s="161">
        <f t="shared" si="258"/>
        <v>0</v>
      </c>
      <c r="AJ511" s="162">
        <f t="shared" si="243"/>
        <v>7.5</v>
      </c>
      <c r="AK511" s="163">
        <f t="shared" si="259"/>
        <v>7.5</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f t="shared" si="244"/>
        <v>10</v>
      </c>
      <c r="AX511" s="165" t="str">
        <f t="shared" si="245"/>
        <v/>
      </c>
      <c r="AY511" s="193">
        <f t="shared" si="246"/>
        <v>10</v>
      </c>
      <c r="AZ511" s="183" t="str">
        <f t="shared" si="247"/>
        <v/>
      </c>
      <c r="BA511" s="173">
        <f t="shared" si="248"/>
        <v>0.25</v>
      </c>
      <c r="BB511" s="174" t="str">
        <f t="shared" si="249"/>
        <v/>
      </c>
      <c r="BC511" s="186">
        <f t="shared" si="272"/>
        <v>0.25</v>
      </c>
      <c r="BD511" s="174" t="str">
        <f t="shared" si="250"/>
        <v/>
      </c>
      <c r="BE511" s="201">
        <f t="shared" si="251"/>
        <v>0.25</v>
      </c>
      <c r="BF511" s="174" t="str">
        <f t="shared" si="252"/>
        <v/>
      </c>
      <c r="BG511" s="186">
        <f t="shared" si="253"/>
        <v>0.25</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75" x14ac:dyDescent="0.3">
      <c r="A512" s="219"/>
      <c r="B512" s="220"/>
      <c r="C512" s="213">
        <v>501</v>
      </c>
      <c r="D512" s="668" t="s">
        <v>3639</v>
      </c>
      <c r="E512" s="35" t="s">
        <v>3668</v>
      </c>
      <c r="F512" s="34"/>
      <c r="G512" s="131">
        <v>44344</v>
      </c>
      <c r="H512" s="136"/>
      <c r="I512" s="140"/>
      <c r="J512" s="78"/>
      <c r="K512" s="144"/>
      <c r="L512" s="119"/>
      <c r="M512" s="395">
        <v>44350</v>
      </c>
      <c r="N512" s="158">
        <f t="shared" si="255"/>
        <v>5</v>
      </c>
      <c r="O512" s="321" t="s">
        <v>0</v>
      </c>
      <c r="P512" s="315"/>
      <c r="Q512" s="315"/>
      <c r="R512" s="315"/>
      <c r="S512" s="315"/>
      <c r="T512" s="315"/>
      <c r="U512" s="316"/>
      <c r="V512" s="167">
        <v>0.25</v>
      </c>
      <c r="W512" s="313">
        <v>0.25</v>
      </c>
      <c r="X512" s="313"/>
      <c r="Y512" s="160">
        <f t="shared" si="241"/>
        <v>0.5</v>
      </c>
      <c r="Z512" s="159">
        <f t="shared" si="256"/>
        <v>7.5</v>
      </c>
      <c r="AA512" s="327"/>
      <c r="AB512" s="400">
        <f t="shared" si="265"/>
        <v>-30</v>
      </c>
      <c r="AC512" s="371"/>
      <c r="AD512" s="226" t="str">
        <f t="shared" si="242"/>
        <v/>
      </c>
      <c r="AE512" s="368">
        <f t="shared" si="257"/>
        <v>-22.5</v>
      </c>
      <c r="AF512" s="339"/>
      <c r="AG512" s="338"/>
      <c r="AH512" s="336"/>
      <c r="AI512" s="161">
        <f t="shared" si="258"/>
        <v>0</v>
      </c>
      <c r="AJ512" s="162">
        <f t="shared" si="243"/>
        <v>7.5</v>
      </c>
      <c r="AK512" s="163">
        <f t="shared" si="259"/>
        <v>7.5</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f t="shared" si="244"/>
        <v>5</v>
      </c>
      <c r="AX512" s="165" t="str">
        <f t="shared" si="245"/>
        <v/>
      </c>
      <c r="AY512" s="193">
        <f t="shared" si="246"/>
        <v>5</v>
      </c>
      <c r="AZ512" s="183" t="str">
        <f t="shared" si="247"/>
        <v/>
      </c>
      <c r="BA512" s="173">
        <f t="shared" si="248"/>
        <v>0.25</v>
      </c>
      <c r="BB512" s="174" t="str">
        <f t="shared" si="249"/>
        <v/>
      </c>
      <c r="BC512" s="186">
        <f t="shared" si="272"/>
        <v>0.25</v>
      </c>
      <c r="BD512" s="174" t="str">
        <f t="shared" si="250"/>
        <v/>
      </c>
      <c r="BE512" s="201">
        <f t="shared" si="251"/>
        <v>0.25</v>
      </c>
      <c r="BF512" s="174" t="str">
        <f t="shared" si="252"/>
        <v/>
      </c>
      <c r="BG512" s="186">
        <f t="shared" si="253"/>
        <v>0.25</v>
      </c>
      <c r="BH512" s="175" t="str">
        <f t="shared" si="254"/>
        <v/>
      </c>
      <c r="BI512" s="632"/>
      <c r="BQ512" s="57" t="s">
        <v>2542</v>
      </c>
    </row>
    <row r="513" spans="1:69" ht="41.25" customHeight="1" x14ac:dyDescent="0.3">
      <c r="A513" s="219"/>
      <c r="B513" s="220"/>
      <c r="C513" s="213">
        <v>502</v>
      </c>
      <c r="D513" s="639" t="s">
        <v>3640</v>
      </c>
      <c r="E513" s="33" t="s">
        <v>3775</v>
      </c>
      <c r="F513" s="34"/>
      <c r="G513" s="131">
        <v>44344</v>
      </c>
      <c r="H513" s="133">
        <v>44344</v>
      </c>
      <c r="I513" s="140" t="s">
        <v>0</v>
      </c>
      <c r="J513" s="78"/>
      <c r="K513" s="144"/>
      <c r="L513" s="119"/>
      <c r="M513" s="394">
        <v>44344</v>
      </c>
      <c r="N513" s="158">
        <f t="shared" si="255"/>
        <v>1</v>
      </c>
      <c r="O513" s="315"/>
      <c r="P513" s="315"/>
      <c r="Q513" s="315"/>
      <c r="R513" s="315" t="s">
        <v>0</v>
      </c>
      <c r="S513" s="315"/>
      <c r="T513" s="316"/>
      <c r="U513" s="317"/>
      <c r="V513" s="167">
        <v>0.25</v>
      </c>
      <c r="W513" s="313"/>
      <c r="X513" s="313"/>
      <c r="Y513" s="160">
        <f t="shared" si="241"/>
        <v>0.25</v>
      </c>
      <c r="Z513" s="159">
        <f t="shared" si="256"/>
        <v>2.5</v>
      </c>
      <c r="AA513" s="326"/>
      <c r="AB513" s="400">
        <f t="shared" si="265"/>
        <v>-30</v>
      </c>
      <c r="AC513" s="370"/>
      <c r="AD513" s="226" t="str">
        <f t="shared" si="242"/>
        <v/>
      </c>
      <c r="AE513" s="368">
        <f t="shared" si="257"/>
        <v>-27.5</v>
      </c>
      <c r="AF513" s="331"/>
      <c r="AG513" s="333"/>
      <c r="AH513" s="334"/>
      <c r="AI513" s="161">
        <f t="shared" si="258"/>
        <v>0</v>
      </c>
      <c r="AJ513" s="162">
        <f t="shared" si="243"/>
        <v>2.5</v>
      </c>
      <c r="AK513" s="163">
        <f t="shared" si="259"/>
        <v>2.5</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f t="shared" si="244"/>
        <v>1</v>
      </c>
      <c r="AX513" s="165" t="str">
        <f t="shared" si="245"/>
        <v/>
      </c>
      <c r="AY513" s="193">
        <f t="shared" si="246"/>
        <v>1</v>
      </c>
      <c r="AZ513" s="183" t="str">
        <f t="shared" si="247"/>
        <v/>
      </c>
      <c r="BA513" s="173">
        <f t="shared" si="248"/>
        <v>0.25</v>
      </c>
      <c r="BB513" s="174" t="str">
        <f t="shared" si="249"/>
        <v/>
      </c>
      <c r="BC513" s="186">
        <f t="shared" si="272"/>
        <v>0.25</v>
      </c>
      <c r="BD513" s="174" t="str">
        <f t="shared" si="250"/>
        <v/>
      </c>
      <c r="BE513" s="201" t="str">
        <f t="shared" si="251"/>
        <v/>
      </c>
      <c r="BF513" s="174" t="str">
        <f t="shared" si="252"/>
        <v/>
      </c>
      <c r="BG513" s="186" t="str">
        <f t="shared" si="253"/>
        <v/>
      </c>
      <c r="BH513" s="175" t="str">
        <f t="shared" si="254"/>
        <v/>
      </c>
      <c r="BI513" s="632"/>
      <c r="BQ513" s="57" t="s">
        <v>2543</v>
      </c>
    </row>
    <row r="514" spans="1:69" ht="42" customHeight="1" x14ac:dyDescent="0.3">
      <c r="A514" s="219"/>
      <c r="B514" s="220"/>
      <c r="C514" s="213">
        <v>503</v>
      </c>
      <c r="D514" s="650" t="s">
        <v>3640</v>
      </c>
      <c r="E514" s="33" t="s">
        <v>3615</v>
      </c>
      <c r="F514" s="34"/>
      <c r="G514" s="134">
        <v>44344</v>
      </c>
      <c r="H514" s="135">
        <v>44344</v>
      </c>
      <c r="I514" s="141" t="s">
        <v>0</v>
      </c>
      <c r="J514" s="25"/>
      <c r="K514" s="145"/>
      <c r="L514" s="28"/>
      <c r="M514" s="395">
        <v>44344</v>
      </c>
      <c r="N514" s="158">
        <f t="shared" si="255"/>
        <v>1</v>
      </c>
      <c r="O514" s="315"/>
      <c r="P514" s="315"/>
      <c r="Q514" s="315"/>
      <c r="R514" s="315" t="s">
        <v>0</v>
      </c>
      <c r="S514" s="315"/>
      <c r="T514" s="316"/>
      <c r="U514" s="317"/>
      <c r="V514" s="167">
        <v>0.25</v>
      </c>
      <c r="W514" s="313"/>
      <c r="X514" s="313"/>
      <c r="Y514" s="160">
        <f t="shared" si="241"/>
        <v>0.25</v>
      </c>
      <c r="Z514" s="159">
        <f t="shared" si="256"/>
        <v>2.5</v>
      </c>
      <c r="AA514" s="326"/>
      <c r="AB514" s="400">
        <f t="shared" si="265"/>
        <v>-30</v>
      </c>
      <c r="AC514" s="370"/>
      <c r="AD514" s="226" t="str">
        <f t="shared" si="242"/>
        <v/>
      </c>
      <c r="AE514" s="368">
        <f t="shared" si="257"/>
        <v>-27.5</v>
      </c>
      <c r="AF514" s="331"/>
      <c r="AG514" s="333"/>
      <c r="AH514" s="334"/>
      <c r="AI514" s="161">
        <f t="shared" si="258"/>
        <v>0</v>
      </c>
      <c r="AJ514" s="162">
        <f t="shared" si="243"/>
        <v>2.5</v>
      </c>
      <c r="AK514" s="163">
        <f t="shared" si="259"/>
        <v>2.5</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f t="shared" si="244"/>
        <v>1</v>
      </c>
      <c r="AX514" s="165" t="str">
        <f t="shared" si="245"/>
        <v/>
      </c>
      <c r="AY514" s="193">
        <f t="shared" si="246"/>
        <v>1</v>
      </c>
      <c r="AZ514" s="183" t="str">
        <f t="shared" si="247"/>
        <v/>
      </c>
      <c r="BA514" s="173">
        <f t="shared" si="248"/>
        <v>0.25</v>
      </c>
      <c r="BB514" s="174" t="str">
        <f t="shared" si="249"/>
        <v/>
      </c>
      <c r="BC514" s="186">
        <f t="shared" si="272"/>
        <v>0.25</v>
      </c>
      <c r="BD514" s="174" t="str">
        <f t="shared" si="250"/>
        <v/>
      </c>
      <c r="BE514" s="201" t="str">
        <f t="shared" si="251"/>
        <v/>
      </c>
      <c r="BF514" s="174" t="str">
        <f t="shared" si="252"/>
        <v/>
      </c>
      <c r="BG514" s="186" t="str">
        <f t="shared" si="253"/>
        <v/>
      </c>
      <c r="BH514" s="175" t="str">
        <f t="shared" si="254"/>
        <v/>
      </c>
      <c r="BI514" s="632"/>
      <c r="BQ514" s="57" t="s">
        <v>2544</v>
      </c>
    </row>
    <row r="515" spans="1:69" ht="41.25" customHeight="1" x14ac:dyDescent="0.3">
      <c r="A515" s="219"/>
      <c r="B515" s="220"/>
      <c r="C515" s="213">
        <v>504</v>
      </c>
      <c r="D515" s="661" t="s">
        <v>3640</v>
      </c>
      <c r="E515" s="33" t="s">
        <v>3623</v>
      </c>
      <c r="F515" s="34"/>
      <c r="G515" s="134">
        <v>44344</v>
      </c>
      <c r="H515" s="135">
        <v>44344</v>
      </c>
      <c r="I515" s="141" t="s">
        <v>0</v>
      </c>
      <c r="J515" s="25"/>
      <c r="K515" s="145"/>
      <c r="L515" s="28"/>
      <c r="M515" s="395">
        <v>44344</v>
      </c>
      <c r="N515" s="158">
        <f t="shared" si="255"/>
        <v>1</v>
      </c>
      <c r="O515" s="315"/>
      <c r="P515" s="315"/>
      <c r="Q515" s="315"/>
      <c r="R515" s="315" t="s">
        <v>0</v>
      </c>
      <c r="S515" s="315"/>
      <c r="T515" s="316"/>
      <c r="U515" s="317"/>
      <c r="V515" s="167">
        <v>0.25</v>
      </c>
      <c r="W515" s="313"/>
      <c r="X515" s="313"/>
      <c r="Y515" s="160">
        <f t="shared" si="241"/>
        <v>0.25</v>
      </c>
      <c r="Z515" s="159">
        <f t="shared" si="256"/>
        <v>2.5</v>
      </c>
      <c r="AA515" s="326"/>
      <c r="AB515" s="400">
        <f t="shared" si="265"/>
        <v>-30</v>
      </c>
      <c r="AC515" s="370"/>
      <c r="AD515" s="226" t="str">
        <f t="shared" si="242"/>
        <v/>
      </c>
      <c r="AE515" s="368">
        <f t="shared" si="257"/>
        <v>-27.5</v>
      </c>
      <c r="AF515" s="331"/>
      <c r="AG515" s="333"/>
      <c r="AH515" s="334"/>
      <c r="AI515" s="161">
        <f t="shared" si="258"/>
        <v>0</v>
      </c>
      <c r="AJ515" s="162">
        <f t="shared" si="243"/>
        <v>2.5</v>
      </c>
      <c r="AK515" s="163">
        <f t="shared" si="259"/>
        <v>2.5</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f t="shared" si="244"/>
        <v>1</v>
      </c>
      <c r="AX515" s="165" t="str">
        <f t="shared" si="245"/>
        <v/>
      </c>
      <c r="AY515" s="193">
        <f t="shared" si="246"/>
        <v>1</v>
      </c>
      <c r="AZ515" s="183" t="str">
        <f t="shared" si="247"/>
        <v/>
      </c>
      <c r="BA515" s="173">
        <f t="shared" si="248"/>
        <v>0.25</v>
      </c>
      <c r="BB515" s="174" t="str">
        <f t="shared" si="249"/>
        <v/>
      </c>
      <c r="BC515" s="186">
        <f t="shared" si="272"/>
        <v>0.25</v>
      </c>
      <c r="BD515" s="174" t="str">
        <f t="shared" si="250"/>
        <v/>
      </c>
      <c r="BE515" s="201" t="str">
        <f t="shared" si="251"/>
        <v/>
      </c>
      <c r="BF515" s="174" t="str">
        <f t="shared" si="252"/>
        <v/>
      </c>
      <c r="BG515" s="186" t="str">
        <f t="shared" si="253"/>
        <v/>
      </c>
      <c r="BH515" s="175" t="str">
        <f t="shared" si="254"/>
        <v/>
      </c>
      <c r="BI515" s="632"/>
      <c r="BQ515" s="57" t="s">
        <v>2545</v>
      </c>
    </row>
    <row r="516" spans="1:69" ht="56.25" x14ac:dyDescent="0.3">
      <c r="A516" s="221"/>
      <c r="B516" s="222"/>
      <c r="C516" s="214">
        <v>505</v>
      </c>
      <c r="D516" s="640" t="s">
        <v>3641</v>
      </c>
      <c r="E516" s="16" t="s">
        <v>46</v>
      </c>
      <c r="F516" s="17"/>
      <c r="G516" s="134">
        <v>44344</v>
      </c>
      <c r="H516" s="135">
        <v>44357</v>
      </c>
      <c r="I516" s="141" t="s">
        <v>0</v>
      </c>
      <c r="J516" s="25"/>
      <c r="K516" s="145"/>
      <c r="L516" s="28"/>
      <c r="M516" s="395">
        <v>44357</v>
      </c>
      <c r="N516" s="158">
        <f t="shared" si="255"/>
        <v>10</v>
      </c>
      <c r="O516" s="27" t="s">
        <v>0</v>
      </c>
      <c r="P516" s="27"/>
      <c r="Q516" s="27"/>
      <c r="R516" s="27"/>
      <c r="S516" s="27"/>
      <c r="T516" s="28"/>
      <c r="U516" s="29"/>
      <c r="V516" s="167">
        <v>0.25</v>
      </c>
      <c r="W516" s="313">
        <v>0.25</v>
      </c>
      <c r="X516" s="313"/>
      <c r="Y516" s="160">
        <f t="shared" si="241"/>
        <v>0.5</v>
      </c>
      <c r="Z516" s="159">
        <f t="shared" si="256"/>
        <v>7.5</v>
      </c>
      <c r="AA516" s="327"/>
      <c r="AB516" s="400">
        <f t="shared" si="265"/>
        <v>-30</v>
      </c>
      <c r="AC516" s="371"/>
      <c r="AD516" s="226" t="str">
        <f t="shared" si="242"/>
        <v/>
      </c>
      <c r="AE516" s="368">
        <f t="shared" si="257"/>
        <v>-22.5</v>
      </c>
      <c r="AF516" s="339"/>
      <c r="AG516" s="338"/>
      <c r="AH516" s="336"/>
      <c r="AI516" s="161">
        <f t="shared" si="258"/>
        <v>0</v>
      </c>
      <c r="AJ516" s="162">
        <f t="shared" si="243"/>
        <v>7.5</v>
      </c>
      <c r="AK516" s="163">
        <f t="shared" si="259"/>
        <v>7.5</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f t="shared" si="244"/>
        <v>10</v>
      </c>
      <c r="AX516" s="165" t="str">
        <f t="shared" si="245"/>
        <v/>
      </c>
      <c r="AY516" s="193">
        <f t="shared" si="246"/>
        <v>10</v>
      </c>
      <c r="AZ516" s="183" t="str">
        <f t="shared" si="247"/>
        <v/>
      </c>
      <c r="BA516" s="173">
        <f t="shared" si="248"/>
        <v>0.25</v>
      </c>
      <c r="BB516" s="174" t="str">
        <f t="shared" si="249"/>
        <v/>
      </c>
      <c r="BC516" s="186">
        <f t="shared" si="272"/>
        <v>0.25</v>
      </c>
      <c r="BD516" s="174" t="str">
        <f t="shared" si="250"/>
        <v/>
      </c>
      <c r="BE516" s="201">
        <f t="shared" si="251"/>
        <v>0.25</v>
      </c>
      <c r="BF516" s="174" t="str">
        <f t="shared" si="252"/>
        <v/>
      </c>
      <c r="BG516" s="186">
        <f t="shared" si="253"/>
        <v>0.25</v>
      </c>
      <c r="BH516" s="175" t="str">
        <f t="shared" si="254"/>
        <v/>
      </c>
      <c r="BI516" s="632"/>
      <c r="BQ516" s="57" t="s">
        <v>2546</v>
      </c>
    </row>
    <row r="517" spans="1:69" ht="112.5" x14ac:dyDescent="0.3">
      <c r="A517" s="221"/>
      <c r="B517" s="222"/>
      <c r="C517" s="213">
        <v>506</v>
      </c>
      <c r="D517" s="640" t="s">
        <v>3642</v>
      </c>
      <c r="E517" s="16" t="s">
        <v>46</v>
      </c>
      <c r="F517" s="17"/>
      <c r="G517" s="134">
        <v>44348</v>
      </c>
      <c r="H517" s="135">
        <v>44391</v>
      </c>
      <c r="I517" s="141"/>
      <c r="J517" s="25"/>
      <c r="K517" s="145"/>
      <c r="L517" s="28"/>
      <c r="M517" s="395">
        <v>44391</v>
      </c>
      <c r="N517" s="158">
        <f t="shared" si="255"/>
        <v>32</v>
      </c>
      <c r="O517" s="27" t="s">
        <v>0</v>
      </c>
      <c r="P517" s="27"/>
      <c r="Q517" s="27"/>
      <c r="R517" s="27"/>
      <c r="S517" s="27"/>
      <c r="T517" s="28"/>
      <c r="U517" s="29"/>
      <c r="V517" s="32">
        <v>0.25</v>
      </c>
      <c r="W517" s="318">
        <v>0.25</v>
      </c>
      <c r="X517" s="319"/>
      <c r="Y517" s="160">
        <f t="shared" si="241"/>
        <v>0.5</v>
      </c>
      <c r="Z517" s="159">
        <f t="shared" si="256"/>
        <v>7.5</v>
      </c>
      <c r="AA517" s="327"/>
      <c r="AB517" s="400">
        <f t="shared" si="265"/>
        <v>-30</v>
      </c>
      <c r="AC517" s="371"/>
      <c r="AD517" s="226" t="str">
        <f t="shared" si="242"/>
        <v/>
      </c>
      <c r="AE517" s="368">
        <f t="shared" si="257"/>
        <v>-22.5</v>
      </c>
      <c r="AF517" s="339"/>
      <c r="AG517" s="338"/>
      <c r="AH517" s="336"/>
      <c r="AI517" s="161">
        <f t="shared" si="258"/>
        <v>0</v>
      </c>
      <c r="AJ517" s="162">
        <f t="shared" si="243"/>
        <v>7.5</v>
      </c>
      <c r="AK517" s="163">
        <f t="shared" si="259"/>
        <v>7.5</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f t="shared" si="244"/>
        <v>32</v>
      </c>
      <c r="AX517" s="165" t="str">
        <f t="shared" si="245"/>
        <v/>
      </c>
      <c r="AY517" s="193">
        <f t="shared" si="246"/>
        <v>32</v>
      </c>
      <c r="AZ517" s="183" t="str">
        <f t="shared" si="247"/>
        <v/>
      </c>
      <c r="BA517" s="173">
        <f t="shared" si="248"/>
        <v>0.25</v>
      </c>
      <c r="BB517" s="174" t="str">
        <f t="shared" si="249"/>
        <v/>
      </c>
      <c r="BC517" s="186">
        <f t="shared" si="272"/>
        <v>0.25</v>
      </c>
      <c r="BD517" s="174" t="str">
        <f t="shared" si="250"/>
        <v/>
      </c>
      <c r="BE517" s="201">
        <f t="shared" si="251"/>
        <v>0.25</v>
      </c>
      <c r="BF517" s="174" t="str">
        <f t="shared" si="252"/>
        <v/>
      </c>
      <c r="BG517" s="186">
        <f t="shared" si="253"/>
        <v>0.25</v>
      </c>
      <c r="BH517" s="175" t="str">
        <f t="shared" si="254"/>
        <v/>
      </c>
      <c r="BI517" s="632"/>
      <c r="BQ517" s="57" t="s">
        <v>2547</v>
      </c>
    </row>
    <row r="518" spans="1:69" ht="156.75" customHeight="1" x14ac:dyDescent="0.3">
      <c r="A518" s="221"/>
      <c r="B518" s="222"/>
      <c r="C518" s="214">
        <v>507</v>
      </c>
      <c r="D518" s="640" t="s">
        <v>3643</v>
      </c>
      <c r="E518" s="16" t="s">
        <v>3775</v>
      </c>
      <c r="F518" s="17"/>
      <c r="G518" s="134">
        <v>44349</v>
      </c>
      <c r="H518" s="135">
        <v>44400</v>
      </c>
      <c r="I518" s="141"/>
      <c r="J518" s="25"/>
      <c r="K518" s="145"/>
      <c r="L518" s="28"/>
      <c r="M518" s="395">
        <v>44400</v>
      </c>
      <c r="N518" s="158">
        <f t="shared" si="255"/>
        <v>38</v>
      </c>
      <c r="O518" s="27" t="s">
        <v>0</v>
      </c>
      <c r="P518" s="27"/>
      <c r="Q518" s="27"/>
      <c r="R518" s="27"/>
      <c r="S518" s="27"/>
      <c r="T518" s="28"/>
      <c r="U518" s="29"/>
      <c r="V518" s="32">
        <v>0.25</v>
      </c>
      <c r="W518" s="318">
        <v>0.25</v>
      </c>
      <c r="X518" s="319"/>
      <c r="Y518" s="160">
        <f t="shared" si="241"/>
        <v>0.5</v>
      </c>
      <c r="Z518" s="159">
        <f t="shared" si="256"/>
        <v>7.5</v>
      </c>
      <c r="AA518" s="327"/>
      <c r="AB518" s="400">
        <f t="shared" si="265"/>
        <v>-30</v>
      </c>
      <c r="AC518" s="371"/>
      <c r="AD518" s="226" t="str">
        <f t="shared" si="242"/>
        <v/>
      </c>
      <c r="AE518" s="368">
        <f t="shared" si="257"/>
        <v>-22.5</v>
      </c>
      <c r="AF518" s="339"/>
      <c r="AG518" s="338"/>
      <c r="AH518" s="336"/>
      <c r="AI518" s="161">
        <f t="shared" si="258"/>
        <v>0</v>
      </c>
      <c r="AJ518" s="162">
        <f t="shared" si="243"/>
        <v>7.5</v>
      </c>
      <c r="AK518" s="163">
        <f t="shared" si="259"/>
        <v>7.5</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f t="shared" si="244"/>
        <v>38</v>
      </c>
      <c r="AX518" s="165" t="str">
        <f t="shared" si="245"/>
        <v/>
      </c>
      <c r="AY518" s="193">
        <f t="shared" si="246"/>
        <v>38</v>
      </c>
      <c r="AZ518" s="183" t="str">
        <f t="shared" si="247"/>
        <v/>
      </c>
      <c r="BA518" s="173">
        <f t="shared" si="248"/>
        <v>0.25</v>
      </c>
      <c r="BB518" s="174" t="str">
        <f t="shared" si="249"/>
        <v/>
      </c>
      <c r="BC518" s="186">
        <f t="shared" si="272"/>
        <v>0.25</v>
      </c>
      <c r="BD518" s="174" t="str">
        <f t="shared" si="250"/>
        <v/>
      </c>
      <c r="BE518" s="201">
        <f t="shared" si="251"/>
        <v>0.25</v>
      </c>
      <c r="BF518" s="174" t="str">
        <f t="shared" si="252"/>
        <v/>
      </c>
      <c r="BG518" s="186">
        <f t="shared" si="253"/>
        <v>0.25</v>
      </c>
      <c r="BH518" s="175" t="str">
        <f t="shared" si="254"/>
        <v/>
      </c>
      <c r="BI518" s="632"/>
      <c r="BQ518" s="57" t="s">
        <v>2548</v>
      </c>
    </row>
    <row r="519" spans="1:69" ht="155.25" customHeight="1" x14ac:dyDescent="0.3">
      <c r="A519" s="221"/>
      <c r="B519" s="222"/>
      <c r="C519" s="214">
        <v>508</v>
      </c>
      <c r="D519" s="651" t="s">
        <v>3643</v>
      </c>
      <c r="E519" s="18" t="s">
        <v>3615</v>
      </c>
      <c r="F519" s="17"/>
      <c r="G519" s="134">
        <v>44349</v>
      </c>
      <c r="H519" s="135"/>
      <c r="I519" s="141"/>
      <c r="J519" s="25"/>
      <c r="K519" s="145"/>
      <c r="L519" s="28"/>
      <c r="M519" s="395">
        <v>44357</v>
      </c>
      <c r="N519" s="158">
        <f t="shared" si="255"/>
        <v>7</v>
      </c>
      <c r="O519" s="27" t="s">
        <v>0</v>
      </c>
      <c r="P519" s="27"/>
      <c r="Q519" s="27"/>
      <c r="R519" s="27"/>
      <c r="S519" s="27"/>
      <c r="T519" s="28"/>
      <c r="U519" s="29"/>
      <c r="V519" s="32">
        <v>0.25</v>
      </c>
      <c r="W519" s="318">
        <v>0.25</v>
      </c>
      <c r="X519" s="319"/>
      <c r="Y519" s="160">
        <f t="shared" si="241"/>
        <v>0.5</v>
      </c>
      <c r="Z519" s="159">
        <f t="shared" si="256"/>
        <v>7.5</v>
      </c>
      <c r="AA519" s="327"/>
      <c r="AB519" s="400">
        <f t="shared" si="265"/>
        <v>-30</v>
      </c>
      <c r="AC519" s="371"/>
      <c r="AD519" s="226" t="str">
        <f t="shared" si="242"/>
        <v/>
      </c>
      <c r="AE519" s="368">
        <f t="shared" si="257"/>
        <v>-22.5</v>
      </c>
      <c r="AF519" s="339"/>
      <c r="AG519" s="338"/>
      <c r="AH519" s="336"/>
      <c r="AI519" s="161">
        <f t="shared" si="258"/>
        <v>0</v>
      </c>
      <c r="AJ519" s="162">
        <f t="shared" si="243"/>
        <v>7.5</v>
      </c>
      <c r="AK519" s="163">
        <f t="shared" si="259"/>
        <v>7.5</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f t="shared" si="244"/>
        <v>7</v>
      </c>
      <c r="AX519" s="165" t="str">
        <f t="shared" si="245"/>
        <v/>
      </c>
      <c r="AY519" s="193">
        <f t="shared" si="246"/>
        <v>7</v>
      </c>
      <c r="AZ519" s="183" t="str">
        <f t="shared" si="247"/>
        <v/>
      </c>
      <c r="BA519" s="173">
        <f t="shared" si="248"/>
        <v>0.25</v>
      </c>
      <c r="BB519" s="174" t="str">
        <f t="shared" si="249"/>
        <v/>
      </c>
      <c r="BC519" s="186">
        <f t="shared" si="272"/>
        <v>0.25</v>
      </c>
      <c r="BD519" s="174" t="str">
        <f t="shared" si="250"/>
        <v/>
      </c>
      <c r="BE519" s="201">
        <f t="shared" si="251"/>
        <v>0.25</v>
      </c>
      <c r="BF519" s="174" t="str">
        <f t="shared" si="252"/>
        <v/>
      </c>
      <c r="BG519" s="186">
        <f t="shared" si="253"/>
        <v>0.25</v>
      </c>
      <c r="BH519" s="175" t="str">
        <f t="shared" si="254"/>
        <v/>
      </c>
      <c r="BI519" s="632"/>
      <c r="BQ519" s="57" t="s">
        <v>2549</v>
      </c>
    </row>
    <row r="520" spans="1:69" ht="155.25" customHeight="1" x14ac:dyDescent="0.3">
      <c r="A520" s="221"/>
      <c r="B520" s="222"/>
      <c r="C520" s="213">
        <v>509</v>
      </c>
      <c r="D520" s="662" t="s">
        <v>3643</v>
      </c>
      <c r="E520" s="16" t="s">
        <v>3668</v>
      </c>
      <c r="F520" s="17"/>
      <c r="G520" s="134">
        <v>44349</v>
      </c>
      <c r="H520" s="135"/>
      <c r="I520" s="141"/>
      <c r="J520" s="25"/>
      <c r="K520" s="145"/>
      <c r="L520" s="28"/>
      <c r="M520" s="395">
        <v>44403</v>
      </c>
      <c r="N520" s="158">
        <f t="shared" si="255"/>
        <v>39</v>
      </c>
      <c r="O520" s="27"/>
      <c r="P520" s="27"/>
      <c r="Q520" s="27" t="s">
        <v>0</v>
      </c>
      <c r="R520" s="27"/>
      <c r="S520" s="27"/>
      <c r="T520" s="28"/>
      <c r="U520" s="29"/>
      <c r="V520" s="32">
        <v>1</v>
      </c>
      <c r="W520" s="318">
        <v>1</v>
      </c>
      <c r="X520" s="319"/>
      <c r="Y520" s="160">
        <f t="shared" si="241"/>
        <v>2</v>
      </c>
      <c r="Z520" s="159">
        <f t="shared" si="256"/>
        <v>30</v>
      </c>
      <c r="AA520" s="327"/>
      <c r="AB520" s="400">
        <f t="shared" si="265"/>
        <v>-30</v>
      </c>
      <c r="AC520" s="371"/>
      <c r="AD520" s="226" t="str">
        <f t="shared" si="242"/>
        <v/>
      </c>
      <c r="AE520" s="368">
        <f t="shared" si="257"/>
        <v>0</v>
      </c>
      <c r="AF520" s="339"/>
      <c r="AG520" s="338"/>
      <c r="AH520" s="336"/>
      <c r="AI520" s="161">
        <f t="shared" si="258"/>
        <v>0</v>
      </c>
      <c r="AJ520" s="162">
        <f t="shared" si="243"/>
        <v>30</v>
      </c>
      <c r="AK520" s="163">
        <f t="shared" si="259"/>
        <v>30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f t="shared" si="244"/>
        <v>39</v>
      </c>
      <c r="AX520" s="165" t="str">
        <f t="shared" si="245"/>
        <v/>
      </c>
      <c r="AY520" s="193">
        <f t="shared" si="246"/>
        <v>39</v>
      </c>
      <c r="AZ520" s="183" t="str">
        <f t="shared" si="247"/>
        <v/>
      </c>
      <c r="BA520" s="173">
        <f t="shared" si="248"/>
        <v>1</v>
      </c>
      <c r="BB520" s="174" t="str">
        <f t="shared" si="249"/>
        <v/>
      </c>
      <c r="BC520" s="186">
        <f t="shared" si="272"/>
        <v>1</v>
      </c>
      <c r="BD520" s="174" t="str">
        <f t="shared" si="250"/>
        <v/>
      </c>
      <c r="BE520" s="201">
        <f t="shared" si="251"/>
        <v>1</v>
      </c>
      <c r="BF520" s="174" t="str">
        <f t="shared" si="252"/>
        <v/>
      </c>
      <c r="BG520" s="186">
        <f t="shared" si="253"/>
        <v>1</v>
      </c>
      <c r="BH520" s="175" t="str">
        <f t="shared" si="254"/>
        <v/>
      </c>
      <c r="BI520" s="632"/>
      <c r="BQ520" s="57" t="s">
        <v>2550</v>
      </c>
    </row>
    <row r="521" spans="1:69" ht="56.25" x14ac:dyDescent="0.3">
      <c r="A521" s="221"/>
      <c r="B521" s="222"/>
      <c r="C521" s="214">
        <v>510</v>
      </c>
      <c r="D521" s="640" t="s">
        <v>3644</v>
      </c>
      <c r="E521" s="16" t="s">
        <v>3622</v>
      </c>
      <c r="F521" s="17"/>
      <c r="G521" s="134">
        <v>44349</v>
      </c>
      <c r="H521" s="137">
        <v>44350</v>
      </c>
      <c r="I521" s="143" t="s">
        <v>0</v>
      </c>
      <c r="J521" s="80"/>
      <c r="K521" s="147"/>
      <c r="L521" s="30"/>
      <c r="M521" s="395">
        <v>44350</v>
      </c>
      <c r="N521" s="158">
        <f t="shared" si="255"/>
        <v>2</v>
      </c>
      <c r="O521" s="27" t="s">
        <v>0</v>
      </c>
      <c r="P521" s="27"/>
      <c r="Q521" s="27"/>
      <c r="R521" s="27"/>
      <c r="S521" s="27"/>
      <c r="T521" s="28"/>
      <c r="U521" s="29"/>
      <c r="V521" s="32">
        <v>0.25</v>
      </c>
      <c r="W521" s="318"/>
      <c r="X521" s="319"/>
      <c r="Y521" s="160">
        <f t="shared" si="241"/>
        <v>0.25</v>
      </c>
      <c r="Z521" s="159">
        <f t="shared" si="256"/>
        <v>2.5</v>
      </c>
      <c r="AA521" s="327"/>
      <c r="AB521" s="400">
        <f t="shared" si="265"/>
        <v>-30</v>
      </c>
      <c r="AC521" s="371"/>
      <c r="AD521" s="226" t="str">
        <f t="shared" si="242"/>
        <v/>
      </c>
      <c r="AE521" s="368">
        <f t="shared" si="257"/>
        <v>-27.5</v>
      </c>
      <c r="AF521" s="339"/>
      <c r="AG521" s="338"/>
      <c r="AH521" s="336"/>
      <c r="AI521" s="161">
        <f t="shared" si="258"/>
        <v>0</v>
      </c>
      <c r="AJ521" s="162">
        <f t="shared" si="243"/>
        <v>2.5</v>
      </c>
      <c r="AK521" s="163">
        <f t="shared" si="259"/>
        <v>2.5</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f t="shared" si="244"/>
        <v>2</v>
      </c>
      <c r="AX521" s="165" t="str">
        <f t="shared" si="245"/>
        <v/>
      </c>
      <c r="AY521" s="193">
        <f t="shared" si="246"/>
        <v>2</v>
      </c>
      <c r="AZ521" s="183" t="str">
        <f t="shared" si="247"/>
        <v/>
      </c>
      <c r="BA521" s="173">
        <f t="shared" si="248"/>
        <v>0.25</v>
      </c>
      <c r="BB521" s="174" t="str">
        <f t="shared" si="249"/>
        <v/>
      </c>
      <c r="BC521" s="186">
        <f t="shared" si="272"/>
        <v>0.25</v>
      </c>
      <c r="BD521" s="174" t="str">
        <f t="shared" si="250"/>
        <v/>
      </c>
      <c r="BE521" s="201" t="str">
        <f t="shared" si="251"/>
        <v/>
      </c>
      <c r="BF521" s="174" t="str">
        <f t="shared" si="252"/>
        <v/>
      </c>
      <c r="BG521" s="186" t="str">
        <f t="shared" si="253"/>
        <v/>
      </c>
      <c r="BH521" s="175" t="str">
        <f t="shared" si="254"/>
        <v/>
      </c>
      <c r="BI521" s="632"/>
      <c r="BQ521" s="57" t="s">
        <v>2551</v>
      </c>
    </row>
    <row r="522" spans="1:69" ht="60" customHeight="1" x14ac:dyDescent="0.3">
      <c r="A522" s="221"/>
      <c r="B522" s="222"/>
      <c r="C522" s="213">
        <v>511</v>
      </c>
      <c r="D522" s="640" t="s">
        <v>3645</v>
      </c>
      <c r="E522" s="16" t="s">
        <v>46</v>
      </c>
      <c r="F522" s="17"/>
      <c r="G522" s="134">
        <v>44350</v>
      </c>
      <c r="H522" s="135">
        <v>44400</v>
      </c>
      <c r="I522" s="141"/>
      <c r="J522" s="25"/>
      <c r="K522" s="145"/>
      <c r="L522" s="28"/>
      <c r="M522" s="395">
        <v>44400</v>
      </c>
      <c r="N522" s="158">
        <f t="shared" si="255"/>
        <v>37</v>
      </c>
      <c r="O522" s="27"/>
      <c r="P522" s="27"/>
      <c r="Q522" s="27"/>
      <c r="R522" s="27" t="s">
        <v>0</v>
      </c>
      <c r="S522" s="27"/>
      <c r="T522" s="28"/>
      <c r="U522" s="29"/>
      <c r="V522" s="32">
        <v>0.25</v>
      </c>
      <c r="W522" s="318"/>
      <c r="X522" s="319"/>
      <c r="Y522" s="160">
        <f t="shared" si="241"/>
        <v>0.25</v>
      </c>
      <c r="Z522" s="159">
        <f t="shared" si="256"/>
        <v>2.5</v>
      </c>
      <c r="AA522" s="327"/>
      <c r="AB522" s="400">
        <f t="shared" si="265"/>
        <v>-30</v>
      </c>
      <c r="AC522" s="371"/>
      <c r="AD522" s="226" t="str">
        <f t="shared" si="242"/>
        <v/>
      </c>
      <c r="AE522" s="368">
        <f t="shared" si="257"/>
        <v>-27.5</v>
      </c>
      <c r="AF522" s="339"/>
      <c r="AG522" s="338"/>
      <c r="AH522" s="336"/>
      <c r="AI522" s="161">
        <f t="shared" si="258"/>
        <v>0</v>
      </c>
      <c r="AJ522" s="162">
        <f t="shared" si="243"/>
        <v>2.5</v>
      </c>
      <c r="AK522" s="163">
        <f t="shared" si="259"/>
        <v>2.5</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f t="shared" si="244"/>
        <v>37</v>
      </c>
      <c r="AX522" s="165" t="str">
        <f t="shared" si="245"/>
        <v/>
      </c>
      <c r="AY522" s="193">
        <f t="shared" si="246"/>
        <v>37</v>
      </c>
      <c r="AZ522" s="183" t="str">
        <f t="shared" si="247"/>
        <v/>
      </c>
      <c r="BA522" s="173">
        <f t="shared" si="248"/>
        <v>0.25</v>
      </c>
      <c r="BB522" s="174" t="str">
        <f t="shared" si="249"/>
        <v/>
      </c>
      <c r="BC522" s="186">
        <f t="shared" si="272"/>
        <v>0.25</v>
      </c>
      <c r="BD522" s="174" t="str">
        <f t="shared" si="250"/>
        <v/>
      </c>
      <c r="BE522" s="201" t="str">
        <f t="shared" si="251"/>
        <v/>
      </c>
      <c r="BF522" s="174" t="str">
        <f t="shared" si="252"/>
        <v/>
      </c>
      <c r="BG522" s="186" t="str">
        <f t="shared" si="253"/>
        <v/>
      </c>
      <c r="BH522" s="175" t="str">
        <f t="shared" si="254"/>
        <v/>
      </c>
      <c r="BI522" s="632"/>
      <c r="BQ522" s="57" t="s">
        <v>2552</v>
      </c>
    </row>
    <row r="523" spans="1:69" ht="60.75" customHeight="1" x14ac:dyDescent="0.3">
      <c r="A523" s="221"/>
      <c r="B523" s="222"/>
      <c r="C523" s="214">
        <v>512</v>
      </c>
      <c r="D523" s="651" t="s">
        <v>3645</v>
      </c>
      <c r="E523" s="18" t="s">
        <v>3615</v>
      </c>
      <c r="F523" s="17"/>
      <c r="G523" s="134">
        <v>44350</v>
      </c>
      <c r="H523" s="135">
        <v>44400</v>
      </c>
      <c r="I523" s="141"/>
      <c r="J523" s="25"/>
      <c r="K523" s="145"/>
      <c r="L523" s="28"/>
      <c r="M523" s="395">
        <v>44400</v>
      </c>
      <c r="N523" s="158">
        <f t="shared" si="255"/>
        <v>37</v>
      </c>
      <c r="O523" s="27"/>
      <c r="P523" s="27"/>
      <c r="Q523" s="27"/>
      <c r="R523" s="27" t="s">
        <v>0</v>
      </c>
      <c r="S523" s="27"/>
      <c r="T523" s="28"/>
      <c r="U523" s="29"/>
      <c r="V523" s="32">
        <v>0.25</v>
      </c>
      <c r="W523" s="318"/>
      <c r="X523" s="319"/>
      <c r="Y523" s="160">
        <f t="shared" si="241"/>
        <v>0.25</v>
      </c>
      <c r="Z523" s="159">
        <f t="shared" si="256"/>
        <v>2.5</v>
      </c>
      <c r="AA523" s="327"/>
      <c r="AB523" s="400">
        <f t="shared" si="265"/>
        <v>-30</v>
      </c>
      <c r="AC523" s="371"/>
      <c r="AD523" s="226" t="str">
        <f t="shared" si="242"/>
        <v/>
      </c>
      <c r="AE523" s="368">
        <f t="shared" si="257"/>
        <v>-27.5</v>
      </c>
      <c r="AF523" s="339"/>
      <c r="AG523" s="338"/>
      <c r="AH523" s="336"/>
      <c r="AI523" s="161">
        <f t="shared" si="258"/>
        <v>0</v>
      </c>
      <c r="AJ523" s="162">
        <f t="shared" si="243"/>
        <v>2.5</v>
      </c>
      <c r="AK523" s="163">
        <f t="shared" si="259"/>
        <v>2.5</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f t="shared" si="244"/>
        <v>37</v>
      </c>
      <c r="AX523" s="165" t="str">
        <f t="shared" si="245"/>
        <v/>
      </c>
      <c r="AY523" s="193">
        <f t="shared" si="246"/>
        <v>37</v>
      </c>
      <c r="AZ523" s="183" t="str">
        <f t="shared" si="247"/>
        <v/>
      </c>
      <c r="BA523" s="173">
        <f t="shared" si="248"/>
        <v>0.25</v>
      </c>
      <c r="BB523" s="174" t="str">
        <f t="shared" si="249"/>
        <v/>
      </c>
      <c r="BC523" s="186">
        <f t="shared" si="272"/>
        <v>0.25</v>
      </c>
      <c r="BD523" s="174" t="str">
        <f t="shared" si="250"/>
        <v/>
      </c>
      <c r="BE523" s="201" t="str">
        <f t="shared" si="251"/>
        <v/>
      </c>
      <c r="BF523" s="174" t="str">
        <f t="shared" si="252"/>
        <v/>
      </c>
      <c r="BG523" s="186" t="str">
        <f t="shared" si="253"/>
        <v/>
      </c>
      <c r="BH523" s="175" t="str">
        <f t="shared" si="254"/>
        <v/>
      </c>
      <c r="BI523" s="632"/>
      <c r="BQ523" s="57" t="s">
        <v>2553</v>
      </c>
    </row>
    <row r="524" spans="1:69" ht="60" customHeight="1" x14ac:dyDescent="0.3">
      <c r="A524" s="221"/>
      <c r="B524" s="222"/>
      <c r="C524" s="214">
        <v>513</v>
      </c>
      <c r="D524" s="662" t="s">
        <v>3645</v>
      </c>
      <c r="E524" s="16" t="s">
        <v>3623</v>
      </c>
      <c r="F524" s="17"/>
      <c r="G524" s="134">
        <v>44350</v>
      </c>
      <c r="H524" s="135">
        <v>44400</v>
      </c>
      <c r="I524" s="141"/>
      <c r="J524" s="25"/>
      <c r="K524" s="145"/>
      <c r="L524" s="28"/>
      <c r="M524" s="395">
        <v>44400</v>
      </c>
      <c r="N524" s="158">
        <f t="shared" si="255"/>
        <v>37</v>
      </c>
      <c r="O524" s="27"/>
      <c r="P524" s="27"/>
      <c r="Q524" s="27"/>
      <c r="R524" s="27" t="s">
        <v>0</v>
      </c>
      <c r="S524" s="27"/>
      <c r="T524" s="28"/>
      <c r="U524" s="29"/>
      <c r="V524" s="32">
        <v>0.25</v>
      </c>
      <c r="W524" s="318"/>
      <c r="X524" s="319"/>
      <c r="Y524" s="160">
        <f t="shared" ref="Y524:Y587" si="273">V524+W524+X524</f>
        <v>0.25</v>
      </c>
      <c r="Z524" s="159">
        <f t="shared" si="256"/>
        <v>2.5</v>
      </c>
      <c r="AA524" s="327"/>
      <c r="AB524" s="400">
        <f t="shared" si="265"/>
        <v>-30</v>
      </c>
      <c r="AC524" s="371"/>
      <c r="AD524" s="226" t="str">
        <f t="shared" ref="AD524:AD587" si="274">IF(F524="x",(0-((V524*10)+(W524*20))),"")</f>
        <v/>
      </c>
      <c r="AE524" s="368">
        <f t="shared" si="257"/>
        <v>-27.5</v>
      </c>
      <c r="AF524" s="339"/>
      <c r="AG524" s="338"/>
      <c r="AH524" s="336"/>
      <c r="AI524" s="161">
        <f t="shared" si="258"/>
        <v>0</v>
      </c>
      <c r="AJ524" s="162">
        <f t="shared" ref="AJ524:AJ587" si="275">(X524*20)+Z524+AA524+AF524</f>
        <v>2.5</v>
      </c>
      <c r="AK524" s="163">
        <f t="shared" si="259"/>
        <v>2.5</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f t="shared" ref="AW524:AW587" si="276">IF(N524&gt;0,N524,"")</f>
        <v>37</v>
      </c>
      <c r="AX524" s="165" t="str">
        <f t="shared" ref="AX524:AX587" si="277">IF(AND(K524="x",AW524&gt;0),AW524,"")</f>
        <v/>
      </c>
      <c r="AY524" s="193">
        <f t="shared" ref="AY524:AY587" si="278">IF(OR(K524="x",F524="x",AW524&lt;=0),"",AW524)</f>
        <v>37</v>
      </c>
      <c r="AZ524" s="183" t="str">
        <f t="shared" ref="AZ524:AZ587" si="279">IF(AND(F524="x",AW524&gt;0),AW524,"")</f>
        <v/>
      </c>
      <c r="BA524" s="173">
        <f t="shared" ref="BA524:BA587" si="280">IF(V524&gt;0,V524,"")</f>
        <v>0.25</v>
      </c>
      <c r="BB524" s="174" t="str">
        <f t="shared" ref="BB524:BB587" si="281">IF(AND(K524="x",BA524&gt;0),BA524,"")</f>
        <v/>
      </c>
      <c r="BC524" s="186">
        <f t="shared" si="272"/>
        <v>0.25</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37.5" x14ac:dyDescent="0.3">
      <c r="A525" s="221"/>
      <c r="B525" s="222"/>
      <c r="C525" s="213">
        <v>514</v>
      </c>
      <c r="D525" s="640" t="s">
        <v>3646</v>
      </c>
      <c r="E525" s="16" t="s">
        <v>46</v>
      </c>
      <c r="F525" s="17"/>
      <c r="G525" s="134">
        <v>44350</v>
      </c>
      <c r="H525" s="135">
        <v>44375</v>
      </c>
      <c r="I525" s="141"/>
      <c r="J525" s="25"/>
      <c r="K525" s="145"/>
      <c r="L525" s="28"/>
      <c r="M525" s="395">
        <v>44375</v>
      </c>
      <c r="N525" s="158">
        <f t="shared" ref="N525:N588" si="287">IF((NETWORKDAYS(G525,M525)&gt;0),(NETWORKDAYS(G525,M525)),"")</f>
        <v>18</v>
      </c>
      <c r="O525" s="27" t="s">
        <v>0</v>
      </c>
      <c r="P525" s="27"/>
      <c r="Q525" s="27"/>
      <c r="R525" s="27"/>
      <c r="S525" s="27"/>
      <c r="T525" s="28"/>
      <c r="U525" s="29"/>
      <c r="V525" s="32">
        <v>0.25</v>
      </c>
      <c r="W525" s="318">
        <v>0.25</v>
      </c>
      <c r="X525" s="319"/>
      <c r="Y525" s="160">
        <f t="shared" si="273"/>
        <v>0.5</v>
      </c>
      <c r="Z525" s="159">
        <f t="shared" ref="Z525:Z588" si="288">IF((F525="x"),0,((V525*10)+(W525*20)))</f>
        <v>7.5</v>
      </c>
      <c r="AA525" s="327"/>
      <c r="AB525" s="400">
        <f t="shared" si="265"/>
        <v>-30</v>
      </c>
      <c r="AC525" s="371"/>
      <c r="AD525" s="226" t="str">
        <f t="shared" si="274"/>
        <v/>
      </c>
      <c r="AE525" s="368">
        <f t="shared" ref="AE525:AE588" si="289">IF(AND(Z525&gt;0,F525="x"),0,IF(AND(Z525&gt;0,AC525="x"),Z525-60,IF(AND(Z525&gt;0,AB525=-30),Z525+AB525,0)))</f>
        <v>-22.5</v>
      </c>
      <c r="AF525" s="339"/>
      <c r="AG525" s="338"/>
      <c r="AH525" s="336"/>
      <c r="AI525" s="161">
        <f t="shared" ref="AI525:AI588" si="290">IF(AE525&lt;=0,AG525,AE525+AG525)</f>
        <v>0</v>
      </c>
      <c r="AJ525" s="162">
        <f t="shared" si="275"/>
        <v>7.5</v>
      </c>
      <c r="AK525" s="163">
        <f t="shared" ref="AK525:AK588" si="291">AJ525-AH525</f>
        <v>7.5</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f t="shared" si="276"/>
        <v>18</v>
      </c>
      <c r="AX525" s="165" t="str">
        <f t="shared" si="277"/>
        <v/>
      </c>
      <c r="AY525" s="193">
        <f t="shared" si="278"/>
        <v>18</v>
      </c>
      <c r="AZ525" s="183" t="str">
        <f t="shared" si="279"/>
        <v/>
      </c>
      <c r="BA525" s="173">
        <f t="shared" si="280"/>
        <v>0.25</v>
      </c>
      <c r="BB525" s="174" t="str">
        <f t="shared" si="281"/>
        <v/>
      </c>
      <c r="BC525" s="186">
        <f t="shared" si="272"/>
        <v>0.25</v>
      </c>
      <c r="BD525" s="174" t="str">
        <f t="shared" si="282"/>
        <v/>
      </c>
      <c r="BE525" s="201">
        <f t="shared" si="283"/>
        <v>0.25</v>
      </c>
      <c r="BF525" s="174" t="str">
        <f t="shared" si="284"/>
        <v/>
      </c>
      <c r="BG525" s="186">
        <f t="shared" si="285"/>
        <v>0.25</v>
      </c>
      <c r="BH525" s="175" t="str">
        <f t="shared" si="286"/>
        <v/>
      </c>
      <c r="BI525" s="632"/>
      <c r="BQ525" s="57" t="s">
        <v>2555</v>
      </c>
    </row>
    <row r="526" spans="1:69" ht="18.75" x14ac:dyDescent="0.3">
      <c r="A526" s="221"/>
      <c r="B526" s="222"/>
      <c r="C526" s="214">
        <v>515</v>
      </c>
      <c r="D526" s="643" t="s">
        <v>3647</v>
      </c>
      <c r="E526" s="16" t="s">
        <v>46</v>
      </c>
      <c r="F526" s="17"/>
      <c r="G526" s="134">
        <v>44350</v>
      </c>
      <c r="H526" s="135">
        <v>44375</v>
      </c>
      <c r="I526" s="141"/>
      <c r="J526" s="25"/>
      <c r="K526" s="145"/>
      <c r="L526" s="28"/>
      <c r="M526" s="395">
        <v>44375</v>
      </c>
      <c r="N526" s="158">
        <f t="shared" si="287"/>
        <v>18</v>
      </c>
      <c r="O526" s="27" t="s">
        <v>0</v>
      </c>
      <c r="P526" s="27"/>
      <c r="Q526" s="27"/>
      <c r="R526" s="27"/>
      <c r="S526" s="27"/>
      <c r="T526" s="28"/>
      <c r="U526" s="29"/>
      <c r="V526" s="32">
        <v>0.25</v>
      </c>
      <c r="W526" s="318">
        <v>0.25</v>
      </c>
      <c r="X526" s="319"/>
      <c r="Y526" s="160">
        <f t="shared" si="273"/>
        <v>0.5</v>
      </c>
      <c r="Z526" s="159">
        <f t="shared" si="288"/>
        <v>7.5</v>
      </c>
      <c r="AA526" s="327"/>
      <c r="AB526" s="400">
        <f t="shared" ref="AB526:AB589" si="297">IF(AND(Z526&gt;=0,F526="x"),0,IF(AND(Z526&gt;0,AC526="x"),0,IF(Z526&gt;0,0-30,0)))</f>
        <v>-30</v>
      </c>
      <c r="AC526" s="371"/>
      <c r="AD526" s="226" t="str">
        <f t="shared" si="274"/>
        <v/>
      </c>
      <c r="AE526" s="368">
        <f t="shared" si="289"/>
        <v>-22.5</v>
      </c>
      <c r="AF526" s="339"/>
      <c r="AG526" s="338"/>
      <c r="AH526" s="336"/>
      <c r="AI526" s="161">
        <f t="shared" si="290"/>
        <v>0</v>
      </c>
      <c r="AJ526" s="162">
        <f t="shared" si="275"/>
        <v>7.5</v>
      </c>
      <c r="AK526" s="163">
        <f t="shared" si="291"/>
        <v>7.5</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f t="shared" si="276"/>
        <v>18</v>
      </c>
      <c r="AX526" s="165" t="str">
        <f t="shared" si="277"/>
        <v/>
      </c>
      <c r="AY526" s="193">
        <f t="shared" si="278"/>
        <v>18</v>
      </c>
      <c r="AZ526" s="183" t="str">
        <f t="shared" si="279"/>
        <v/>
      </c>
      <c r="BA526" s="173">
        <f t="shared" si="280"/>
        <v>0.25</v>
      </c>
      <c r="BB526" s="174" t="str">
        <f t="shared" si="281"/>
        <v/>
      </c>
      <c r="BC526" s="186">
        <f t="shared" si="272"/>
        <v>0.25</v>
      </c>
      <c r="BD526" s="174" t="str">
        <f t="shared" si="282"/>
        <v/>
      </c>
      <c r="BE526" s="201">
        <f t="shared" si="283"/>
        <v>0.25</v>
      </c>
      <c r="BF526" s="174" t="str">
        <f t="shared" si="284"/>
        <v/>
      </c>
      <c r="BG526" s="186">
        <f t="shared" si="285"/>
        <v>0.25</v>
      </c>
      <c r="BH526" s="175" t="str">
        <f t="shared" si="286"/>
        <v/>
      </c>
      <c r="BI526" s="632"/>
      <c r="BQ526" s="57" t="s">
        <v>2556</v>
      </c>
    </row>
    <row r="527" spans="1:69" ht="18.75" x14ac:dyDescent="0.3">
      <c r="A527" s="221"/>
      <c r="B527" s="222"/>
      <c r="C527" s="213">
        <v>516</v>
      </c>
      <c r="D527" s="644" t="s">
        <v>3648</v>
      </c>
      <c r="E527" s="18" t="s">
        <v>46</v>
      </c>
      <c r="F527" s="17"/>
      <c r="G527" s="134">
        <v>44350</v>
      </c>
      <c r="H527" s="135">
        <v>44375</v>
      </c>
      <c r="I527" s="141"/>
      <c r="J527" s="25"/>
      <c r="K527" s="145"/>
      <c r="L527" s="28"/>
      <c r="M527" s="395">
        <v>44375</v>
      </c>
      <c r="N527" s="158">
        <f t="shared" si="287"/>
        <v>18</v>
      </c>
      <c r="O527" s="27" t="s">
        <v>0</v>
      </c>
      <c r="P527" s="27"/>
      <c r="Q527" s="27"/>
      <c r="R527" s="27"/>
      <c r="S527" s="27"/>
      <c r="T527" s="28"/>
      <c r="U527" s="29"/>
      <c r="V527" s="32">
        <v>0.25</v>
      </c>
      <c r="W527" s="318">
        <v>0.25</v>
      </c>
      <c r="X527" s="319"/>
      <c r="Y527" s="160">
        <f t="shared" si="273"/>
        <v>0.5</v>
      </c>
      <c r="Z527" s="159">
        <f t="shared" si="288"/>
        <v>7.5</v>
      </c>
      <c r="AA527" s="327"/>
      <c r="AB527" s="400">
        <f t="shared" si="297"/>
        <v>-30</v>
      </c>
      <c r="AC527" s="371"/>
      <c r="AD527" s="226" t="str">
        <f t="shared" si="274"/>
        <v/>
      </c>
      <c r="AE527" s="368">
        <f t="shared" si="289"/>
        <v>-22.5</v>
      </c>
      <c r="AF527" s="339"/>
      <c r="AG527" s="338"/>
      <c r="AH527" s="336"/>
      <c r="AI527" s="161">
        <f t="shared" si="290"/>
        <v>0</v>
      </c>
      <c r="AJ527" s="162">
        <f t="shared" si="275"/>
        <v>7.5</v>
      </c>
      <c r="AK527" s="163">
        <f t="shared" si="291"/>
        <v>7.5</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f t="shared" si="276"/>
        <v>18</v>
      </c>
      <c r="AX527" s="165" t="str">
        <f t="shared" si="277"/>
        <v/>
      </c>
      <c r="AY527" s="193">
        <f t="shared" si="278"/>
        <v>18</v>
      </c>
      <c r="AZ527" s="183" t="str">
        <f t="shared" si="279"/>
        <v/>
      </c>
      <c r="BA527" s="173">
        <f t="shared" si="280"/>
        <v>0.25</v>
      </c>
      <c r="BB527" s="174" t="str">
        <f t="shared" si="281"/>
        <v/>
      </c>
      <c r="BC527" s="186">
        <f t="shared" si="272"/>
        <v>0.25</v>
      </c>
      <c r="BD527" s="174" t="str">
        <f t="shared" si="282"/>
        <v/>
      </c>
      <c r="BE527" s="201">
        <f t="shared" si="283"/>
        <v>0.25</v>
      </c>
      <c r="BF527" s="174" t="str">
        <f t="shared" si="284"/>
        <v/>
      </c>
      <c r="BG527" s="186">
        <f t="shared" si="285"/>
        <v>0.25</v>
      </c>
      <c r="BH527" s="175" t="str">
        <f t="shared" si="286"/>
        <v/>
      </c>
      <c r="BI527" s="632"/>
      <c r="BQ527" s="57" t="s">
        <v>2557</v>
      </c>
    </row>
    <row r="528" spans="1:69" ht="18.75" x14ac:dyDescent="0.3">
      <c r="A528" s="221"/>
      <c r="B528" s="222"/>
      <c r="C528" s="214">
        <v>517</v>
      </c>
      <c r="D528" s="643" t="s">
        <v>3649</v>
      </c>
      <c r="E528" s="16" t="s">
        <v>46</v>
      </c>
      <c r="F528" s="17"/>
      <c r="G528" s="134">
        <v>44350</v>
      </c>
      <c r="H528" s="135">
        <v>44375</v>
      </c>
      <c r="I528" s="141"/>
      <c r="J528" s="25"/>
      <c r="K528" s="145"/>
      <c r="L528" s="28"/>
      <c r="M528" s="395">
        <v>44375</v>
      </c>
      <c r="N528" s="158">
        <f t="shared" si="287"/>
        <v>18</v>
      </c>
      <c r="O528" s="27" t="s">
        <v>0</v>
      </c>
      <c r="P528" s="27"/>
      <c r="Q528" s="27"/>
      <c r="R528" s="27"/>
      <c r="S528" s="27"/>
      <c r="T528" s="28"/>
      <c r="U528" s="29"/>
      <c r="V528" s="32">
        <v>0.25</v>
      </c>
      <c r="W528" s="318">
        <v>0.25</v>
      </c>
      <c r="X528" s="319"/>
      <c r="Y528" s="160">
        <f t="shared" si="273"/>
        <v>0.5</v>
      </c>
      <c r="Z528" s="159">
        <f t="shared" si="288"/>
        <v>7.5</v>
      </c>
      <c r="AA528" s="327"/>
      <c r="AB528" s="400">
        <f t="shared" si="297"/>
        <v>-30</v>
      </c>
      <c r="AC528" s="371"/>
      <c r="AD528" s="226" t="str">
        <f t="shared" si="274"/>
        <v/>
      </c>
      <c r="AE528" s="368">
        <f t="shared" si="289"/>
        <v>-22.5</v>
      </c>
      <c r="AF528" s="339"/>
      <c r="AG528" s="338"/>
      <c r="AH528" s="336"/>
      <c r="AI528" s="161">
        <f t="shared" si="290"/>
        <v>0</v>
      </c>
      <c r="AJ528" s="162">
        <f t="shared" si="275"/>
        <v>7.5</v>
      </c>
      <c r="AK528" s="163">
        <f t="shared" si="291"/>
        <v>7.5</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f t="shared" si="276"/>
        <v>18</v>
      </c>
      <c r="AX528" s="165" t="str">
        <f t="shared" si="277"/>
        <v/>
      </c>
      <c r="AY528" s="193">
        <f t="shared" si="278"/>
        <v>18</v>
      </c>
      <c r="AZ528" s="183" t="str">
        <f t="shared" si="279"/>
        <v/>
      </c>
      <c r="BA528" s="173">
        <f t="shared" si="280"/>
        <v>0.25</v>
      </c>
      <c r="BB528" s="174" t="str">
        <f t="shared" si="281"/>
        <v/>
      </c>
      <c r="BC528" s="186">
        <f t="shared" si="272"/>
        <v>0.25</v>
      </c>
      <c r="BD528" s="174" t="str">
        <f t="shared" si="282"/>
        <v/>
      </c>
      <c r="BE528" s="201">
        <f t="shared" si="283"/>
        <v>0.25</v>
      </c>
      <c r="BF528" s="174" t="str">
        <f t="shared" si="284"/>
        <v/>
      </c>
      <c r="BG528" s="186">
        <f t="shared" si="285"/>
        <v>0.25</v>
      </c>
      <c r="BH528" s="175" t="str">
        <f t="shared" si="286"/>
        <v/>
      </c>
      <c r="BI528" s="632"/>
      <c r="BQ528" s="57" t="s">
        <v>2558</v>
      </c>
    </row>
    <row r="529" spans="1:69" ht="18.75" x14ac:dyDescent="0.3">
      <c r="A529" s="221"/>
      <c r="B529" s="222"/>
      <c r="C529" s="214">
        <v>518</v>
      </c>
      <c r="D529" s="643" t="s">
        <v>3650</v>
      </c>
      <c r="E529" s="16" t="s">
        <v>46</v>
      </c>
      <c r="F529" s="17"/>
      <c r="G529" s="134">
        <v>44350</v>
      </c>
      <c r="H529" s="135">
        <v>44375</v>
      </c>
      <c r="I529" s="141"/>
      <c r="J529" s="25"/>
      <c r="K529" s="145"/>
      <c r="L529" s="28"/>
      <c r="M529" s="395">
        <v>44375</v>
      </c>
      <c r="N529" s="158">
        <f t="shared" si="287"/>
        <v>18</v>
      </c>
      <c r="O529" s="27" t="s">
        <v>0</v>
      </c>
      <c r="P529" s="27"/>
      <c r="Q529" s="27"/>
      <c r="R529" s="27"/>
      <c r="S529" s="27"/>
      <c r="T529" s="28"/>
      <c r="U529" s="29"/>
      <c r="V529" s="32">
        <v>0.25</v>
      </c>
      <c r="W529" s="318">
        <v>0.25</v>
      </c>
      <c r="X529" s="319"/>
      <c r="Y529" s="160">
        <f t="shared" si="273"/>
        <v>0.5</v>
      </c>
      <c r="Z529" s="159">
        <f t="shared" si="288"/>
        <v>7.5</v>
      </c>
      <c r="AA529" s="327"/>
      <c r="AB529" s="400">
        <f t="shared" si="297"/>
        <v>-30</v>
      </c>
      <c r="AC529" s="371"/>
      <c r="AD529" s="226" t="str">
        <f t="shared" si="274"/>
        <v/>
      </c>
      <c r="AE529" s="368">
        <f t="shared" si="289"/>
        <v>-22.5</v>
      </c>
      <c r="AF529" s="339"/>
      <c r="AG529" s="338"/>
      <c r="AH529" s="336"/>
      <c r="AI529" s="161">
        <f t="shared" si="290"/>
        <v>0</v>
      </c>
      <c r="AJ529" s="162">
        <f t="shared" si="275"/>
        <v>7.5</v>
      </c>
      <c r="AK529" s="163">
        <f t="shared" si="291"/>
        <v>7.5</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f t="shared" si="276"/>
        <v>18</v>
      </c>
      <c r="AX529" s="165" t="str">
        <f t="shared" si="277"/>
        <v/>
      </c>
      <c r="AY529" s="193">
        <f t="shared" si="278"/>
        <v>18</v>
      </c>
      <c r="AZ529" s="183" t="str">
        <f t="shared" si="279"/>
        <v/>
      </c>
      <c r="BA529" s="173">
        <f t="shared" si="280"/>
        <v>0.25</v>
      </c>
      <c r="BB529" s="174" t="str">
        <f t="shared" si="281"/>
        <v/>
      </c>
      <c r="BC529" s="186">
        <f t="shared" si="272"/>
        <v>0.25</v>
      </c>
      <c r="BD529" s="174" t="str">
        <f t="shared" si="282"/>
        <v/>
      </c>
      <c r="BE529" s="201">
        <f t="shared" si="283"/>
        <v>0.25</v>
      </c>
      <c r="BF529" s="174" t="str">
        <f t="shared" si="284"/>
        <v/>
      </c>
      <c r="BG529" s="186">
        <f t="shared" si="285"/>
        <v>0.25</v>
      </c>
      <c r="BH529" s="175" t="str">
        <f t="shared" si="286"/>
        <v/>
      </c>
      <c r="BI529" s="632"/>
      <c r="BQ529" s="57" t="s">
        <v>2559</v>
      </c>
    </row>
    <row r="530" spans="1:69" ht="18.75" x14ac:dyDescent="0.3">
      <c r="A530" s="221"/>
      <c r="B530" s="222"/>
      <c r="C530" s="213">
        <v>519</v>
      </c>
      <c r="D530" s="643" t="s">
        <v>3651</v>
      </c>
      <c r="E530" s="16" t="s">
        <v>46</v>
      </c>
      <c r="F530" s="17"/>
      <c r="G530" s="134">
        <v>44350</v>
      </c>
      <c r="H530" s="135">
        <v>44375</v>
      </c>
      <c r="I530" s="141"/>
      <c r="J530" s="25"/>
      <c r="K530" s="145"/>
      <c r="L530" s="28"/>
      <c r="M530" s="395">
        <v>44375</v>
      </c>
      <c r="N530" s="158">
        <f t="shared" si="287"/>
        <v>18</v>
      </c>
      <c r="O530" s="27" t="s">
        <v>0</v>
      </c>
      <c r="P530" s="27"/>
      <c r="Q530" s="27"/>
      <c r="R530" s="27"/>
      <c r="S530" s="27"/>
      <c r="T530" s="28"/>
      <c r="U530" s="29"/>
      <c r="V530" s="32">
        <v>0.25</v>
      </c>
      <c r="W530" s="318">
        <v>0.25</v>
      </c>
      <c r="X530" s="319"/>
      <c r="Y530" s="160">
        <f t="shared" si="273"/>
        <v>0.5</v>
      </c>
      <c r="Z530" s="159">
        <f t="shared" si="288"/>
        <v>7.5</v>
      </c>
      <c r="AA530" s="327"/>
      <c r="AB530" s="400">
        <f t="shared" si="297"/>
        <v>-30</v>
      </c>
      <c r="AC530" s="371"/>
      <c r="AD530" s="226" t="str">
        <f t="shared" si="274"/>
        <v/>
      </c>
      <c r="AE530" s="368">
        <f t="shared" si="289"/>
        <v>-22.5</v>
      </c>
      <c r="AF530" s="339"/>
      <c r="AG530" s="338"/>
      <c r="AH530" s="336"/>
      <c r="AI530" s="161">
        <f t="shared" si="290"/>
        <v>0</v>
      </c>
      <c r="AJ530" s="162">
        <f t="shared" si="275"/>
        <v>7.5</v>
      </c>
      <c r="AK530" s="163">
        <f t="shared" si="291"/>
        <v>7.5</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f t="shared" si="276"/>
        <v>18</v>
      </c>
      <c r="AX530" s="165" t="str">
        <f t="shared" si="277"/>
        <v/>
      </c>
      <c r="AY530" s="193">
        <f t="shared" si="278"/>
        <v>18</v>
      </c>
      <c r="AZ530" s="183" t="str">
        <f t="shared" si="279"/>
        <v/>
      </c>
      <c r="BA530" s="173">
        <f t="shared" si="280"/>
        <v>0.25</v>
      </c>
      <c r="BB530" s="174" t="str">
        <f t="shared" si="281"/>
        <v/>
      </c>
      <c r="BC530" s="186">
        <f t="shared" ref="BC530:BC593" si="304">IF(OR(K530="x",F530="X",BA530&lt;=0),"",BA530)</f>
        <v>0.25</v>
      </c>
      <c r="BD530" s="174" t="str">
        <f t="shared" si="282"/>
        <v/>
      </c>
      <c r="BE530" s="201">
        <f t="shared" si="283"/>
        <v>0.25</v>
      </c>
      <c r="BF530" s="174" t="str">
        <f t="shared" si="284"/>
        <v/>
      </c>
      <c r="BG530" s="186">
        <f t="shared" si="285"/>
        <v>0.25</v>
      </c>
      <c r="BH530" s="175" t="str">
        <f t="shared" si="286"/>
        <v/>
      </c>
      <c r="BI530" s="632"/>
      <c r="BQ530" s="57" t="s">
        <v>2560</v>
      </c>
    </row>
    <row r="531" spans="1:69" ht="18.75" x14ac:dyDescent="0.3">
      <c r="A531" s="221"/>
      <c r="B531" s="222"/>
      <c r="C531" s="214">
        <v>520</v>
      </c>
      <c r="D531" s="644" t="s">
        <v>3652</v>
      </c>
      <c r="E531" s="18" t="s">
        <v>46</v>
      </c>
      <c r="F531" s="17"/>
      <c r="G531" s="134">
        <v>44350</v>
      </c>
      <c r="H531" s="135">
        <v>44375</v>
      </c>
      <c r="I531" s="141"/>
      <c r="J531" s="25"/>
      <c r="K531" s="145"/>
      <c r="L531" s="28"/>
      <c r="M531" s="395">
        <v>44375</v>
      </c>
      <c r="N531" s="158">
        <f t="shared" si="287"/>
        <v>18</v>
      </c>
      <c r="O531" s="27" t="s">
        <v>0</v>
      </c>
      <c r="P531" s="27"/>
      <c r="Q531" s="27"/>
      <c r="R531" s="27"/>
      <c r="S531" s="27"/>
      <c r="T531" s="28"/>
      <c r="U531" s="29"/>
      <c r="V531" s="32">
        <v>0.25</v>
      </c>
      <c r="W531" s="318">
        <v>0.25</v>
      </c>
      <c r="X531" s="319"/>
      <c r="Y531" s="160">
        <f t="shared" si="273"/>
        <v>0.5</v>
      </c>
      <c r="Z531" s="159">
        <f t="shared" si="288"/>
        <v>7.5</v>
      </c>
      <c r="AA531" s="327"/>
      <c r="AB531" s="400">
        <f t="shared" si="297"/>
        <v>-30</v>
      </c>
      <c r="AC531" s="371"/>
      <c r="AD531" s="226" t="str">
        <f t="shared" si="274"/>
        <v/>
      </c>
      <c r="AE531" s="368">
        <f t="shared" si="289"/>
        <v>-22.5</v>
      </c>
      <c r="AF531" s="339"/>
      <c r="AG531" s="338"/>
      <c r="AH531" s="336"/>
      <c r="AI531" s="161">
        <f t="shared" si="290"/>
        <v>0</v>
      </c>
      <c r="AJ531" s="162">
        <f t="shared" si="275"/>
        <v>7.5</v>
      </c>
      <c r="AK531" s="163">
        <f t="shared" si="291"/>
        <v>7.5</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f t="shared" si="276"/>
        <v>18</v>
      </c>
      <c r="AX531" s="165" t="str">
        <f t="shared" si="277"/>
        <v/>
      </c>
      <c r="AY531" s="193">
        <f t="shared" si="278"/>
        <v>18</v>
      </c>
      <c r="AZ531" s="183" t="str">
        <f t="shared" si="279"/>
        <v/>
      </c>
      <c r="BA531" s="173">
        <f t="shared" si="280"/>
        <v>0.25</v>
      </c>
      <c r="BB531" s="174" t="str">
        <f t="shared" si="281"/>
        <v/>
      </c>
      <c r="BC531" s="186">
        <f t="shared" si="304"/>
        <v>0.25</v>
      </c>
      <c r="BD531" s="174" t="str">
        <f t="shared" si="282"/>
        <v/>
      </c>
      <c r="BE531" s="201">
        <f t="shared" si="283"/>
        <v>0.25</v>
      </c>
      <c r="BF531" s="174" t="str">
        <f t="shared" si="284"/>
        <v/>
      </c>
      <c r="BG531" s="186">
        <f t="shared" si="285"/>
        <v>0.25</v>
      </c>
      <c r="BH531" s="175" t="str">
        <f t="shared" si="286"/>
        <v/>
      </c>
      <c r="BI531" s="632"/>
      <c r="BQ531" s="57" t="s">
        <v>2561</v>
      </c>
    </row>
    <row r="532" spans="1:69" ht="18.75" x14ac:dyDescent="0.3">
      <c r="A532" s="221"/>
      <c r="B532" s="222"/>
      <c r="C532" s="213">
        <v>521</v>
      </c>
      <c r="D532" s="643" t="s">
        <v>3653</v>
      </c>
      <c r="E532" s="16" t="s">
        <v>46</v>
      </c>
      <c r="F532" s="17"/>
      <c r="G532" s="134">
        <v>44350</v>
      </c>
      <c r="H532" s="135">
        <v>44375</v>
      </c>
      <c r="I532" s="141"/>
      <c r="J532" s="25"/>
      <c r="K532" s="145"/>
      <c r="L532" s="28"/>
      <c r="M532" s="395">
        <v>44375</v>
      </c>
      <c r="N532" s="158">
        <f t="shared" si="287"/>
        <v>18</v>
      </c>
      <c r="O532" s="27" t="s">
        <v>0</v>
      </c>
      <c r="P532" s="27"/>
      <c r="Q532" s="27"/>
      <c r="R532" s="27"/>
      <c r="S532" s="27"/>
      <c r="T532" s="28"/>
      <c r="U532" s="29"/>
      <c r="V532" s="32">
        <v>0.25</v>
      </c>
      <c r="W532" s="318">
        <v>0.25</v>
      </c>
      <c r="X532" s="319"/>
      <c r="Y532" s="160">
        <f t="shared" si="273"/>
        <v>0.5</v>
      </c>
      <c r="Z532" s="159">
        <f t="shared" si="288"/>
        <v>7.5</v>
      </c>
      <c r="AA532" s="327"/>
      <c r="AB532" s="400">
        <f t="shared" si="297"/>
        <v>-30</v>
      </c>
      <c r="AC532" s="371"/>
      <c r="AD532" s="226" t="str">
        <f t="shared" si="274"/>
        <v/>
      </c>
      <c r="AE532" s="368">
        <f t="shared" si="289"/>
        <v>-22.5</v>
      </c>
      <c r="AF532" s="339"/>
      <c r="AG532" s="338"/>
      <c r="AH532" s="336"/>
      <c r="AI532" s="161">
        <f t="shared" si="290"/>
        <v>0</v>
      </c>
      <c r="AJ532" s="162">
        <f t="shared" si="275"/>
        <v>7.5</v>
      </c>
      <c r="AK532" s="163">
        <f t="shared" si="291"/>
        <v>7.5</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f t="shared" si="276"/>
        <v>18</v>
      </c>
      <c r="AX532" s="165" t="str">
        <f t="shared" si="277"/>
        <v/>
      </c>
      <c r="AY532" s="193">
        <f t="shared" si="278"/>
        <v>18</v>
      </c>
      <c r="AZ532" s="183" t="str">
        <f t="shared" si="279"/>
        <v/>
      </c>
      <c r="BA532" s="173">
        <f t="shared" si="280"/>
        <v>0.25</v>
      </c>
      <c r="BB532" s="174" t="str">
        <f t="shared" si="281"/>
        <v/>
      </c>
      <c r="BC532" s="186">
        <f t="shared" si="304"/>
        <v>0.25</v>
      </c>
      <c r="BD532" s="174" t="str">
        <f t="shared" si="282"/>
        <v/>
      </c>
      <c r="BE532" s="201">
        <f t="shared" si="283"/>
        <v>0.25</v>
      </c>
      <c r="BF532" s="174" t="str">
        <f t="shared" si="284"/>
        <v/>
      </c>
      <c r="BG532" s="186">
        <f t="shared" si="285"/>
        <v>0.25</v>
      </c>
      <c r="BH532" s="175" t="str">
        <f t="shared" si="286"/>
        <v/>
      </c>
      <c r="BI532" s="632"/>
      <c r="BQ532" s="57" t="s">
        <v>2562</v>
      </c>
    </row>
    <row r="533" spans="1:69" ht="18.75" x14ac:dyDescent="0.3">
      <c r="A533" s="221"/>
      <c r="B533" s="222"/>
      <c r="C533" s="214">
        <v>522</v>
      </c>
      <c r="D533" s="643" t="s">
        <v>3654</v>
      </c>
      <c r="E533" s="16" t="s">
        <v>46</v>
      </c>
      <c r="F533" s="17"/>
      <c r="G533" s="134">
        <v>44350</v>
      </c>
      <c r="H533" s="135">
        <v>44375</v>
      </c>
      <c r="I533" s="141"/>
      <c r="J533" s="25"/>
      <c r="K533" s="145"/>
      <c r="L533" s="28"/>
      <c r="M533" s="395">
        <v>44375</v>
      </c>
      <c r="N533" s="158">
        <f t="shared" si="287"/>
        <v>18</v>
      </c>
      <c r="O533" s="27" t="s">
        <v>0</v>
      </c>
      <c r="P533" s="27"/>
      <c r="Q533" s="27"/>
      <c r="R533" s="27"/>
      <c r="S533" s="27"/>
      <c r="T533" s="28"/>
      <c r="U533" s="29"/>
      <c r="V533" s="32">
        <v>0.25</v>
      </c>
      <c r="W533" s="318">
        <v>0.25</v>
      </c>
      <c r="X533" s="319"/>
      <c r="Y533" s="160">
        <f t="shared" si="273"/>
        <v>0.5</v>
      </c>
      <c r="Z533" s="159">
        <f t="shared" si="288"/>
        <v>7.5</v>
      </c>
      <c r="AA533" s="327"/>
      <c r="AB533" s="400">
        <f t="shared" si="297"/>
        <v>-30</v>
      </c>
      <c r="AC533" s="371"/>
      <c r="AD533" s="226" t="str">
        <f t="shared" si="274"/>
        <v/>
      </c>
      <c r="AE533" s="368">
        <f t="shared" si="289"/>
        <v>-22.5</v>
      </c>
      <c r="AF533" s="339"/>
      <c r="AG533" s="338"/>
      <c r="AH533" s="336"/>
      <c r="AI533" s="161">
        <f t="shared" si="290"/>
        <v>0</v>
      </c>
      <c r="AJ533" s="162">
        <f t="shared" si="275"/>
        <v>7.5</v>
      </c>
      <c r="AK533" s="163">
        <f t="shared" si="291"/>
        <v>7.5</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f t="shared" si="276"/>
        <v>18</v>
      </c>
      <c r="AX533" s="165" t="str">
        <f t="shared" si="277"/>
        <v/>
      </c>
      <c r="AY533" s="193">
        <f t="shared" si="278"/>
        <v>18</v>
      </c>
      <c r="AZ533" s="183" t="str">
        <f t="shared" si="279"/>
        <v/>
      </c>
      <c r="BA533" s="173">
        <f t="shared" si="280"/>
        <v>0.25</v>
      </c>
      <c r="BB533" s="174" t="str">
        <f t="shared" si="281"/>
        <v/>
      </c>
      <c r="BC533" s="186">
        <f t="shared" si="304"/>
        <v>0.25</v>
      </c>
      <c r="BD533" s="174" t="str">
        <f t="shared" si="282"/>
        <v/>
      </c>
      <c r="BE533" s="201">
        <f t="shared" si="283"/>
        <v>0.25</v>
      </c>
      <c r="BF533" s="174" t="str">
        <f t="shared" si="284"/>
        <v/>
      </c>
      <c r="BG533" s="186">
        <f t="shared" si="285"/>
        <v>0.25</v>
      </c>
      <c r="BH533" s="175" t="str">
        <f t="shared" si="286"/>
        <v/>
      </c>
      <c r="BI533" s="632"/>
      <c r="BQ533" s="57" t="s">
        <v>2563</v>
      </c>
    </row>
    <row r="534" spans="1:69" ht="18.75" x14ac:dyDescent="0.3">
      <c r="A534" s="221"/>
      <c r="B534" s="222"/>
      <c r="C534" s="214">
        <v>523</v>
      </c>
      <c r="D534" s="643" t="s">
        <v>3655</v>
      </c>
      <c r="E534" s="16" t="s">
        <v>46</v>
      </c>
      <c r="F534" s="17"/>
      <c r="G534" s="134">
        <v>44350</v>
      </c>
      <c r="H534" s="135">
        <v>44375</v>
      </c>
      <c r="I534" s="141"/>
      <c r="J534" s="25"/>
      <c r="K534" s="145"/>
      <c r="L534" s="28"/>
      <c r="M534" s="395">
        <v>44375</v>
      </c>
      <c r="N534" s="158">
        <f t="shared" si="287"/>
        <v>18</v>
      </c>
      <c r="O534" s="27" t="s">
        <v>0</v>
      </c>
      <c r="P534" s="27"/>
      <c r="Q534" s="27"/>
      <c r="R534" s="27"/>
      <c r="S534" s="27"/>
      <c r="T534" s="28"/>
      <c r="U534" s="29"/>
      <c r="V534" s="32">
        <v>0.25</v>
      </c>
      <c r="W534" s="318">
        <v>0.25</v>
      </c>
      <c r="X534" s="319"/>
      <c r="Y534" s="160">
        <f t="shared" si="273"/>
        <v>0.5</v>
      </c>
      <c r="Z534" s="159">
        <f t="shared" si="288"/>
        <v>7.5</v>
      </c>
      <c r="AA534" s="327"/>
      <c r="AB534" s="400">
        <f t="shared" si="297"/>
        <v>-30</v>
      </c>
      <c r="AC534" s="371"/>
      <c r="AD534" s="226" t="str">
        <f t="shared" si="274"/>
        <v/>
      </c>
      <c r="AE534" s="368">
        <f t="shared" si="289"/>
        <v>-22.5</v>
      </c>
      <c r="AF534" s="339"/>
      <c r="AG534" s="338"/>
      <c r="AH534" s="336"/>
      <c r="AI534" s="161">
        <f t="shared" si="290"/>
        <v>0</v>
      </c>
      <c r="AJ534" s="162">
        <f t="shared" si="275"/>
        <v>7.5</v>
      </c>
      <c r="AK534" s="163">
        <f t="shared" si="291"/>
        <v>7.5</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f t="shared" si="276"/>
        <v>18</v>
      </c>
      <c r="AX534" s="165" t="str">
        <f t="shared" si="277"/>
        <v/>
      </c>
      <c r="AY534" s="193">
        <f t="shared" si="278"/>
        <v>18</v>
      </c>
      <c r="AZ534" s="183" t="str">
        <f t="shared" si="279"/>
        <v/>
      </c>
      <c r="BA534" s="173">
        <f t="shared" si="280"/>
        <v>0.25</v>
      </c>
      <c r="BB534" s="174" t="str">
        <f t="shared" si="281"/>
        <v/>
      </c>
      <c r="BC534" s="186">
        <f t="shared" si="304"/>
        <v>0.25</v>
      </c>
      <c r="BD534" s="174" t="str">
        <f t="shared" si="282"/>
        <v/>
      </c>
      <c r="BE534" s="201">
        <f t="shared" si="283"/>
        <v>0.25</v>
      </c>
      <c r="BF534" s="174" t="str">
        <f t="shared" si="284"/>
        <v/>
      </c>
      <c r="BG534" s="186">
        <f t="shared" si="285"/>
        <v>0.25</v>
      </c>
      <c r="BH534" s="175" t="str">
        <f t="shared" si="286"/>
        <v/>
      </c>
      <c r="BI534" s="632"/>
      <c r="BQ534" s="57" t="s">
        <v>2564</v>
      </c>
    </row>
    <row r="535" spans="1:69" ht="18.75" x14ac:dyDescent="0.3">
      <c r="A535" s="221"/>
      <c r="B535" s="222"/>
      <c r="C535" s="213">
        <v>524</v>
      </c>
      <c r="D535" s="644" t="s">
        <v>3656</v>
      </c>
      <c r="E535" s="18" t="s">
        <v>46</v>
      </c>
      <c r="F535" s="17"/>
      <c r="G535" s="134">
        <v>44350</v>
      </c>
      <c r="H535" s="135">
        <v>44375</v>
      </c>
      <c r="I535" s="141"/>
      <c r="J535" s="25"/>
      <c r="K535" s="145"/>
      <c r="L535" s="28"/>
      <c r="M535" s="395">
        <v>44375</v>
      </c>
      <c r="N535" s="158">
        <f t="shared" si="287"/>
        <v>18</v>
      </c>
      <c r="O535" s="27" t="s">
        <v>0</v>
      </c>
      <c r="P535" s="27"/>
      <c r="Q535" s="27"/>
      <c r="R535" s="27"/>
      <c r="S535" s="27"/>
      <c r="T535" s="28"/>
      <c r="U535" s="29"/>
      <c r="V535" s="32">
        <v>0.25</v>
      </c>
      <c r="W535" s="318">
        <v>0.25</v>
      </c>
      <c r="X535" s="319"/>
      <c r="Y535" s="160">
        <f t="shared" si="273"/>
        <v>0.5</v>
      </c>
      <c r="Z535" s="159">
        <f t="shared" si="288"/>
        <v>7.5</v>
      </c>
      <c r="AA535" s="327"/>
      <c r="AB535" s="400">
        <f t="shared" si="297"/>
        <v>-30</v>
      </c>
      <c r="AC535" s="371"/>
      <c r="AD535" s="226" t="str">
        <f t="shared" si="274"/>
        <v/>
      </c>
      <c r="AE535" s="368">
        <f t="shared" si="289"/>
        <v>-22.5</v>
      </c>
      <c r="AF535" s="339"/>
      <c r="AG535" s="338"/>
      <c r="AH535" s="336"/>
      <c r="AI535" s="161">
        <f t="shared" si="290"/>
        <v>0</v>
      </c>
      <c r="AJ535" s="162">
        <f t="shared" si="275"/>
        <v>7.5</v>
      </c>
      <c r="AK535" s="163">
        <f t="shared" si="291"/>
        <v>7.5</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f t="shared" si="276"/>
        <v>18</v>
      </c>
      <c r="AX535" s="165" t="str">
        <f t="shared" si="277"/>
        <v/>
      </c>
      <c r="AY535" s="193">
        <f t="shared" si="278"/>
        <v>18</v>
      </c>
      <c r="AZ535" s="183" t="str">
        <f t="shared" si="279"/>
        <v/>
      </c>
      <c r="BA535" s="173">
        <f t="shared" si="280"/>
        <v>0.25</v>
      </c>
      <c r="BB535" s="174" t="str">
        <f t="shared" si="281"/>
        <v/>
      </c>
      <c r="BC535" s="186">
        <f t="shared" si="304"/>
        <v>0.25</v>
      </c>
      <c r="BD535" s="174" t="str">
        <f t="shared" si="282"/>
        <v/>
      </c>
      <c r="BE535" s="201">
        <f t="shared" si="283"/>
        <v>0.25</v>
      </c>
      <c r="BF535" s="174" t="str">
        <f t="shared" si="284"/>
        <v/>
      </c>
      <c r="BG535" s="186">
        <f t="shared" si="285"/>
        <v>0.25</v>
      </c>
      <c r="BH535" s="175" t="str">
        <f t="shared" si="286"/>
        <v/>
      </c>
      <c r="BI535" s="632"/>
      <c r="BQ535" s="57" t="s">
        <v>2565</v>
      </c>
    </row>
    <row r="536" spans="1:69" ht="37.5" x14ac:dyDescent="0.3">
      <c r="A536" s="221"/>
      <c r="B536" s="222"/>
      <c r="C536" s="214">
        <v>525</v>
      </c>
      <c r="D536" s="640" t="s">
        <v>3657</v>
      </c>
      <c r="E536" s="16" t="s">
        <v>46</v>
      </c>
      <c r="F536" s="17"/>
      <c r="G536" s="134">
        <v>44350</v>
      </c>
      <c r="H536" s="135">
        <v>44375</v>
      </c>
      <c r="I536" s="141"/>
      <c r="J536" s="25"/>
      <c r="K536" s="145"/>
      <c r="L536" s="28"/>
      <c r="M536" s="395">
        <v>44375</v>
      </c>
      <c r="N536" s="158">
        <f t="shared" si="287"/>
        <v>18</v>
      </c>
      <c r="O536" s="27" t="s">
        <v>0</v>
      </c>
      <c r="P536" s="27"/>
      <c r="Q536" s="27"/>
      <c r="R536" s="27"/>
      <c r="S536" s="27"/>
      <c r="T536" s="28"/>
      <c r="U536" s="29"/>
      <c r="V536" s="32">
        <v>0.25</v>
      </c>
      <c r="W536" s="318">
        <v>0.25</v>
      </c>
      <c r="X536" s="319"/>
      <c r="Y536" s="160">
        <f t="shared" si="273"/>
        <v>0.5</v>
      </c>
      <c r="Z536" s="159">
        <f t="shared" si="288"/>
        <v>7.5</v>
      </c>
      <c r="AA536" s="327"/>
      <c r="AB536" s="400">
        <f t="shared" si="297"/>
        <v>-30</v>
      </c>
      <c r="AC536" s="371"/>
      <c r="AD536" s="226" t="str">
        <f t="shared" si="274"/>
        <v/>
      </c>
      <c r="AE536" s="368">
        <f t="shared" si="289"/>
        <v>-22.5</v>
      </c>
      <c r="AF536" s="339"/>
      <c r="AG536" s="338"/>
      <c r="AH536" s="336"/>
      <c r="AI536" s="161">
        <f t="shared" si="290"/>
        <v>0</v>
      </c>
      <c r="AJ536" s="162">
        <f t="shared" si="275"/>
        <v>7.5</v>
      </c>
      <c r="AK536" s="163">
        <f t="shared" si="291"/>
        <v>7.5</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f t="shared" si="276"/>
        <v>18</v>
      </c>
      <c r="AX536" s="165" t="str">
        <f t="shared" si="277"/>
        <v/>
      </c>
      <c r="AY536" s="193">
        <f t="shared" si="278"/>
        <v>18</v>
      </c>
      <c r="AZ536" s="183" t="str">
        <f t="shared" si="279"/>
        <v/>
      </c>
      <c r="BA536" s="173">
        <f t="shared" si="280"/>
        <v>0.25</v>
      </c>
      <c r="BB536" s="174" t="str">
        <f t="shared" si="281"/>
        <v/>
      </c>
      <c r="BC536" s="186">
        <f t="shared" si="304"/>
        <v>0.25</v>
      </c>
      <c r="BD536" s="174" t="str">
        <f t="shared" si="282"/>
        <v/>
      </c>
      <c r="BE536" s="201">
        <f t="shared" si="283"/>
        <v>0.25</v>
      </c>
      <c r="BF536" s="174" t="str">
        <f t="shared" si="284"/>
        <v/>
      </c>
      <c r="BG536" s="186">
        <f t="shared" si="285"/>
        <v>0.25</v>
      </c>
      <c r="BH536" s="175" t="str">
        <f t="shared" si="286"/>
        <v/>
      </c>
      <c r="BI536" s="632"/>
      <c r="BQ536" s="57" t="s">
        <v>2566</v>
      </c>
    </row>
    <row r="537" spans="1:69" ht="18.75" x14ac:dyDescent="0.3">
      <c r="A537" s="221"/>
      <c r="B537" s="222"/>
      <c r="C537" s="213">
        <v>526</v>
      </c>
      <c r="D537" s="643" t="s">
        <v>3658</v>
      </c>
      <c r="E537" s="16" t="s">
        <v>46</v>
      </c>
      <c r="F537" s="17"/>
      <c r="G537" s="134">
        <v>44350</v>
      </c>
      <c r="H537" s="135">
        <v>44375</v>
      </c>
      <c r="I537" s="141"/>
      <c r="J537" s="25"/>
      <c r="K537" s="145"/>
      <c r="L537" s="28"/>
      <c r="M537" s="395">
        <v>44375</v>
      </c>
      <c r="N537" s="158">
        <f t="shared" si="287"/>
        <v>18</v>
      </c>
      <c r="O537" s="27" t="s">
        <v>0</v>
      </c>
      <c r="P537" s="27"/>
      <c r="Q537" s="27"/>
      <c r="R537" s="27"/>
      <c r="S537" s="27"/>
      <c r="T537" s="28"/>
      <c r="U537" s="29"/>
      <c r="V537" s="32">
        <v>0.25</v>
      </c>
      <c r="W537" s="318">
        <v>0.25</v>
      </c>
      <c r="X537" s="319"/>
      <c r="Y537" s="160">
        <f t="shared" si="273"/>
        <v>0.5</v>
      </c>
      <c r="Z537" s="159">
        <f t="shared" si="288"/>
        <v>7.5</v>
      </c>
      <c r="AA537" s="327"/>
      <c r="AB537" s="400">
        <f t="shared" si="297"/>
        <v>-30</v>
      </c>
      <c r="AC537" s="371"/>
      <c r="AD537" s="226" t="str">
        <f t="shared" si="274"/>
        <v/>
      </c>
      <c r="AE537" s="368">
        <f t="shared" si="289"/>
        <v>-22.5</v>
      </c>
      <c r="AF537" s="339"/>
      <c r="AG537" s="338"/>
      <c r="AH537" s="336"/>
      <c r="AI537" s="161">
        <f t="shared" si="290"/>
        <v>0</v>
      </c>
      <c r="AJ537" s="162">
        <f t="shared" si="275"/>
        <v>7.5</v>
      </c>
      <c r="AK537" s="163">
        <f t="shared" si="291"/>
        <v>7.5</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f t="shared" si="276"/>
        <v>18</v>
      </c>
      <c r="AX537" s="165" t="str">
        <f t="shared" si="277"/>
        <v/>
      </c>
      <c r="AY537" s="193">
        <f t="shared" si="278"/>
        <v>18</v>
      </c>
      <c r="AZ537" s="183" t="str">
        <f t="shared" si="279"/>
        <v/>
      </c>
      <c r="BA537" s="173">
        <f t="shared" si="280"/>
        <v>0.25</v>
      </c>
      <c r="BB537" s="174" t="str">
        <f t="shared" si="281"/>
        <v/>
      </c>
      <c r="BC537" s="186">
        <f t="shared" si="304"/>
        <v>0.25</v>
      </c>
      <c r="BD537" s="174" t="str">
        <f t="shared" si="282"/>
        <v/>
      </c>
      <c r="BE537" s="201">
        <f t="shared" si="283"/>
        <v>0.25</v>
      </c>
      <c r="BF537" s="174" t="str">
        <f t="shared" si="284"/>
        <v/>
      </c>
      <c r="BG537" s="186">
        <f t="shared" si="285"/>
        <v>0.25</v>
      </c>
      <c r="BH537" s="175" t="str">
        <f t="shared" si="286"/>
        <v/>
      </c>
      <c r="BI537" s="632"/>
      <c r="BQ537" s="57" t="s">
        <v>2567</v>
      </c>
    </row>
    <row r="538" spans="1:69" ht="37.5" x14ac:dyDescent="0.3">
      <c r="A538" s="221"/>
      <c r="B538" s="222"/>
      <c r="C538" s="214">
        <v>527</v>
      </c>
      <c r="D538" s="640" t="s">
        <v>3659</v>
      </c>
      <c r="E538" s="16" t="s">
        <v>46</v>
      </c>
      <c r="F538" s="17"/>
      <c r="G538" s="134">
        <v>44350</v>
      </c>
      <c r="H538" s="135">
        <v>44375</v>
      </c>
      <c r="I538" s="141"/>
      <c r="J538" s="25"/>
      <c r="K538" s="145"/>
      <c r="L538" s="28"/>
      <c r="M538" s="395">
        <v>44375</v>
      </c>
      <c r="N538" s="158">
        <f t="shared" si="287"/>
        <v>18</v>
      </c>
      <c r="O538" s="27" t="s">
        <v>0</v>
      </c>
      <c r="P538" s="27"/>
      <c r="Q538" s="27"/>
      <c r="R538" s="27"/>
      <c r="S538" s="27"/>
      <c r="T538" s="28"/>
      <c r="U538" s="29"/>
      <c r="V538" s="32">
        <v>0.25</v>
      </c>
      <c r="W538" s="318">
        <v>0.25</v>
      </c>
      <c r="X538" s="319"/>
      <c r="Y538" s="160">
        <f t="shared" si="273"/>
        <v>0.5</v>
      </c>
      <c r="Z538" s="159">
        <f t="shared" si="288"/>
        <v>7.5</v>
      </c>
      <c r="AA538" s="327"/>
      <c r="AB538" s="400">
        <f t="shared" si="297"/>
        <v>-30</v>
      </c>
      <c r="AC538" s="371"/>
      <c r="AD538" s="226" t="str">
        <f t="shared" si="274"/>
        <v/>
      </c>
      <c r="AE538" s="368">
        <f t="shared" si="289"/>
        <v>-22.5</v>
      </c>
      <c r="AF538" s="339"/>
      <c r="AG538" s="338"/>
      <c r="AH538" s="336"/>
      <c r="AI538" s="161">
        <f t="shared" si="290"/>
        <v>0</v>
      </c>
      <c r="AJ538" s="162">
        <f t="shared" si="275"/>
        <v>7.5</v>
      </c>
      <c r="AK538" s="163">
        <f t="shared" si="291"/>
        <v>7.5</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f t="shared" si="276"/>
        <v>18</v>
      </c>
      <c r="AX538" s="165" t="str">
        <f t="shared" si="277"/>
        <v/>
      </c>
      <c r="AY538" s="193">
        <f t="shared" si="278"/>
        <v>18</v>
      </c>
      <c r="AZ538" s="183" t="str">
        <f t="shared" si="279"/>
        <v/>
      </c>
      <c r="BA538" s="173">
        <f t="shared" si="280"/>
        <v>0.25</v>
      </c>
      <c r="BB538" s="174" t="str">
        <f t="shared" si="281"/>
        <v/>
      </c>
      <c r="BC538" s="186">
        <f t="shared" si="304"/>
        <v>0.25</v>
      </c>
      <c r="BD538" s="174" t="str">
        <f t="shared" si="282"/>
        <v/>
      </c>
      <c r="BE538" s="201">
        <f t="shared" si="283"/>
        <v>0.25</v>
      </c>
      <c r="BF538" s="174" t="str">
        <f t="shared" si="284"/>
        <v/>
      </c>
      <c r="BG538" s="186">
        <f t="shared" si="285"/>
        <v>0.25</v>
      </c>
      <c r="BH538" s="175" t="str">
        <f t="shared" si="286"/>
        <v/>
      </c>
      <c r="BI538" s="632"/>
      <c r="BQ538" s="57" t="s">
        <v>2568</v>
      </c>
    </row>
    <row r="539" spans="1:69" ht="56.25" x14ac:dyDescent="0.3">
      <c r="A539" s="221"/>
      <c r="B539" s="222"/>
      <c r="C539" s="214">
        <v>528</v>
      </c>
      <c r="D539" s="652" t="s">
        <v>3660</v>
      </c>
      <c r="E539" s="18" t="s">
        <v>3615</v>
      </c>
      <c r="F539" s="17"/>
      <c r="G539" s="134">
        <v>44350</v>
      </c>
      <c r="H539" s="135"/>
      <c r="I539" s="141"/>
      <c r="J539" s="25"/>
      <c r="K539" s="145"/>
      <c r="L539" s="28"/>
      <c r="M539" s="395">
        <v>44375</v>
      </c>
      <c r="N539" s="158">
        <f t="shared" si="287"/>
        <v>18</v>
      </c>
      <c r="O539" s="27" t="s">
        <v>0</v>
      </c>
      <c r="P539" s="27"/>
      <c r="Q539" s="27"/>
      <c r="R539" s="27"/>
      <c r="S539" s="27"/>
      <c r="T539" s="28"/>
      <c r="U539" s="29"/>
      <c r="V539" s="32">
        <v>0.25</v>
      </c>
      <c r="W539" s="318">
        <v>0.25</v>
      </c>
      <c r="X539" s="319"/>
      <c r="Y539" s="160">
        <f t="shared" si="273"/>
        <v>0.5</v>
      </c>
      <c r="Z539" s="159">
        <f t="shared" si="288"/>
        <v>7.5</v>
      </c>
      <c r="AA539" s="327"/>
      <c r="AB539" s="400">
        <f t="shared" si="297"/>
        <v>-30</v>
      </c>
      <c r="AC539" s="371"/>
      <c r="AD539" s="226" t="str">
        <f t="shared" si="274"/>
        <v/>
      </c>
      <c r="AE539" s="368">
        <f t="shared" si="289"/>
        <v>-22.5</v>
      </c>
      <c r="AF539" s="339"/>
      <c r="AG539" s="338"/>
      <c r="AH539" s="336"/>
      <c r="AI539" s="161">
        <f t="shared" si="290"/>
        <v>0</v>
      </c>
      <c r="AJ539" s="162">
        <f t="shared" si="275"/>
        <v>7.5</v>
      </c>
      <c r="AK539" s="163">
        <f t="shared" si="291"/>
        <v>7.5</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f t="shared" si="276"/>
        <v>18</v>
      </c>
      <c r="AX539" s="165" t="str">
        <f t="shared" si="277"/>
        <v/>
      </c>
      <c r="AY539" s="193">
        <f t="shared" si="278"/>
        <v>18</v>
      </c>
      <c r="AZ539" s="183" t="str">
        <f t="shared" si="279"/>
        <v/>
      </c>
      <c r="BA539" s="173">
        <f t="shared" si="280"/>
        <v>0.25</v>
      </c>
      <c r="BB539" s="174" t="str">
        <f t="shared" si="281"/>
        <v/>
      </c>
      <c r="BC539" s="186">
        <f t="shared" si="304"/>
        <v>0.25</v>
      </c>
      <c r="BD539" s="174" t="str">
        <f t="shared" si="282"/>
        <v/>
      </c>
      <c r="BE539" s="201">
        <f t="shared" si="283"/>
        <v>0.25</v>
      </c>
      <c r="BF539" s="174" t="str">
        <f t="shared" si="284"/>
        <v/>
      </c>
      <c r="BG539" s="186">
        <f t="shared" si="285"/>
        <v>0.25</v>
      </c>
      <c r="BH539" s="175" t="str">
        <f t="shared" si="286"/>
        <v/>
      </c>
      <c r="BI539" s="632"/>
      <c r="BQ539" s="57" t="s">
        <v>2569</v>
      </c>
    </row>
    <row r="540" spans="1:69" ht="37.5" x14ac:dyDescent="0.3">
      <c r="A540" s="221"/>
      <c r="B540" s="222"/>
      <c r="C540" s="213">
        <v>529</v>
      </c>
      <c r="D540" s="651" t="s">
        <v>3661</v>
      </c>
      <c r="E540" s="18" t="s">
        <v>3615</v>
      </c>
      <c r="F540" s="17"/>
      <c r="G540" s="134">
        <v>44350</v>
      </c>
      <c r="H540" s="135"/>
      <c r="I540" s="141"/>
      <c r="J540" s="25"/>
      <c r="K540" s="145"/>
      <c r="L540" s="28"/>
      <c r="M540" s="395">
        <v>44375</v>
      </c>
      <c r="N540" s="158">
        <f t="shared" si="287"/>
        <v>18</v>
      </c>
      <c r="O540" s="27" t="s">
        <v>0</v>
      </c>
      <c r="P540" s="27"/>
      <c r="Q540" s="27"/>
      <c r="R540" s="27"/>
      <c r="S540" s="27"/>
      <c r="T540" s="28"/>
      <c r="U540" s="29"/>
      <c r="V540" s="32">
        <v>0.25</v>
      </c>
      <c r="W540" s="318">
        <v>0.25</v>
      </c>
      <c r="X540" s="319"/>
      <c r="Y540" s="160">
        <f t="shared" si="273"/>
        <v>0.5</v>
      </c>
      <c r="Z540" s="159">
        <f t="shared" si="288"/>
        <v>7.5</v>
      </c>
      <c r="AA540" s="327"/>
      <c r="AB540" s="400">
        <f t="shared" si="297"/>
        <v>-30</v>
      </c>
      <c r="AC540" s="371"/>
      <c r="AD540" s="226" t="str">
        <f t="shared" si="274"/>
        <v/>
      </c>
      <c r="AE540" s="368">
        <f t="shared" si="289"/>
        <v>-22.5</v>
      </c>
      <c r="AF540" s="339"/>
      <c r="AG540" s="338"/>
      <c r="AH540" s="336"/>
      <c r="AI540" s="161">
        <f t="shared" si="290"/>
        <v>0</v>
      </c>
      <c r="AJ540" s="162">
        <f t="shared" si="275"/>
        <v>7.5</v>
      </c>
      <c r="AK540" s="163">
        <f t="shared" si="291"/>
        <v>7.5</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f t="shared" si="276"/>
        <v>18</v>
      </c>
      <c r="AX540" s="165" t="str">
        <f t="shared" si="277"/>
        <v/>
      </c>
      <c r="AY540" s="193">
        <f t="shared" si="278"/>
        <v>18</v>
      </c>
      <c r="AZ540" s="183" t="str">
        <f t="shared" si="279"/>
        <v/>
      </c>
      <c r="BA540" s="173">
        <f t="shared" si="280"/>
        <v>0.25</v>
      </c>
      <c r="BB540" s="174" t="str">
        <f t="shared" si="281"/>
        <v/>
      </c>
      <c r="BC540" s="186">
        <f t="shared" si="304"/>
        <v>0.25</v>
      </c>
      <c r="BD540" s="174" t="str">
        <f t="shared" si="282"/>
        <v/>
      </c>
      <c r="BE540" s="201">
        <f t="shared" si="283"/>
        <v>0.25</v>
      </c>
      <c r="BF540" s="174" t="str">
        <f t="shared" si="284"/>
        <v/>
      </c>
      <c r="BG540" s="186">
        <f t="shared" si="285"/>
        <v>0.25</v>
      </c>
      <c r="BH540" s="175" t="str">
        <f t="shared" si="286"/>
        <v/>
      </c>
      <c r="BI540" s="632"/>
      <c r="BQ540" s="57" t="s">
        <v>2570</v>
      </c>
    </row>
    <row r="541" spans="1:69" ht="37.5" x14ac:dyDescent="0.3">
      <c r="A541" s="221"/>
      <c r="B541" s="222"/>
      <c r="C541" s="214">
        <v>530</v>
      </c>
      <c r="D541" s="651" t="s">
        <v>3662</v>
      </c>
      <c r="E541" s="18" t="s">
        <v>3615</v>
      </c>
      <c r="F541" s="17"/>
      <c r="G541" s="134">
        <v>44350</v>
      </c>
      <c r="H541" s="135"/>
      <c r="I541" s="141"/>
      <c r="J541" s="25"/>
      <c r="K541" s="145"/>
      <c r="L541" s="28"/>
      <c r="M541" s="395">
        <v>44375</v>
      </c>
      <c r="N541" s="158">
        <f t="shared" si="287"/>
        <v>18</v>
      </c>
      <c r="O541" s="27" t="s">
        <v>0</v>
      </c>
      <c r="P541" s="27"/>
      <c r="Q541" s="27"/>
      <c r="R541" s="27"/>
      <c r="S541" s="27"/>
      <c r="T541" s="28"/>
      <c r="U541" s="29"/>
      <c r="V541" s="32">
        <v>0.25</v>
      </c>
      <c r="W541" s="318">
        <v>0.25</v>
      </c>
      <c r="X541" s="319"/>
      <c r="Y541" s="160">
        <f t="shared" si="273"/>
        <v>0.5</v>
      </c>
      <c r="Z541" s="159">
        <f t="shared" si="288"/>
        <v>7.5</v>
      </c>
      <c r="AA541" s="327"/>
      <c r="AB541" s="400">
        <f t="shared" si="297"/>
        <v>-30</v>
      </c>
      <c r="AC541" s="371"/>
      <c r="AD541" s="226" t="str">
        <f t="shared" si="274"/>
        <v/>
      </c>
      <c r="AE541" s="368">
        <f t="shared" si="289"/>
        <v>-22.5</v>
      </c>
      <c r="AF541" s="339"/>
      <c r="AG541" s="338"/>
      <c r="AH541" s="336"/>
      <c r="AI541" s="161">
        <f t="shared" si="290"/>
        <v>0</v>
      </c>
      <c r="AJ541" s="162">
        <f t="shared" si="275"/>
        <v>7.5</v>
      </c>
      <c r="AK541" s="163">
        <f t="shared" si="291"/>
        <v>7.5</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f t="shared" si="276"/>
        <v>18</v>
      </c>
      <c r="AX541" s="165" t="str">
        <f t="shared" si="277"/>
        <v/>
      </c>
      <c r="AY541" s="193">
        <f t="shared" si="278"/>
        <v>18</v>
      </c>
      <c r="AZ541" s="183" t="str">
        <f t="shared" si="279"/>
        <v/>
      </c>
      <c r="BA541" s="173">
        <f t="shared" si="280"/>
        <v>0.25</v>
      </c>
      <c r="BB541" s="174" t="str">
        <f t="shared" si="281"/>
        <v/>
      </c>
      <c r="BC541" s="186">
        <f t="shared" si="304"/>
        <v>0.25</v>
      </c>
      <c r="BD541" s="174" t="str">
        <f t="shared" si="282"/>
        <v/>
      </c>
      <c r="BE541" s="201">
        <f t="shared" si="283"/>
        <v>0.25</v>
      </c>
      <c r="BF541" s="174" t="str">
        <f t="shared" si="284"/>
        <v/>
      </c>
      <c r="BG541" s="186">
        <f t="shared" si="285"/>
        <v>0.25</v>
      </c>
      <c r="BH541" s="175" t="str">
        <f t="shared" si="286"/>
        <v/>
      </c>
      <c r="BI541" s="632"/>
      <c r="BQ541" s="57" t="s">
        <v>2571</v>
      </c>
    </row>
    <row r="542" spans="1:69" ht="37.5" x14ac:dyDescent="0.3">
      <c r="A542" s="221"/>
      <c r="B542" s="222"/>
      <c r="C542" s="213">
        <v>531</v>
      </c>
      <c r="D542" s="651" t="s">
        <v>3663</v>
      </c>
      <c r="E542" s="18" t="s">
        <v>3615</v>
      </c>
      <c r="F542" s="17"/>
      <c r="G542" s="134">
        <v>44350</v>
      </c>
      <c r="H542" s="135"/>
      <c r="I542" s="141"/>
      <c r="J542" s="25"/>
      <c r="K542" s="145"/>
      <c r="L542" s="28"/>
      <c r="M542" s="395">
        <v>44375</v>
      </c>
      <c r="N542" s="158">
        <f t="shared" si="287"/>
        <v>18</v>
      </c>
      <c r="O542" s="27" t="s">
        <v>0</v>
      </c>
      <c r="P542" s="27"/>
      <c r="Q542" s="27"/>
      <c r="R542" s="27"/>
      <c r="S542" s="27"/>
      <c r="T542" s="28"/>
      <c r="U542" s="29"/>
      <c r="V542" s="32">
        <v>0.25</v>
      </c>
      <c r="W542" s="318">
        <v>0.25</v>
      </c>
      <c r="X542" s="319"/>
      <c r="Y542" s="160">
        <f t="shared" si="273"/>
        <v>0.5</v>
      </c>
      <c r="Z542" s="159">
        <f t="shared" si="288"/>
        <v>7.5</v>
      </c>
      <c r="AA542" s="327"/>
      <c r="AB542" s="400">
        <f t="shared" si="297"/>
        <v>-30</v>
      </c>
      <c r="AC542" s="371"/>
      <c r="AD542" s="226" t="str">
        <f t="shared" si="274"/>
        <v/>
      </c>
      <c r="AE542" s="368">
        <f t="shared" si="289"/>
        <v>-22.5</v>
      </c>
      <c r="AF542" s="339"/>
      <c r="AG542" s="338"/>
      <c r="AH542" s="336"/>
      <c r="AI542" s="161">
        <f t="shared" si="290"/>
        <v>0</v>
      </c>
      <c r="AJ542" s="162">
        <f t="shared" si="275"/>
        <v>7.5</v>
      </c>
      <c r="AK542" s="163">
        <f t="shared" si="291"/>
        <v>7.5</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f t="shared" si="276"/>
        <v>18</v>
      </c>
      <c r="AX542" s="165" t="str">
        <f t="shared" si="277"/>
        <v/>
      </c>
      <c r="AY542" s="193">
        <f t="shared" si="278"/>
        <v>18</v>
      </c>
      <c r="AZ542" s="183" t="str">
        <f t="shared" si="279"/>
        <v/>
      </c>
      <c r="BA542" s="173">
        <f t="shared" si="280"/>
        <v>0.25</v>
      </c>
      <c r="BB542" s="174" t="str">
        <f t="shared" si="281"/>
        <v/>
      </c>
      <c r="BC542" s="186">
        <f t="shared" si="304"/>
        <v>0.25</v>
      </c>
      <c r="BD542" s="174" t="str">
        <f t="shared" si="282"/>
        <v/>
      </c>
      <c r="BE542" s="201">
        <f t="shared" si="283"/>
        <v>0.25</v>
      </c>
      <c r="BF542" s="174" t="str">
        <f t="shared" si="284"/>
        <v/>
      </c>
      <c r="BG542" s="186">
        <f t="shared" si="285"/>
        <v>0.25</v>
      </c>
      <c r="BH542" s="175" t="str">
        <f t="shared" si="286"/>
        <v/>
      </c>
      <c r="BI542" s="632"/>
      <c r="BQ542" s="57" t="s">
        <v>2572</v>
      </c>
    </row>
    <row r="543" spans="1:69" ht="37.5" x14ac:dyDescent="0.3">
      <c r="A543" s="221"/>
      <c r="B543" s="222"/>
      <c r="C543" s="214">
        <v>532</v>
      </c>
      <c r="D543" s="652" t="s">
        <v>3664</v>
      </c>
      <c r="E543" s="18" t="s">
        <v>3615</v>
      </c>
      <c r="F543" s="17"/>
      <c r="G543" s="134">
        <v>44350</v>
      </c>
      <c r="H543" s="135"/>
      <c r="I543" s="141"/>
      <c r="J543" s="25"/>
      <c r="K543" s="145"/>
      <c r="L543" s="28"/>
      <c r="M543" s="395">
        <v>44375</v>
      </c>
      <c r="N543" s="158">
        <f t="shared" si="287"/>
        <v>18</v>
      </c>
      <c r="O543" s="27"/>
      <c r="P543" s="27"/>
      <c r="Q543" s="27"/>
      <c r="R543" s="27" t="s">
        <v>0</v>
      </c>
      <c r="S543" s="27"/>
      <c r="T543" s="28"/>
      <c r="U543" s="29"/>
      <c r="V543" s="32">
        <v>0.25</v>
      </c>
      <c r="W543" s="318"/>
      <c r="X543" s="319"/>
      <c r="Y543" s="160">
        <f t="shared" si="273"/>
        <v>0.25</v>
      </c>
      <c r="Z543" s="159">
        <f t="shared" si="288"/>
        <v>2.5</v>
      </c>
      <c r="AA543" s="327"/>
      <c r="AB543" s="400">
        <f t="shared" si="297"/>
        <v>-30</v>
      </c>
      <c r="AC543" s="371"/>
      <c r="AD543" s="226" t="str">
        <f t="shared" si="274"/>
        <v/>
      </c>
      <c r="AE543" s="368">
        <f t="shared" si="289"/>
        <v>-27.5</v>
      </c>
      <c r="AF543" s="339"/>
      <c r="AG543" s="338"/>
      <c r="AH543" s="336"/>
      <c r="AI543" s="161">
        <f t="shared" si="290"/>
        <v>0</v>
      </c>
      <c r="AJ543" s="162">
        <f t="shared" si="275"/>
        <v>2.5</v>
      </c>
      <c r="AK543" s="163">
        <f t="shared" si="291"/>
        <v>2.5</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f t="shared" si="276"/>
        <v>18</v>
      </c>
      <c r="AX543" s="165" t="str">
        <f t="shared" si="277"/>
        <v/>
      </c>
      <c r="AY543" s="193">
        <f t="shared" si="278"/>
        <v>18</v>
      </c>
      <c r="AZ543" s="183" t="str">
        <f t="shared" si="279"/>
        <v/>
      </c>
      <c r="BA543" s="173">
        <f t="shared" si="280"/>
        <v>0.25</v>
      </c>
      <c r="BB543" s="174" t="str">
        <f t="shared" si="281"/>
        <v/>
      </c>
      <c r="BC543" s="186">
        <f t="shared" si="304"/>
        <v>0.25</v>
      </c>
      <c r="BD543" s="174" t="str">
        <f t="shared" si="282"/>
        <v/>
      </c>
      <c r="BE543" s="201" t="str">
        <f t="shared" si="283"/>
        <v/>
      </c>
      <c r="BF543" s="174" t="str">
        <f t="shared" si="284"/>
        <v/>
      </c>
      <c r="BG543" s="186" t="str">
        <f t="shared" si="285"/>
        <v/>
      </c>
      <c r="BH543" s="175" t="str">
        <f t="shared" si="286"/>
        <v/>
      </c>
      <c r="BI543" s="632"/>
      <c r="BQ543" s="57" t="s">
        <v>2573</v>
      </c>
    </row>
    <row r="544" spans="1:69" ht="37.5" x14ac:dyDescent="0.3">
      <c r="A544" s="221"/>
      <c r="B544" s="222"/>
      <c r="C544" s="214">
        <v>533</v>
      </c>
      <c r="D544" s="651" t="s">
        <v>3665</v>
      </c>
      <c r="E544" s="18" t="s">
        <v>3615</v>
      </c>
      <c r="F544" s="17"/>
      <c r="G544" s="134">
        <v>44350</v>
      </c>
      <c r="H544" s="135"/>
      <c r="I544" s="141"/>
      <c r="J544" s="25"/>
      <c r="K544" s="145"/>
      <c r="L544" s="28"/>
      <c r="M544" s="395">
        <v>44375</v>
      </c>
      <c r="N544" s="158">
        <f t="shared" si="287"/>
        <v>18</v>
      </c>
      <c r="O544" s="27" t="s">
        <v>0</v>
      </c>
      <c r="P544" s="27"/>
      <c r="Q544" s="27"/>
      <c r="R544" s="27"/>
      <c r="S544" s="27"/>
      <c r="T544" s="28"/>
      <c r="U544" s="29"/>
      <c r="V544" s="32">
        <v>0.25</v>
      </c>
      <c r="W544" s="318">
        <v>0.25</v>
      </c>
      <c r="X544" s="319"/>
      <c r="Y544" s="160">
        <f t="shared" si="273"/>
        <v>0.5</v>
      </c>
      <c r="Z544" s="159">
        <f t="shared" si="288"/>
        <v>7.5</v>
      </c>
      <c r="AA544" s="327"/>
      <c r="AB544" s="400">
        <f t="shared" si="297"/>
        <v>-30</v>
      </c>
      <c r="AC544" s="371"/>
      <c r="AD544" s="226" t="str">
        <f t="shared" si="274"/>
        <v/>
      </c>
      <c r="AE544" s="368">
        <f t="shared" si="289"/>
        <v>-22.5</v>
      </c>
      <c r="AF544" s="339"/>
      <c r="AG544" s="338"/>
      <c r="AH544" s="336"/>
      <c r="AI544" s="161">
        <f t="shared" si="290"/>
        <v>0</v>
      </c>
      <c r="AJ544" s="162">
        <f t="shared" si="275"/>
        <v>7.5</v>
      </c>
      <c r="AK544" s="163">
        <f t="shared" si="291"/>
        <v>7.5</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f t="shared" si="276"/>
        <v>18</v>
      </c>
      <c r="AX544" s="165" t="str">
        <f t="shared" si="277"/>
        <v/>
      </c>
      <c r="AY544" s="193">
        <f t="shared" si="278"/>
        <v>18</v>
      </c>
      <c r="AZ544" s="183" t="str">
        <f t="shared" si="279"/>
        <v/>
      </c>
      <c r="BA544" s="173">
        <f t="shared" si="280"/>
        <v>0.25</v>
      </c>
      <c r="BB544" s="174" t="str">
        <f t="shared" si="281"/>
        <v/>
      </c>
      <c r="BC544" s="186">
        <f t="shared" si="304"/>
        <v>0.25</v>
      </c>
      <c r="BD544" s="174" t="str">
        <f t="shared" si="282"/>
        <v/>
      </c>
      <c r="BE544" s="201">
        <f t="shared" si="283"/>
        <v>0.25</v>
      </c>
      <c r="BF544" s="174" t="str">
        <f t="shared" si="284"/>
        <v/>
      </c>
      <c r="BG544" s="186">
        <f t="shared" si="285"/>
        <v>0.25</v>
      </c>
      <c r="BH544" s="175" t="str">
        <f t="shared" si="286"/>
        <v/>
      </c>
      <c r="BI544" s="632"/>
      <c r="BQ544" s="57" t="s">
        <v>2574</v>
      </c>
    </row>
    <row r="545" spans="1:69" ht="56.25" x14ac:dyDescent="0.3">
      <c r="A545" s="221"/>
      <c r="B545" s="222"/>
      <c r="C545" s="213">
        <v>534</v>
      </c>
      <c r="D545" s="651" t="s">
        <v>3666</v>
      </c>
      <c r="E545" s="18" t="s">
        <v>3615</v>
      </c>
      <c r="F545" s="17"/>
      <c r="G545" s="134">
        <v>44350</v>
      </c>
      <c r="H545" s="135"/>
      <c r="I545" s="141"/>
      <c r="J545" s="25"/>
      <c r="K545" s="145"/>
      <c r="L545" s="28"/>
      <c r="M545" s="395">
        <v>44375</v>
      </c>
      <c r="N545" s="158">
        <f t="shared" si="287"/>
        <v>18</v>
      </c>
      <c r="O545" s="27"/>
      <c r="P545" s="27"/>
      <c r="Q545" s="27"/>
      <c r="R545" s="27" t="s">
        <v>0</v>
      </c>
      <c r="S545" s="27"/>
      <c r="T545" s="28"/>
      <c r="U545" s="29"/>
      <c r="V545" s="32">
        <v>0.25</v>
      </c>
      <c r="W545" s="318"/>
      <c r="X545" s="319"/>
      <c r="Y545" s="160">
        <f t="shared" si="273"/>
        <v>0.25</v>
      </c>
      <c r="Z545" s="159">
        <f t="shared" si="288"/>
        <v>2.5</v>
      </c>
      <c r="AA545" s="327"/>
      <c r="AB545" s="400">
        <f t="shared" si="297"/>
        <v>-30</v>
      </c>
      <c r="AC545" s="371"/>
      <c r="AD545" s="226" t="str">
        <f t="shared" si="274"/>
        <v/>
      </c>
      <c r="AE545" s="368">
        <f t="shared" si="289"/>
        <v>-27.5</v>
      </c>
      <c r="AF545" s="339"/>
      <c r="AG545" s="338"/>
      <c r="AH545" s="336"/>
      <c r="AI545" s="161">
        <f t="shared" si="290"/>
        <v>0</v>
      </c>
      <c r="AJ545" s="162">
        <f t="shared" si="275"/>
        <v>2.5</v>
      </c>
      <c r="AK545" s="163">
        <f t="shared" si="291"/>
        <v>2.5</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f t="shared" si="276"/>
        <v>18</v>
      </c>
      <c r="AX545" s="165" t="str">
        <f t="shared" si="277"/>
        <v/>
      </c>
      <c r="AY545" s="193">
        <f t="shared" si="278"/>
        <v>18</v>
      </c>
      <c r="AZ545" s="183" t="str">
        <f t="shared" si="279"/>
        <v/>
      </c>
      <c r="BA545" s="173">
        <f t="shared" si="280"/>
        <v>0.25</v>
      </c>
      <c r="BB545" s="174" t="str">
        <f t="shared" si="281"/>
        <v/>
      </c>
      <c r="BC545" s="186">
        <f t="shared" si="304"/>
        <v>0.25</v>
      </c>
      <c r="BD545" s="174" t="str">
        <f t="shared" si="282"/>
        <v/>
      </c>
      <c r="BE545" s="201" t="str">
        <f t="shared" si="283"/>
        <v/>
      </c>
      <c r="BF545" s="174" t="str">
        <f t="shared" si="284"/>
        <v/>
      </c>
      <c r="BG545" s="186" t="str">
        <f t="shared" si="285"/>
        <v/>
      </c>
      <c r="BH545" s="175" t="str">
        <f t="shared" si="286"/>
        <v/>
      </c>
      <c r="BI545" s="632"/>
      <c r="BQ545" s="57" t="s">
        <v>2575</v>
      </c>
    </row>
    <row r="546" spans="1:69" ht="43.5" customHeight="1" x14ac:dyDescent="0.3">
      <c r="A546" s="221"/>
      <c r="B546" s="222"/>
      <c r="C546" s="214">
        <v>535</v>
      </c>
      <c r="D546" s="651" t="s">
        <v>3667</v>
      </c>
      <c r="E546" s="18" t="s">
        <v>3615</v>
      </c>
      <c r="F546" s="17"/>
      <c r="G546" s="134">
        <v>44350</v>
      </c>
      <c r="H546" s="135"/>
      <c r="I546" s="141"/>
      <c r="J546" s="25"/>
      <c r="K546" s="145"/>
      <c r="L546" s="28"/>
      <c r="M546" s="395">
        <v>44375</v>
      </c>
      <c r="N546" s="158">
        <f t="shared" si="287"/>
        <v>18</v>
      </c>
      <c r="O546" s="27"/>
      <c r="P546" s="27"/>
      <c r="Q546" s="27"/>
      <c r="R546" s="27" t="s">
        <v>0</v>
      </c>
      <c r="S546" s="27"/>
      <c r="T546" s="28"/>
      <c r="U546" s="29"/>
      <c r="V546" s="32">
        <v>0.25</v>
      </c>
      <c r="W546" s="318"/>
      <c r="X546" s="319"/>
      <c r="Y546" s="160">
        <f t="shared" si="273"/>
        <v>0.25</v>
      </c>
      <c r="Z546" s="159">
        <f t="shared" si="288"/>
        <v>2.5</v>
      </c>
      <c r="AA546" s="327"/>
      <c r="AB546" s="400">
        <f t="shared" si="297"/>
        <v>-30</v>
      </c>
      <c r="AC546" s="371"/>
      <c r="AD546" s="226" t="str">
        <f t="shared" si="274"/>
        <v/>
      </c>
      <c r="AE546" s="368">
        <f t="shared" si="289"/>
        <v>-27.5</v>
      </c>
      <c r="AF546" s="339"/>
      <c r="AG546" s="338"/>
      <c r="AH546" s="336"/>
      <c r="AI546" s="161">
        <f t="shared" si="290"/>
        <v>0</v>
      </c>
      <c r="AJ546" s="162">
        <f t="shared" si="275"/>
        <v>2.5</v>
      </c>
      <c r="AK546" s="163">
        <f t="shared" si="291"/>
        <v>2.5</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f t="shared" si="276"/>
        <v>18</v>
      </c>
      <c r="AX546" s="165" t="str">
        <f t="shared" si="277"/>
        <v/>
      </c>
      <c r="AY546" s="193">
        <f t="shared" si="278"/>
        <v>18</v>
      </c>
      <c r="AZ546" s="183" t="str">
        <f t="shared" si="279"/>
        <v/>
      </c>
      <c r="BA546" s="173">
        <f t="shared" si="280"/>
        <v>0.25</v>
      </c>
      <c r="BB546" s="174" t="str">
        <f t="shared" si="281"/>
        <v/>
      </c>
      <c r="BC546" s="186">
        <f t="shared" si="304"/>
        <v>0.25</v>
      </c>
      <c r="BD546" s="174" t="str">
        <f t="shared" si="282"/>
        <v/>
      </c>
      <c r="BE546" s="201" t="str">
        <f t="shared" si="283"/>
        <v/>
      </c>
      <c r="BF546" s="174" t="str">
        <f t="shared" si="284"/>
        <v/>
      </c>
      <c r="BG546" s="186" t="str">
        <f t="shared" si="285"/>
        <v/>
      </c>
      <c r="BH546" s="175" t="str">
        <f t="shared" si="286"/>
        <v/>
      </c>
      <c r="BI546" s="632"/>
      <c r="BQ546" s="57" t="s">
        <v>2576</v>
      </c>
    </row>
    <row r="547" spans="1:69" ht="93.75" x14ac:dyDescent="0.3">
      <c r="A547" s="221"/>
      <c r="B547" s="222"/>
      <c r="C547" s="213">
        <v>536</v>
      </c>
      <c r="D547" s="641" t="s">
        <v>3669</v>
      </c>
      <c r="E547" s="18" t="s">
        <v>46</v>
      </c>
      <c r="F547" s="17"/>
      <c r="G547" s="134">
        <v>44354</v>
      </c>
      <c r="H547" s="135">
        <v>44372</v>
      </c>
      <c r="I547" s="141"/>
      <c r="J547" s="25"/>
      <c r="K547" s="145"/>
      <c r="L547" s="28"/>
      <c r="M547" s="395">
        <v>44372</v>
      </c>
      <c r="N547" s="158">
        <f t="shared" si="287"/>
        <v>15</v>
      </c>
      <c r="O547" s="27" t="s">
        <v>0</v>
      </c>
      <c r="P547" s="27"/>
      <c r="Q547" s="27"/>
      <c r="R547" s="27"/>
      <c r="S547" s="27"/>
      <c r="T547" s="28"/>
      <c r="U547" s="29"/>
      <c r="V547" s="32">
        <v>0.25</v>
      </c>
      <c r="W547" s="318">
        <v>0.25</v>
      </c>
      <c r="X547" s="319"/>
      <c r="Y547" s="160">
        <f t="shared" si="273"/>
        <v>0.5</v>
      </c>
      <c r="Z547" s="159">
        <f t="shared" si="288"/>
        <v>7.5</v>
      </c>
      <c r="AA547" s="327"/>
      <c r="AB547" s="400">
        <f t="shared" si="297"/>
        <v>-30</v>
      </c>
      <c r="AC547" s="371"/>
      <c r="AD547" s="226" t="str">
        <f t="shared" si="274"/>
        <v/>
      </c>
      <c r="AE547" s="368">
        <f t="shared" si="289"/>
        <v>-22.5</v>
      </c>
      <c r="AF547" s="339"/>
      <c r="AG547" s="338"/>
      <c r="AH547" s="336"/>
      <c r="AI547" s="161">
        <f t="shared" si="290"/>
        <v>0</v>
      </c>
      <c r="AJ547" s="162">
        <f t="shared" si="275"/>
        <v>7.5</v>
      </c>
      <c r="AK547" s="163">
        <f t="shared" si="291"/>
        <v>7.5</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f t="shared" si="276"/>
        <v>15</v>
      </c>
      <c r="AX547" s="165" t="str">
        <f t="shared" si="277"/>
        <v/>
      </c>
      <c r="AY547" s="193">
        <f t="shared" si="278"/>
        <v>15</v>
      </c>
      <c r="AZ547" s="183" t="str">
        <f t="shared" si="279"/>
        <v/>
      </c>
      <c r="BA547" s="173">
        <f t="shared" si="280"/>
        <v>0.25</v>
      </c>
      <c r="BB547" s="174" t="str">
        <f t="shared" si="281"/>
        <v/>
      </c>
      <c r="BC547" s="186">
        <f t="shared" si="304"/>
        <v>0.25</v>
      </c>
      <c r="BD547" s="174" t="str">
        <f t="shared" si="282"/>
        <v/>
      </c>
      <c r="BE547" s="201">
        <f t="shared" si="283"/>
        <v>0.25</v>
      </c>
      <c r="BF547" s="174" t="str">
        <f t="shared" si="284"/>
        <v/>
      </c>
      <c r="BG547" s="186">
        <f t="shared" si="285"/>
        <v>0.25</v>
      </c>
      <c r="BH547" s="175" t="str">
        <f t="shared" si="286"/>
        <v/>
      </c>
      <c r="BI547" s="632"/>
      <c r="BQ547" s="57" t="s">
        <v>2577</v>
      </c>
    </row>
    <row r="548" spans="1:69" ht="23.25" customHeight="1" x14ac:dyDescent="0.3">
      <c r="A548" s="221"/>
      <c r="B548" s="222"/>
      <c r="C548" s="214">
        <v>537</v>
      </c>
      <c r="D548" s="640" t="s">
        <v>3676</v>
      </c>
      <c r="E548" s="16" t="s">
        <v>46</v>
      </c>
      <c r="F548" s="17"/>
      <c r="G548" s="134">
        <v>44354</v>
      </c>
      <c r="H548" s="135">
        <v>44372</v>
      </c>
      <c r="I548" s="143"/>
      <c r="J548" s="80"/>
      <c r="K548" s="147"/>
      <c r="L548" s="30"/>
      <c r="M548" s="395">
        <v>44372</v>
      </c>
      <c r="N548" s="158">
        <f t="shared" si="287"/>
        <v>15</v>
      </c>
      <c r="O548" s="27"/>
      <c r="P548" s="27"/>
      <c r="Q548" s="27"/>
      <c r="R548" s="27" t="s">
        <v>0</v>
      </c>
      <c r="S548" s="27"/>
      <c r="T548" s="28"/>
      <c r="U548" s="29"/>
      <c r="V548" s="32">
        <v>0.25</v>
      </c>
      <c r="W548" s="318"/>
      <c r="X548" s="319"/>
      <c r="Y548" s="160">
        <f t="shared" si="273"/>
        <v>0.25</v>
      </c>
      <c r="Z548" s="159">
        <f t="shared" si="288"/>
        <v>2.5</v>
      </c>
      <c r="AA548" s="327"/>
      <c r="AB548" s="400">
        <f t="shared" si="297"/>
        <v>-30</v>
      </c>
      <c r="AC548" s="371"/>
      <c r="AD548" s="226" t="str">
        <f t="shared" si="274"/>
        <v/>
      </c>
      <c r="AE548" s="368">
        <f t="shared" si="289"/>
        <v>-27.5</v>
      </c>
      <c r="AF548" s="339"/>
      <c r="AG548" s="338"/>
      <c r="AH548" s="336"/>
      <c r="AI548" s="161">
        <f t="shared" si="290"/>
        <v>0</v>
      </c>
      <c r="AJ548" s="162">
        <f t="shared" si="275"/>
        <v>2.5</v>
      </c>
      <c r="AK548" s="163">
        <f t="shared" si="291"/>
        <v>2.5</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f t="shared" si="276"/>
        <v>15</v>
      </c>
      <c r="AX548" s="165" t="str">
        <f t="shared" si="277"/>
        <v/>
      </c>
      <c r="AY548" s="193">
        <f t="shared" si="278"/>
        <v>15</v>
      </c>
      <c r="AZ548" s="183" t="str">
        <f t="shared" si="279"/>
        <v/>
      </c>
      <c r="BA548" s="173">
        <f t="shared" si="280"/>
        <v>0.25</v>
      </c>
      <c r="BB548" s="174" t="str">
        <f t="shared" si="281"/>
        <v/>
      </c>
      <c r="BC548" s="186">
        <f t="shared" si="304"/>
        <v>0.25</v>
      </c>
      <c r="BD548" s="174" t="str">
        <f t="shared" si="282"/>
        <v/>
      </c>
      <c r="BE548" s="201" t="str">
        <f t="shared" si="283"/>
        <v/>
      </c>
      <c r="BF548" s="174" t="str">
        <f t="shared" si="284"/>
        <v/>
      </c>
      <c r="BG548" s="186" t="str">
        <f t="shared" si="285"/>
        <v/>
      </c>
      <c r="BH548" s="175" t="str">
        <f t="shared" si="286"/>
        <v/>
      </c>
      <c r="BI548" s="632"/>
      <c r="BQ548" s="57" t="s">
        <v>2578</v>
      </c>
    </row>
    <row r="549" spans="1:69" ht="56.25" x14ac:dyDescent="0.3">
      <c r="A549" s="221"/>
      <c r="B549" s="222"/>
      <c r="C549" s="214">
        <v>538</v>
      </c>
      <c r="D549" s="640" t="s">
        <v>3675</v>
      </c>
      <c r="E549" s="16" t="s">
        <v>46</v>
      </c>
      <c r="F549" s="17"/>
      <c r="G549" s="134">
        <v>44354</v>
      </c>
      <c r="H549" s="135">
        <v>44372</v>
      </c>
      <c r="I549" s="141"/>
      <c r="J549" s="25"/>
      <c r="K549" s="145"/>
      <c r="L549" s="28"/>
      <c r="M549" s="395">
        <v>44372</v>
      </c>
      <c r="N549" s="158">
        <f t="shared" si="287"/>
        <v>15</v>
      </c>
      <c r="O549" s="27" t="s">
        <v>0</v>
      </c>
      <c r="P549" s="27"/>
      <c r="Q549" s="27"/>
      <c r="R549" s="27"/>
      <c r="S549" s="27"/>
      <c r="T549" s="28"/>
      <c r="U549" s="29"/>
      <c r="V549" s="32">
        <v>0.25</v>
      </c>
      <c r="W549" s="318">
        <v>0.25</v>
      </c>
      <c r="X549" s="319"/>
      <c r="Y549" s="160">
        <f t="shared" si="273"/>
        <v>0.5</v>
      </c>
      <c r="Z549" s="159">
        <f t="shared" si="288"/>
        <v>7.5</v>
      </c>
      <c r="AA549" s="327"/>
      <c r="AB549" s="400">
        <f t="shared" si="297"/>
        <v>-30</v>
      </c>
      <c r="AC549" s="371"/>
      <c r="AD549" s="226" t="str">
        <f t="shared" si="274"/>
        <v/>
      </c>
      <c r="AE549" s="368">
        <f t="shared" si="289"/>
        <v>-22.5</v>
      </c>
      <c r="AF549" s="339"/>
      <c r="AG549" s="338"/>
      <c r="AH549" s="336"/>
      <c r="AI549" s="161">
        <f t="shared" si="290"/>
        <v>0</v>
      </c>
      <c r="AJ549" s="162">
        <f t="shared" si="275"/>
        <v>7.5</v>
      </c>
      <c r="AK549" s="163">
        <f t="shared" si="291"/>
        <v>7.5</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f t="shared" si="276"/>
        <v>15</v>
      </c>
      <c r="AX549" s="165" t="str">
        <f t="shared" si="277"/>
        <v/>
      </c>
      <c r="AY549" s="193">
        <f t="shared" si="278"/>
        <v>15</v>
      </c>
      <c r="AZ549" s="183" t="str">
        <f t="shared" si="279"/>
        <v/>
      </c>
      <c r="BA549" s="173">
        <f t="shared" si="280"/>
        <v>0.25</v>
      </c>
      <c r="BB549" s="174" t="str">
        <f t="shared" si="281"/>
        <v/>
      </c>
      <c r="BC549" s="186">
        <f t="shared" si="304"/>
        <v>0.25</v>
      </c>
      <c r="BD549" s="174" t="str">
        <f t="shared" si="282"/>
        <v/>
      </c>
      <c r="BE549" s="201">
        <f t="shared" si="283"/>
        <v>0.25</v>
      </c>
      <c r="BF549" s="174" t="str">
        <f t="shared" si="284"/>
        <v/>
      </c>
      <c r="BG549" s="186">
        <f t="shared" si="285"/>
        <v>0.25</v>
      </c>
      <c r="BH549" s="175" t="str">
        <f t="shared" si="286"/>
        <v/>
      </c>
      <c r="BI549" s="632"/>
      <c r="BQ549" s="57" t="s">
        <v>2579</v>
      </c>
    </row>
    <row r="550" spans="1:69" ht="18.75" x14ac:dyDescent="0.3">
      <c r="A550" s="221"/>
      <c r="B550" s="222"/>
      <c r="C550" s="213">
        <v>539</v>
      </c>
      <c r="D550" s="640" t="s">
        <v>3670</v>
      </c>
      <c r="E550" s="16" t="s">
        <v>46</v>
      </c>
      <c r="F550" s="17"/>
      <c r="G550" s="134">
        <v>44354</v>
      </c>
      <c r="H550" s="135">
        <v>44372</v>
      </c>
      <c r="I550" s="141"/>
      <c r="J550" s="25"/>
      <c r="K550" s="145"/>
      <c r="L550" s="28"/>
      <c r="M550" s="395">
        <v>44372</v>
      </c>
      <c r="N550" s="158">
        <f t="shared" si="287"/>
        <v>15</v>
      </c>
      <c r="O550" s="27"/>
      <c r="P550" s="27"/>
      <c r="Q550" s="27"/>
      <c r="R550" s="27" t="s">
        <v>0</v>
      </c>
      <c r="S550" s="27"/>
      <c r="T550" s="28"/>
      <c r="U550" s="29"/>
      <c r="V550" s="32">
        <v>0.25</v>
      </c>
      <c r="W550" s="318"/>
      <c r="X550" s="319"/>
      <c r="Y550" s="160">
        <f t="shared" si="273"/>
        <v>0.25</v>
      </c>
      <c r="Z550" s="159">
        <f t="shared" si="288"/>
        <v>2.5</v>
      </c>
      <c r="AA550" s="327"/>
      <c r="AB550" s="400">
        <f t="shared" si="297"/>
        <v>-30</v>
      </c>
      <c r="AC550" s="371"/>
      <c r="AD550" s="226" t="str">
        <f t="shared" si="274"/>
        <v/>
      </c>
      <c r="AE550" s="368">
        <f t="shared" si="289"/>
        <v>-27.5</v>
      </c>
      <c r="AF550" s="339"/>
      <c r="AG550" s="338"/>
      <c r="AH550" s="336"/>
      <c r="AI550" s="161">
        <f t="shared" si="290"/>
        <v>0</v>
      </c>
      <c r="AJ550" s="162">
        <f t="shared" si="275"/>
        <v>2.5</v>
      </c>
      <c r="AK550" s="163">
        <f t="shared" si="291"/>
        <v>2.5</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f t="shared" si="276"/>
        <v>15</v>
      </c>
      <c r="AX550" s="165" t="str">
        <f t="shared" si="277"/>
        <v/>
      </c>
      <c r="AY550" s="193">
        <f t="shared" si="278"/>
        <v>15</v>
      </c>
      <c r="AZ550" s="183" t="str">
        <f t="shared" si="279"/>
        <v/>
      </c>
      <c r="BA550" s="173">
        <f t="shared" si="280"/>
        <v>0.25</v>
      </c>
      <c r="BB550" s="174" t="str">
        <f t="shared" si="281"/>
        <v/>
      </c>
      <c r="BC550" s="186">
        <f t="shared" si="304"/>
        <v>0.25</v>
      </c>
      <c r="BD550" s="174" t="str">
        <f t="shared" si="282"/>
        <v/>
      </c>
      <c r="BE550" s="201" t="str">
        <f t="shared" si="283"/>
        <v/>
      </c>
      <c r="BF550" s="174" t="str">
        <f t="shared" si="284"/>
        <v/>
      </c>
      <c r="BG550" s="186" t="str">
        <f t="shared" si="285"/>
        <v/>
      </c>
      <c r="BH550" s="175" t="str">
        <f t="shared" si="286"/>
        <v/>
      </c>
      <c r="BI550" s="632"/>
      <c r="BQ550" s="57" t="s">
        <v>2580</v>
      </c>
    </row>
    <row r="551" spans="1:69" ht="37.5" x14ac:dyDescent="0.3">
      <c r="A551" s="221"/>
      <c r="B551" s="222"/>
      <c r="C551" s="214">
        <v>540</v>
      </c>
      <c r="D551" s="641" t="s">
        <v>3671</v>
      </c>
      <c r="E551" s="18" t="s">
        <v>46</v>
      </c>
      <c r="F551" s="17"/>
      <c r="G551" s="134">
        <v>44354</v>
      </c>
      <c r="H551" s="135">
        <v>44372</v>
      </c>
      <c r="I551" s="141"/>
      <c r="J551" s="25"/>
      <c r="K551" s="145"/>
      <c r="L551" s="28"/>
      <c r="M551" s="395">
        <v>44372</v>
      </c>
      <c r="N551" s="158">
        <f t="shared" si="287"/>
        <v>15</v>
      </c>
      <c r="O551" s="27" t="s">
        <v>0</v>
      </c>
      <c r="P551" s="27"/>
      <c r="Q551" s="27"/>
      <c r="R551" s="27"/>
      <c r="S551" s="27"/>
      <c r="T551" s="28"/>
      <c r="U551" s="29"/>
      <c r="V551" s="32">
        <v>0.25</v>
      </c>
      <c r="W551" s="318">
        <v>0.25</v>
      </c>
      <c r="X551" s="319"/>
      <c r="Y551" s="160">
        <f t="shared" si="273"/>
        <v>0.5</v>
      </c>
      <c r="Z551" s="159">
        <f t="shared" si="288"/>
        <v>7.5</v>
      </c>
      <c r="AA551" s="327"/>
      <c r="AB551" s="400">
        <f t="shared" si="297"/>
        <v>-30</v>
      </c>
      <c r="AC551" s="371"/>
      <c r="AD551" s="226" t="str">
        <f t="shared" si="274"/>
        <v/>
      </c>
      <c r="AE551" s="368">
        <f t="shared" si="289"/>
        <v>-22.5</v>
      </c>
      <c r="AF551" s="339"/>
      <c r="AG551" s="338"/>
      <c r="AH551" s="336"/>
      <c r="AI551" s="161">
        <f t="shared" si="290"/>
        <v>0</v>
      </c>
      <c r="AJ551" s="162">
        <f t="shared" si="275"/>
        <v>7.5</v>
      </c>
      <c r="AK551" s="163">
        <f t="shared" si="291"/>
        <v>7.5</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f t="shared" si="276"/>
        <v>15</v>
      </c>
      <c r="AX551" s="165" t="str">
        <f t="shared" si="277"/>
        <v/>
      </c>
      <c r="AY551" s="193">
        <f t="shared" si="278"/>
        <v>15</v>
      </c>
      <c r="AZ551" s="183" t="str">
        <f t="shared" si="279"/>
        <v/>
      </c>
      <c r="BA551" s="173">
        <f t="shared" si="280"/>
        <v>0.25</v>
      </c>
      <c r="BB551" s="174" t="str">
        <f t="shared" si="281"/>
        <v/>
      </c>
      <c r="BC551" s="186">
        <f t="shared" si="304"/>
        <v>0.25</v>
      </c>
      <c r="BD551" s="174" t="str">
        <f t="shared" si="282"/>
        <v/>
      </c>
      <c r="BE551" s="201">
        <f t="shared" si="283"/>
        <v>0.25</v>
      </c>
      <c r="BF551" s="174" t="str">
        <f t="shared" si="284"/>
        <v/>
      </c>
      <c r="BG551" s="186">
        <f t="shared" si="285"/>
        <v>0.25</v>
      </c>
      <c r="BH551" s="175" t="str">
        <f t="shared" si="286"/>
        <v/>
      </c>
      <c r="BI551" s="632"/>
      <c r="BQ551" s="71" t="s">
        <v>2591</v>
      </c>
    </row>
    <row r="552" spans="1:69" ht="37.5" x14ac:dyDescent="0.3">
      <c r="A552" s="221"/>
      <c r="B552" s="222"/>
      <c r="C552" s="213">
        <v>541</v>
      </c>
      <c r="D552" s="640" t="s">
        <v>3674</v>
      </c>
      <c r="E552" s="16" t="s">
        <v>46</v>
      </c>
      <c r="F552" s="17"/>
      <c r="G552" s="134">
        <v>44354</v>
      </c>
      <c r="H552" s="135">
        <v>44372</v>
      </c>
      <c r="I552" s="141"/>
      <c r="J552" s="25"/>
      <c r="K552" s="145"/>
      <c r="L552" s="28"/>
      <c r="M552" s="395">
        <v>44372</v>
      </c>
      <c r="N552" s="158">
        <f t="shared" si="287"/>
        <v>15</v>
      </c>
      <c r="O552" s="27" t="s">
        <v>0</v>
      </c>
      <c r="P552" s="27"/>
      <c r="Q552" s="27"/>
      <c r="R552" s="27"/>
      <c r="S552" s="27"/>
      <c r="T552" s="28"/>
      <c r="U552" s="29"/>
      <c r="V552" s="32">
        <v>0.25</v>
      </c>
      <c r="W552" s="318">
        <v>0.25</v>
      </c>
      <c r="X552" s="319"/>
      <c r="Y552" s="160">
        <f t="shared" si="273"/>
        <v>0.5</v>
      </c>
      <c r="Z552" s="159">
        <f t="shared" si="288"/>
        <v>7.5</v>
      </c>
      <c r="AA552" s="327"/>
      <c r="AB552" s="400">
        <f t="shared" si="297"/>
        <v>-30</v>
      </c>
      <c r="AC552" s="371"/>
      <c r="AD552" s="226" t="str">
        <f t="shared" si="274"/>
        <v/>
      </c>
      <c r="AE552" s="368">
        <f t="shared" si="289"/>
        <v>-22.5</v>
      </c>
      <c r="AF552" s="339"/>
      <c r="AG552" s="338"/>
      <c r="AH552" s="336"/>
      <c r="AI552" s="161">
        <f t="shared" si="290"/>
        <v>0</v>
      </c>
      <c r="AJ552" s="162">
        <f t="shared" si="275"/>
        <v>7.5</v>
      </c>
      <c r="AK552" s="163">
        <f t="shared" si="291"/>
        <v>7.5</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f t="shared" si="276"/>
        <v>15</v>
      </c>
      <c r="AX552" s="165" t="str">
        <f t="shared" si="277"/>
        <v/>
      </c>
      <c r="AY552" s="193">
        <f t="shared" si="278"/>
        <v>15</v>
      </c>
      <c r="AZ552" s="183" t="str">
        <f t="shared" si="279"/>
        <v/>
      </c>
      <c r="BA552" s="173">
        <f t="shared" si="280"/>
        <v>0.25</v>
      </c>
      <c r="BB552" s="174" t="str">
        <f t="shared" si="281"/>
        <v/>
      </c>
      <c r="BC552" s="186">
        <f t="shared" si="304"/>
        <v>0.25</v>
      </c>
      <c r="BD552" s="174" t="str">
        <f t="shared" si="282"/>
        <v/>
      </c>
      <c r="BE552" s="201">
        <f t="shared" si="283"/>
        <v>0.25</v>
      </c>
      <c r="BF552" s="174" t="str">
        <f t="shared" si="284"/>
        <v/>
      </c>
      <c r="BG552" s="186">
        <f t="shared" si="285"/>
        <v>0.25</v>
      </c>
      <c r="BH552" s="175" t="str">
        <f t="shared" si="286"/>
        <v/>
      </c>
      <c r="BI552" s="632"/>
      <c r="BQ552" s="71" t="s">
        <v>3056</v>
      </c>
    </row>
    <row r="553" spans="1:69" ht="37.5" x14ac:dyDescent="0.3">
      <c r="A553" s="221"/>
      <c r="B553" s="222"/>
      <c r="C553" s="214">
        <v>542</v>
      </c>
      <c r="D553" s="640" t="s">
        <v>3672</v>
      </c>
      <c r="E553" s="16" t="s">
        <v>46</v>
      </c>
      <c r="F553" s="17"/>
      <c r="G553" s="134">
        <v>44354</v>
      </c>
      <c r="H553" s="135">
        <v>44372</v>
      </c>
      <c r="I553" s="141"/>
      <c r="J553" s="25"/>
      <c r="K553" s="145"/>
      <c r="L553" s="28"/>
      <c r="M553" s="395">
        <v>44372</v>
      </c>
      <c r="N553" s="158">
        <f t="shared" si="287"/>
        <v>15</v>
      </c>
      <c r="O553" s="27" t="s">
        <v>0</v>
      </c>
      <c r="P553" s="27"/>
      <c r="Q553" s="27"/>
      <c r="R553" s="27"/>
      <c r="S553" s="27"/>
      <c r="T553" s="28"/>
      <c r="U553" s="29"/>
      <c r="V553" s="32">
        <v>0.25</v>
      </c>
      <c r="W553" s="318">
        <v>0.25</v>
      </c>
      <c r="X553" s="319"/>
      <c r="Y553" s="160">
        <f t="shared" si="273"/>
        <v>0.5</v>
      </c>
      <c r="Z553" s="159">
        <f t="shared" si="288"/>
        <v>7.5</v>
      </c>
      <c r="AA553" s="327"/>
      <c r="AB553" s="400">
        <f t="shared" si="297"/>
        <v>-30</v>
      </c>
      <c r="AC553" s="371"/>
      <c r="AD553" s="226" t="str">
        <f t="shared" si="274"/>
        <v/>
      </c>
      <c r="AE553" s="368">
        <f t="shared" si="289"/>
        <v>-22.5</v>
      </c>
      <c r="AF553" s="339"/>
      <c r="AG553" s="338"/>
      <c r="AH553" s="336"/>
      <c r="AI553" s="161">
        <f t="shared" si="290"/>
        <v>0</v>
      </c>
      <c r="AJ553" s="162">
        <f t="shared" si="275"/>
        <v>7.5</v>
      </c>
      <c r="AK553" s="163">
        <f t="shared" si="291"/>
        <v>7.5</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f t="shared" si="276"/>
        <v>15</v>
      </c>
      <c r="AX553" s="165" t="str">
        <f t="shared" si="277"/>
        <v/>
      </c>
      <c r="AY553" s="193">
        <f t="shared" si="278"/>
        <v>15</v>
      </c>
      <c r="AZ553" s="183" t="str">
        <f t="shared" si="279"/>
        <v/>
      </c>
      <c r="BA553" s="173">
        <f t="shared" si="280"/>
        <v>0.25</v>
      </c>
      <c r="BB553" s="174" t="str">
        <f t="shared" si="281"/>
        <v/>
      </c>
      <c r="BC553" s="186">
        <f t="shared" si="304"/>
        <v>0.25</v>
      </c>
      <c r="BD553" s="174" t="str">
        <f t="shared" si="282"/>
        <v/>
      </c>
      <c r="BE553" s="201">
        <f t="shared" si="283"/>
        <v>0.25</v>
      </c>
      <c r="BF553" s="174" t="str">
        <f t="shared" si="284"/>
        <v/>
      </c>
      <c r="BG553" s="186">
        <f t="shared" si="285"/>
        <v>0.25</v>
      </c>
      <c r="BH553" s="175" t="str">
        <f t="shared" si="286"/>
        <v/>
      </c>
      <c r="BI553" s="632"/>
      <c r="BQ553" s="71" t="s">
        <v>3057</v>
      </c>
    </row>
    <row r="554" spans="1:69" ht="42" customHeight="1" x14ac:dyDescent="0.3">
      <c r="A554" s="221"/>
      <c r="B554" s="222"/>
      <c r="C554" s="214">
        <v>543</v>
      </c>
      <c r="D554" s="640" t="s">
        <v>3673</v>
      </c>
      <c r="E554" s="16" t="s">
        <v>46</v>
      </c>
      <c r="F554" s="17"/>
      <c r="G554" s="134">
        <v>44354</v>
      </c>
      <c r="H554" s="135">
        <v>44372</v>
      </c>
      <c r="I554" s="141"/>
      <c r="J554" s="25"/>
      <c r="K554" s="145"/>
      <c r="L554" s="28"/>
      <c r="M554" s="395">
        <v>44372</v>
      </c>
      <c r="N554" s="158">
        <f t="shared" si="287"/>
        <v>15</v>
      </c>
      <c r="O554" s="27" t="s">
        <v>0</v>
      </c>
      <c r="P554" s="27"/>
      <c r="Q554" s="27"/>
      <c r="R554" s="27"/>
      <c r="S554" s="27"/>
      <c r="T554" s="28"/>
      <c r="U554" s="29"/>
      <c r="V554" s="32">
        <v>0.25</v>
      </c>
      <c r="W554" s="318">
        <v>0.25</v>
      </c>
      <c r="X554" s="319"/>
      <c r="Y554" s="160">
        <f t="shared" si="273"/>
        <v>0.5</v>
      </c>
      <c r="Z554" s="159">
        <f t="shared" si="288"/>
        <v>7.5</v>
      </c>
      <c r="AA554" s="327"/>
      <c r="AB554" s="400">
        <f t="shared" si="297"/>
        <v>-30</v>
      </c>
      <c r="AC554" s="371"/>
      <c r="AD554" s="226" t="str">
        <f t="shared" si="274"/>
        <v/>
      </c>
      <c r="AE554" s="368">
        <f t="shared" si="289"/>
        <v>-22.5</v>
      </c>
      <c r="AF554" s="339"/>
      <c r="AG554" s="338"/>
      <c r="AH554" s="336"/>
      <c r="AI554" s="161">
        <f t="shared" si="290"/>
        <v>0</v>
      </c>
      <c r="AJ554" s="162">
        <f t="shared" si="275"/>
        <v>7.5</v>
      </c>
      <c r="AK554" s="163">
        <f t="shared" si="291"/>
        <v>7.5</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f t="shared" si="276"/>
        <v>15</v>
      </c>
      <c r="AX554" s="165" t="str">
        <f t="shared" si="277"/>
        <v/>
      </c>
      <c r="AY554" s="193">
        <f t="shared" si="278"/>
        <v>15</v>
      </c>
      <c r="AZ554" s="183" t="str">
        <f t="shared" si="279"/>
        <v/>
      </c>
      <c r="BA554" s="173">
        <f t="shared" si="280"/>
        <v>0.25</v>
      </c>
      <c r="BB554" s="174" t="str">
        <f t="shared" si="281"/>
        <v/>
      </c>
      <c r="BC554" s="186">
        <f t="shared" si="304"/>
        <v>0.25</v>
      </c>
      <c r="BD554" s="174" t="str">
        <f t="shared" si="282"/>
        <v/>
      </c>
      <c r="BE554" s="201">
        <f t="shared" si="283"/>
        <v>0.25</v>
      </c>
      <c r="BF554" s="174" t="str">
        <f t="shared" si="284"/>
        <v/>
      </c>
      <c r="BG554" s="186">
        <f t="shared" si="285"/>
        <v>0.25</v>
      </c>
      <c r="BH554" s="175" t="str">
        <f t="shared" si="286"/>
        <v/>
      </c>
      <c r="BI554" s="632"/>
      <c r="BQ554" s="71" t="s">
        <v>3058</v>
      </c>
    </row>
    <row r="555" spans="1:69" ht="93.75" x14ac:dyDescent="0.3">
      <c r="A555" s="221"/>
      <c r="B555" s="222"/>
      <c r="C555" s="213">
        <v>544</v>
      </c>
      <c r="D555" s="652" t="s">
        <v>3669</v>
      </c>
      <c r="E555" s="18" t="s">
        <v>3615</v>
      </c>
      <c r="F555" s="17"/>
      <c r="G555" s="134">
        <v>44354</v>
      </c>
      <c r="H555" s="135">
        <v>44372</v>
      </c>
      <c r="I555" s="141"/>
      <c r="J555" s="25"/>
      <c r="K555" s="145"/>
      <c r="L555" s="28"/>
      <c r="M555" s="395">
        <v>44372</v>
      </c>
      <c r="N555" s="158">
        <f t="shared" si="287"/>
        <v>15</v>
      </c>
      <c r="O555" s="27"/>
      <c r="P555" s="27"/>
      <c r="Q555" s="27"/>
      <c r="R555" s="27" t="s">
        <v>0</v>
      </c>
      <c r="S555" s="27"/>
      <c r="T555" s="28"/>
      <c r="U555" s="29"/>
      <c r="V555" s="32">
        <v>0.25</v>
      </c>
      <c r="W555" s="318"/>
      <c r="X555" s="319"/>
      <c r="Y555" s="160">
        <f t="shared" si="273"/>
        <v>0.25</v>
      </c>
      <c r="Z555" s="159">
        <f t="shared" si="288"/>
        <v>2.5</v>
      </c>
      <c r="AA555" s="327"/>
      <c r="AB555" s="400">
        <f t="shared" si="297"/>
        <v>-30</v>
      </c>
      <c r="AC555" s="371"/>
      <c r="AD555" s="226" t="str">
        <f t="shared" si="274"/>
        <v/>
      </c>
      <c r="AE555" s="368">
        <f t="shared" si="289"/>
        <v>-27.5</v>
      </c>
      <c r="AF555" s="339"/>
      <c r="AG555" s="338"/>
      <c r="AH555" s="336"/>
      <c r="AI555" s="161">
        <f t="shared" si="290"/>
        <v>0</v>
      </c>
      <c r="AJ555" s="162">
        <f t="shared" si="275"/>
        <v>2.5</v>
      </c>
      <c r="AK555" s="163">
        <f t="shared" si="291"/>
        <v>2.5</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f t="shared" si="276"/>
        <v>15</v>
      </c>
      <c r="AX555" s="165" t="str">
        <f t="shared" si="277"/>
        <v/>
      </c>
      <c r="AY555" s="193">
        <f t="shared" si="278"/>
        <v>15</v>
      </c>
      <c r="AZ555" s="183" t="str">
        <f t="shared" si="279"/>
        <v/>
      </c>
      <c r="BA555" s="173">
        <f t="shared" si="280"/>
        <v>0.25</v>
      </c>
      <c r="BB555" s="174" t="str">
        <f t="shared" si="281"/>
        <v/>
      </c>
      <c r="BC555" s="186">
        <f t="shared" si="304"/>
        <v>0.25</v>
      </c>
      <c r="BD555" s="174" t="str">
        <f t="shared" si="282"/>
        <v/>
      </c>
      <c r="BE555" s="201" t="str">
        <f t="shared" si="283"/>
        <v/>
      </c>
      <c r="BF555" s="174" t="str">
        <f t="shared" si="284"/>
        <v/>
      </c>
      <c r="BG555" s="186" t="str">
        <f t="shared" si="285"/>
        <v/>
      </c>
      <c r="BH555" s="175" t="str">
        <f t="shared" si="286"/>
        <v/>
      </c>
      <c r="BI555" s="632"/>
      <c r="BQ555" s="71" t="s">
        <v>3059</v>
      </c>
    </row>
    <row r="556" spans="1:69" ht="21.75" customHeight="1" x14ac:dyDescent="0.3">
      <c r="A556" s="221"/>
      <c r="B556" s="222"/>
      <c r="C556" s="214">
        <v>545</v>
      </c>
      <c r="D556" s="651" t="s">
        <v>3676</v>
      </c>
      <c r="E556" s="16" t="s">
        <v>3615</v>
      </c>
      <c r="F556" s="17"/>
      <c r="G556" s="134">
        <v>44354</v>
      </c>
      <c r="H556" s="135">
        <v>44372</v>
      </c>
      <c r="I556" s="141"/>
      <c r="J556" s="25"/>
      <c r="K556" s="145"/>
      <c r="L556" s="28"/>
      <c r="M556" s="395">
        <v>44372</v>
      </c>
      <c r="N556" s="158">
        <f t="shared" si="287"/>
        <v>15</v>
      </c>
      <c r="O556" s="27"/>
      <c r="P556" s="27"/>
      <c r="Q556" s="27"/>
      <c r="R556" s="27" t="s">
        <v>0</v>
      </c>
      <c r="S556" s="27"/>
      <c r="T556" s="28"/>
      <c r="U556" s="29"/>
      <c r="V556" s="32">
        <v>0.25</v>
      </c>
      <c r="W556" s="318"/>
      <c r="X556" s="319"/>
      <c r="Y556" s="160">
        <f t="shared" si="273"/>
        <v>0.25</v>
      </c>
      <c r="Z556" s="159">
        <f t="shared" si="288"/>
        <v>2.5</v>
      </c>
      <c r="AA556" s="327"/>
      <c r="AB556" s="400">
        <f t="shared" si="297"/>
        <v>-30</v>
      </c>
      <c r="AC556" s="371"/>
      <c r="AD556" s="226" t="str">
        <f t="shared" si="274"/>
        <v/>
      </c>
      <c r="AE556" s="368">
        <f t="shared" si="289"/>
        <v>-27.5</v>
      </c>
      <c r="AF556" s="339"/>
      <c r="AG556" s="338"/>
      <c r="AH556" s="336"/>
      <c r="AI556" s="161">
        <f t="shared" si="290"/>
        <v>0</v>
      </c>
      <c r="AJ556" s="162">
        <f t="shared" si="275"/>
        <v>2.5</v>
      </c>
      <c r="AK556" s="163">
        <f t="shared" si="291"/>
        <v>2.5</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f t="shared" si="276"/>
        <v>15</v>
      </c>
      <c r="AX556" s="165" t="str">
        <f t="shared" si="277"/>
        <v/>
      </c>
      <c r="AY556" s="193">
        <f t="shared" si="278"/>
        <v>15</v>
      </c>
      <c r="AZ556" s="183" t="str">
        <f t="shared" si="279"/>
        <v/>
      </c>
      <c r="BA556" s="173">
        <f t="shared" si="280"/>
        <v>0.25</v>
      </c>
      <c r="BB556" s="174" t="str">
        <f t="shared" si="281"/>
        <v/>
      </c>
      <c r="BC556" s="186">
        <f t="shared" si="304"/>
        <v>0.25</v>
      </c>
      <c r="BD556" s="174" t="str">
        <f t="shared" si="282"/>
        <v/>
      </c>
      <c r="BE556" s="201" t="str">
        <f t="shared" si="283"/>
        <v/>
      </c>
      <c r="BF556" s="174" t="str">
        <f t="shared" si="284"/>
        <v/>
      </c>
      <c r="BG556" s="186" t="str">
        <f t="shared" si="285"/>
        <v/>
      </c>
      <c r="BH556" s="175" t="str">
        <f t="shared" si="286"/>
        <v/>
      </c>
      <c r="BI556" s="632"/>
      <c r="BQ556" s="71" t="s">
        <v>3060</v>
      </c>
    </row>
    <row r="557" spans="1:69" ht="56.25" x14ac:dyDescent="0.3">
      <c r="A557" s="221"/>
      <c r="B557" s="222"/>
      <c r="C557" s="213">
        <v>546</v>
      </c>
      <c r="D557" s="651" t="s">
        <v>3675</v>
      </c>
      <c r="E557" s="22" t="s">
        <v>3615</v>
      </c>
      <c r="F557" s="17"/>
      <c r="G557" s="134">
        <v>44354</v>
      </c>
      <c r="H557" s="135">
        <v>44372</v>
      </c>
      <c r="I557" s="141"/>
      <c r="J557" s="25"/>
      <c r="K557" s="145"/>
      <c r="L557" s="28"/>
      <c r="M557" s="395">
        <v>44372</v>
      </c>
      <c r="N557" s="158">
        <f t="shared" si="287"/>
        <v>15</v>
      </c>
      <c r="O557" s="27"/>
      <c r="P557" s="27"/>
      <c r="Q557" s="27"/>
      <c r="R557" s="27" t="s">
        <v>0</v>
      </c>
      <c r="S557" s="27"/>
      <c r="T557" s="28"/>
      <c r="U557" s="29"/>
      <c r="V557" s="32">
        <v>0.25</v>
      </c>
      <c r="W557" s="318"/>
      <c r="X557" s="319"/>
      <c r="Y557" s="160">
        <f t="shared" si="273"/>
        <v>0.25</v>
      </c>
      <c r="Z557" s="159">
        <f t="shared" si="288"/>
        <v>2.5</v>
      </c>
      <c r="AA557" s="327"/>
      <c r="AB557" s="400">
        <f t="shared" si="297"/>
        <v>-30</v>
      </c>
      <c r="AC557" s="371"/>
      <c r="AD557" s="226" t="str">
        <f t="shared" si="274"/>
        <v/>
      </c>
      <c r="AE557" s="368">
        <f t="shared" si="289"/>
        <v>-27.5</v>
      </c>
      <c r="AF557" s="339"/>
      <c r="AG557" s="338"/>
      <c r="AH557" s="336"/>
      <c r="AI557" s="161">
        <f t="shared" si="290"/>
        <v>0</v>
      </c>
      <c r="AJ557" s="162">
        <f t="shared" si="275"/>
        <v>2.5</v>
      </c>
      <c r="AK557" s="163">
        <f t="shared" si="291"/>
        <v>2.5</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f t="shared" si="276"/>
        <v>15</v>
      </c>
      <c r="AX557" s="165" t="str">
        <f t="shared" si="277"/>
        <v/>
      </c>
      <c r="AY557" s="193">
        <f t="shared" si="278"/>
        <v>15</v>
      </c>
      <c r="AZ557" s="183" t="str">
        <f t="shared" si="279"/>
        <v/>
      </c>
      <c r="BA557" s="173">
        <f t="shared" si="280"/>
        <v>0.25</v>
      </c>
      <c r="BB557" s="174" t="str">
        <f t="shared" si="281"/>
        <v/>
      </c>
      <c r="BC557" s="186">
        <f t="shared" si="304"/>
        <v>0.25</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651" t="s">
        <v>3670</v>
      </c>
      <c r="E558" s="16" t="s">
        <v>3615</v>
      </c>
      <c r="F558" s="17"/>
      <c r="G558" s="134">
        <v>44354</v>
      </c>
      <c r="H558" s="135">
        <v>44372</v>
      </c>
      <c r="I558" s="141"/>
      <c r="J558" s="25"/>
      <c r="K558" s="145"/>
      <c r="L558" s="28"/>
      <c r="M558" s="395">
        <v>44372</v>
      </c>
      <c r="N558" s="158">
        <f t="shared" si="287"/>
        <v>15</v>
      </c>
      <c r="O558" s="27"/>
      <c r="P558" s="27"/>
      <c r="Q558" s="27"/>
      <c r="R558" s="27" t="s">
        <v>0</v>
      </c>
      <c r="S558" s="27"/>
      <c r="T558" s="28"/>
      <c r="U558" s="29"/>
      <c r="V558" s="32">
        <v>0.25</v>
      </c>
      <c r="W558" s="318"/>
      <c r="X558" s="319"/>
      <c r="Y558" s="160">
        <f t="shared" si="273"/>
        <v>0.25</v>
      </c>
      <c r="Z558" s="159">
        <f t="shared" si="288"/>
        <v>2.5</v>
      </c>
      <c r="AA558" s="327"/>
      <c r="AB558" s="400">
        <f t="shared" si="297"/>
        <v>-30</v>
      </c>
      <c r="AC558" s="371"/>
      <c r="AD558" s="226" t="str">
        <f t="shared" si="274"/>
        <v/>
      </c>
      <c r="AE558" s="368">
        <f t="shared" si="289"/>
        <v>-27.5</v>
      </c>
      <c r="AF558" s="339"/>
      <c r="AG558" s="338"/>
      <c r="AH558" s="336"/>
      <c r="AI558" s="161">
        <f t="shared" si="290"/>
        <v>0</v>
      </c>
      <c r="AJ558" s="162">
        <f t="shared" si="275"/>
        <v>2.5</v>
      </c>
      <c r="AK558" s="163">
        <f t="shared" si="291"/>
        <v>2.5</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f t="shared" si="276"/>
        <v>15</v>
      </c>
      <c r="AX558" s="165" t="str">
        <f t="shared" si="277"/>
        <v/>
      </c>
      <c r="AY558" s="193">
        <f t="shared" si="278"/>
        <v>15</v>
      </c>
      <c r="AZ558" s="183" t="str">
        <f t="shared" si="279"/>
        <v/>
      </c>
      <c r="BA558" s="173">
        <f t="shared" si="280"/>
        <v>0.25</v>
      </c>
      <c r="BB558" s="174" t="str">
        <f t="shared" si="281"/>
        <v/>
      </c>
      <c r="BC558" s="186">
        <f t="shared" si="304"/>
        <v>0.25</v>
      </c>
      <c r="BD558" s="174" t="str">
        <f t="shared" si="282"/>
        <v/>
      </c>
      <c r="BE558" s="201" t="str">
        <f t="shared" si="283"/>
        <v/>
      </c>
      <c r="BF558" s="174" t="str">
        <f t="shared" si="284"/>
        <v/>
      </c>
      <c r="BG558" s="186" t="str">
        <f t="shared" si="285"/>
        <v/>
      </c>
      <c r="BH558" s="175" t="str">
        <f t="shared" si="286"/>
        <v/>
      </c>
      <c r="BI558" s="632"/>
      <c r="BQ558" s="71" t="s">
        <v>3062</v>
      </c>
    </row>
    <row r="559" spans="1:69" ht="37.5" x14ac:dyDescent="0.3">
      <c r="A559" s="221"/>
      <c r="B559" s="222"/>
      <c r="C559" s="214">
        <v>548</v>
      </c>
      <c r="D559" s="652" t="s">
        <v>3671</v>
      </c>
      <c r="E559" s="16" t="s">
        <v>3615</v>
      </c>
      <c r="F559" s="17"/>
      <c r="G559" s="134">
        <v>44354</v>
      </c>
      <c r="H559" s="135">
        <v>44372</v>
      </c>
      <c r="I559" s="141"/>
      <c r="J559" s="25"/>
      <c r="K559" s="145"/>
      <c r="L559" s="28"/>
      <c r="M559" s="395">
        <v>44372</v>
      </c>
      <c r="N559" s="158">
        <f t="shared" si="287"/>
        <v>15</v>
      </c>
      <c r="O559" s="27"/>
      <c r="P559" s="27"/>
      <c r="Q559" s="27"/>
      <c r="R559" s="27" t="s">
        <v>0</v>
      </c>
      <c r="S559" s="27"/>
      <c r="T559" s="28"/>
      <c r="U559" s="29"/>
      <c r="V559" s="32">
        <v>0.25</v>
      </c>
      <c r="W559" s="318"/>
      <c r="X559" s="319"/>
      <c r="Y559" s="160">
        <f t="shared" si="273"/>
        <v>0.25</v>
      </c>
      <c r="Z559" s="159">
        <f t="shared" si="288"/>
        <v>2.5</v>
      </c>
      <c r="AA559" s="327"/>
      <c r="AB559" s="400">
        <f t="shared" si="297"/>
        <v>-30</v>
      </c>
      <c r="AC559" s="371"/>
      <c r="AD559" s="226" t="str">
        <f t="shared" si="274"/>
        <v/>
      </c>
      <c r="AE559" s="368">
        <f t="shared" si="289"/>
        <v>-27.5</v>
      </c>
      <c r="AF559" s="339"/>
      <c r="AG559" s="338"/>
      <c r="AH559" s="336"/>
      <c r="AI559" s="161">
        <f t="shared" si="290"/>
        <v>0</v>
      </c>
      <c r="AJ559" s="162">
        <f t="shared" si="275"/>
        <v>2.5</v>
      </c>
      <c r="AK559" s="163">
        <f t="shared" si="291"/>
        <v>2.5</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f t="shared" si="276"/>
        <v>15</v>
      </c>
      <c r="AX559" s="165" t="str">
        <f t="shared" si="277"/>
        <v/>
      </c>
      <c r="AY559" s="193">
        <f t="shared" si="278"/>
        <v>15</v>
      </c>
      <c r="AZ559" s="183" t="str">
        <f t="shared" si="279"/>
        <v/>
      </c>
      <c r="BA559" s="173">
        <f t="shared" si="280"/>
        <v>0.25</v>
      </c>
      <c r="BB559" s="174" t="str">
        <f t="shared" si="281"/>
        <v/>
      </c>
      <c r="BC559" s="186">
        <f t="shared" si="304"/>
        <v>0.25</v>
      </c>
      <c r="BD559" s="174" t="str">
        <f t="shared" si="282"/>
        <v/>
      </c>
      <c r="BE559" s="201" t="str">
        <f t="shared" si="283"/>
        <v/>
      </c>
      <c r="BF559" s="174" t="str">
        <f t="shared" si="284"/>
        <v/>
      </c>
      <c r="BG559" s="186" t="str">
        <f t="shared" si="285"/>
        <v/>
      </c>
      <c r="BH559" s="175" t="str">
        <f t="shared" si="286"/>
        <v/>
      </c>
      <c r="BI559" s="632"/>
      <c r="BQ559" s="71" t="s">
        <v>3063</v>
      </c>
    </row>
    <row r="560" spans="1:69" ht="37.5" x14ac:dyDescent="0.3">
      <c r="A560" s="221"/>
      <c r="B560" s="222"/>
      <c r="C560" s="213">
        <v>549</v>
      </c>
      <c r="D560" s="651" t="s">
        <v>3674</v>
      </c>
      <c r="E560" s="19" t="s">
        <v>3615</v>
      </c>
      <c r="F560" s="17"/>
      <c r="G560" s="134">
        <v>44354</v>
      </c>
      <c r="H560" s="135">
        <v>44372</v>
      </c>
      <c r="I560" s="143"/>
      <c r="J560" s="80"/>
      <c r="K560" s="147"/>
      <c r="L560" s="30"/>
      <c r="M560" s="395">
        <v>44372</v>
      </c>
      <c r="N560" s="158">
        <f t="shared" si="287"/>
        <v>15</v>
      </c>
      <c r="O560" s="27"/>
      <c r="P560" s="27"/>
      <c r="Q560" s="27"/>
      <c r="R560" s="27" t="s">
        <v>0</v>
      </c>
      <c r="S560" s="27"/>
      <c r="T560" s="30"/>
      <c r="U560" s="31"/>
      <c r="V560" s="32">
        <v>0.25</v>
      </c>
      <c r="W560" s="320"/>
      <c r="X560" s="318"/>
      <c r="Y560" s="160">
        <f t="shared" si="273"/>
        <v>0.25</v>
      </c>
      <c r="Z560" s="159">
        <f t="shared" si="288"/>
        <v>2.5</v>
      </c>
      <c r="AA560" s="328"/>
      <c r="AB560" s="400">
        <f t="shared" si="297"/>
        <v>-30</v>
      </c>
      <c r="AC560" s="371"/>
      <c r="AD560" s="226" t="str">
        <f t="shared" si="274"/>
        <v/>
      </c>
      <c r="AE560" s="368">
        <f t="shared" si="289"/>
        <v>-27.5</v>
      </c>
      <c r="AF560" s="340"/>
      <c r="AG560" s="341"/>
      <c r="AH560" s="339"/>
      <c r="AI560" s="161">
        <f t="shared" si="290"/>
        <v>0</v>
      </c>
      <c r="AJ560" s="162">
        <f t="shared" si="275"/>
        <v>2.5</v>
      </c>
      <c r="AK560" s="163">
        <f t="shared" si="291"/>
        <v>2.5</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f t="shared" si="276"/>
        <v>15</v>
      </c>
      <c r="AX560" s="165" t="str">
        <f t="shared" si="277"/>
        <v/>
      </c>
      <c r="AY560" s="193">
        <f t="shared" si="278"/>
        <v>15</v>
      </c>
      <c r="AZ560" s="183" t="str">
        <f t="shared" si="279"/>
        <v/>
      </c>
      <c r="BA560" s="173">
        <f t="shared" si="280"/>
        <v>0.25</v>
      </c>
      <c r="BB560" s="174" t="str">
        <f t="shared" si="281"/>
        <v/>
      </c>
      <c r="BC560" s="186">
        <f t="shared" si="304"/>
        <v>0.25</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37.5" x14ac:dyDescent="0.3">
      <c r="A561" s="221"/>
      <c r="B561" s="222"/>
      <c r="C561" s="213">
        <v>550</v>
      </c>
      <c r="D561" s="651" t="s">
        <v>3672</v>
      </c>
      <c r="E561" s="24" t="s">
        <v>3615</v>
      </c>
      <c r="F561" s="17"/>
      <c r="G561" s="134">
        <v>44354</v>
      </c>
      <c r="H561" s="135">
        <v>44372</v>
      </c>
      <c r="I561" s="141"/>
      <c r="J561" s="25"/>
      <c r="K561" s="145"/>
      <c r="L561" s="28"/>
      <c r="M561" s="395">
        <v>44372</v>
      </c>
      <c r="N561" s="158">
        <f t="shared" si="287"/>
        <v>15</v>
      </c>
      <c r="O561" s="27"/>
      <c r="P561" s="27"/>
      <c r="Q561" s="27"/>
      <c r="R561" s="27" t="s">
        <v>0</v>
      </c>
      <c r="S561" s="27"/>
      <c r="T561" s="27"/>
      <c r="U561" s="28"/>
      <c r="V561" s="32">
        <v>0.25</v>
      </c>
      <c r="W561" s="318"/>
      <c r="X561" s="318"/>
      <c r="Y561" s="160">
        <f t="shared" si="273"/>
        <v>0.25</v>
      </c>
      <c r="Z561" s="159">
        <f t="shared" si="288"/>
        <v>2.5</v>
      </c>
      <c r="AA561" s="327"/>
      <c r="AB561" s="400">
        <f t="shared" si="297"/>
        <v>-30</v>
      </c>
      <c r="AC561" s="371"/>
      <c r="AD561" s="226" t="str">
        <f t="shared" si="274"/>
        <v/>
      </c>
      <c r="AE561" s="368">
        <f t="shared" si="289"/>
        <v>-27.5</v>
      </c>
      <c r="AF561" s="339"/>
      <c r="AG561" s="342"/>
      <c r="AH561" s="339"/>
      <c r="AI561" s="161">
        <f t="shared" si="290"/>
        <v>0</v>
      </c>
      <c r="AJ561" s="162">
        <f t="shared" si="275"/>
        <v>2.5</v>
      </c>
      <c r="AK561" s="163">
        <f t="shared" si="291"/>
        <v>2.5</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f t="shared" si="276"/>
        <v>15</v>
      </c>
      <c r="AX561" s="165" t="str">
        <f t="shared" si="277"/>
        <v/>
      </c>
      <c r="AY561" s="193">
        <f t="shared" si="278"/>
        <v>15</v>
      </c>
      <c r="AZ561" s="183" t="str">
        <f t="shared" si="279"/>
        <v/>
      </c>
      <c r="BA561" s="173">
        <f t="shared" si="280"/>
        <v>0.25</v>
      </c>
      <c r="BB561" s="174" t="str">
        <f t="shared" si="281"/>
        <v/>
      </c>
      <c r="BC561" s="186">
        <f t="shared" si="304"/>
        <v>0.25</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37.5" x14ac:dyDescent="0.3">
      <c r="A562" s="219"/>
      <c r="B562" s="220"/>
      <c r="C562" s="213">
        <v>551</v>
      </c>
      <c r="D562" s="651" t="s">
        <v>3673</v>
      </c>
      <c r="E562" s="35" t="s">
        <v>3615</v>
      </c>
      <c r="F562" s="34"/>
      <c r="G562" s="134">
        <v>44354</v>
      </c>
      <c r="H562" s="135">
        <v>44372</v>
      </c>
      <c r="I562" s="140"/>
      <c r="J562" s="78"/>
      <c r="K562" s="144"/>
      <c r="L562" s="119"/>
      <c r="M562" s="395">
        <v>44372</v>
      </c>
      <c r="N562" s="158">
        <f t="shared" si="287"/>
        <v>15</v>
      </c>
      <c r="O562" s="321"/>
      <c r="P562" s="315"/>
      <c r="Q562" s="315"/>
      <c r="R562" s="315" t="s">
        <v>0</v>
      </c>
      <c r="S562" s="315"/>
      <c r="T562" s="315"/>
      <c r="U562" s="316"/>
      <c r="V562" s="32">
        <v>0.25</v>
      </c>
      <c r="W562" s="313"/>
      <c r="X562" s="313"/>
      <c r="Y562" s="160">
        <f t="shared" si="273"/>
        <v>0.25</v>
      </c>
      <c r="Z562" s="159">
        <f t="shared" si="288"/>
        <v>2.5</v>
      </c>
      <c r="AA562" s="326"/>
      <c r="AB562" s="400">
        <f t="shared" si="297"/>
        <v>-30</v>
      </c>
      <c r="AC562" s="370"/>
      <c r="AD562" s="226" t="str">
        <f t="shared" si="274"/>
        <v/>
      </c>
      <c r="AE562" s="368">
        <f t="shared" si="289"/>
        <v>-27.5</v>
      </c>
      <c r="AF562" s="339"/>
      <c r="AG562" s="338"/>
      <c r="AH562" s="336"/>
      <c r="AI562" s="161">
        <f t="shared" si="290"/>
        <v>0</v>
      </c>
      <c r="AJ562" s="162">
        <f t="shared" si="275"/>
        <v>2.5</v>
      </c>
      <c r="AK562" s="163">
        <f t="shared" si="291"/>
        <v>2.5</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f t="shared" si="276"/>
        <v>15</v>
      </c>
      <c r="AX562" s="165" t="str">
        <f t="shared" si="277"/>
        <v/>
      </c>
      <c r="AY562" s="193">
        <f t="shared" si="278"/>
        <v>15</v>
      </c>
      <c r="AZ562" s="183" t="str">
        <f t="shared" si="279"/>
        <v/>
      </c>
      <c r="BA562" s="173">
        <f t="shared" si="280"/>
        <v>0.25</v>
      </c>
      <c r="BB562" s="174" t="str">
        <f t="shared" si="281"/>
        <v/>
      </c>
      <c r="BC562" s="186">
        <f t="shared" si="304"/>
        <v>0.25</v>
      </c>
      <c r="BD562" s="174" t="str">
        <f t="shared" si="282"/>
        <v/>
      </c>
      <c r="BE562" s="201" t="str">
        <f t="shared" si="283"/>
        <v/>
      </c>
      <c r="BF562" s="174" t="str">
        <f t="shared" si="284"/>
        <v/>
      </c>
      <c r="BG562" s="186" t="str">
        <f t="shared" si="285"/>
        <v/>
      </c>
      <c r="BH562" s="175" t="str">
        <f t="shared" si="286"/>
        <v/>
      </c>
      <c r="BI562" s="632"/>
      <c r="BQ562" s="71" t="s">
        <v>3066</v>
      </c>
    </row>
    <row r="563" spans="1:140" ht="93.75" x14ac:dyDescent="0.3">
      <c r="A563" s="219"/>
      <c r="B563" s="220"/>
      <c r="C563" s="213">
        <v>552</v>
      </c>
      <c r="D563" s="663" t="s">
        <v>3669</v>
      </c>
      <c r="E563" s="33" t="s">
        <v>3623</v>
      </c>
      <c r="F563" s="34"/>
      <c r="G563" s="134">
        <v>44354</v>
      </c>
      <c r="H563" s="133">
        <v>44372</v>
      </c>
      <c r="I563" s="140"/>
      <c r="J563" s="78"/>
      <c r="K563" s="144"/>
      <c r="L563" s="119"/>
      <c r="M563" s="394">
        <v>44372</v>
      </c>
      <c r="N563" s="158">
        <f t="shared" si="287"/>
        <v>15</v>
      </c>
      <c r="O563" s="315"/>
      <c r="P563" s="315"/>
      <c r="Q563" s="315"/>
      <c r="R563" s="315" t="s">
        <v>0</v>
      </c>
      <c r="S563" s="315"/>
      <c r="T563" s="316"/>
      <c r="U563" s="317"/>
      <c r="V563" s="32">
        <v>0.25</v>
      </c>
      <c r="W563" s="313"/>
      <c r="X563" s="313"/>
      <c r="Y563" s="160">
        <f t="shared" si="273"/>
        <v>0.25</v>
      </c>
      <c r="Z563" s="159">
        <f t="shared" si="288"/>
        <v>2.5</v>
      </c>
      <c r="AA563" s="326"/>
      <c r="AB563" s="400">
        <f t="shared" si="297"/>
        <v>-30</v>
      </c>
      <c r="AC563" s="370"/>
      <c r="AD563" s="226" t="str">
        <f t="shared" si="274"/>
        <v/>
      </c>
      <c r="AE563" s="368">
        <f t="shared" si="289"/>
        <v>-27.5</v>
      </c>
      <c r="AF563" s="331"/>
      <c r="AG563" s="333"/>
      <c r="AH563" s="334"/>
      <c r="AI563" s="161">
        <f t="shared" si="290"/>
        <v>0</v>
      </c>
      <c r="AJ563" s="162">
        <f t="shared" si="275"/>
        <v>2.5</v>
      </c>
      <c r="AK563" s="163">
        <f t="shared" si="291"/>
        <v>2.5</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f t="shared" si="276"/>
        <v>15</v>
      </c>
      <c r="AX563" s="165" t="str">
        <f t="shared" si="277"/>
        <v/>
      </c>
      <c r="AY563" s="193">
        <f t="shared" si="278"/>
        <v>15</v>
      </c>
      <c r="AZ563" s="183" t="str">
        <f t="shared" si="279"/>
        <v/>
      </c>
      <c r="BA563" s="173">
        <f t="shared" si="280"/>
        <v>0.25</v>
      </c>
      <c r="BB563" s="174" t="str">
        <f t="shared" si="281"/>
        <v/>
      </c>
      <c r="BC563" s="186">
        <f t="shared" si="304"/>
        <v>0.25</v>
      </c>
      <c r="BD563" s="174" t="str">
        <f t="shared" si="282"/>
        <v/>
      </c>
      <c r="BE563" s="201" t="str">
        <f t="shared" si="283"/>
        <v/>
      </c>
      <c r="BF563" s="174" t="str">
        <f t="shared" si="284"/>
        <v/>
      </c>
      <c r="BG563" s="186" t="str">
        <f t="shared" si="285"/>
        <v/>
      </c>
      <c r="BH563" s="175" t="str">
        <f t="shared" si="286"/>
        <v/>
      </c>
      <c r="BI563" s="632"/>
      <c r="BQ563" s="71" t="s">
        <v>3067</v>
      </c>
    </row>
    <row r="564" spans="1:140" ht="20.25" customHeight="1" x14ac:dyDescent="0.3">
      <c r="A564" s="219"/>
      <c r="B564" s="220"/>
      <c r="C564" s="213">
        <v>553</v>
      </c>
      <c r="D564" s="662" t="s">
        <v>3676</v>
      </c>
      <c r="E564" s="33" t="s">
        <v>3623</v>
      </c>
      <c r="F564" s="34"/>
      <c r="G564" s="134">
        <v>44354</v>
      </c>
      <c r="H564" s="133">
        <v>44372</v>
      </c>
      <c r="I564" s="141"/>
      <c r="J564" s="25"/>
      <c r="K564" s="145"/>
      <c r="L564" s="28"/>
      <c r="M564" s="394">
        <v>44372</v>
      </c>
      <c r="N564" s="158">
        <f t="shared" si="287"/>
        <v>15</v>
      </c>
      <c r="O564" s="315"/>
      <c r="P564" s="315"/>
      <c r="Q564" s="315"/>
      <c r="R564" s="315" t="s">
        <v>0</v>
      </c>
      <c r="S564" s="315"/>
      <c r="T564" s="316"/>
      <c r="U564" s="317"/>
      <c r="V564" s="32">
        <v>0.25</v>
      </c>
      <c r="W564" s="313"/>
      <c r="X564" s="313"/>
      <c r="Y564" s="160">
        <f t="shared" si="273"/>
        <v>0.25</v>
      </c>
      <c r="Z564" s="159">
        <f t="shared" si="288"/>
        <v>2.5</v>
      </c>
      <c r="AA564" s="326"/>
      <c r="AB564" s="400">
        <f t="shared" si="297"/>
        <v>-30</v>
      </c>
      <c r="AC564" s="370"/>
      <c r="AD564" s="226" t="str">
        <f t="shared" si="274"/>
        <v/>
      </c>
      <c r="AE564" s="368">
        <f t="shared" si="289"/>
        <v>-27.5</v>
      </c>
      <c r="AF564" s="331"/>
      <c r="AG564" s="333"/>
      <c r="AH564" s="334"/>
      <c r="AI564" s="161">
        <f t="shared" si="290"/>
        <v>0</v>
      </c>
      <c r="AJ564" s="162">
        <f t="shared" si="275"/>
        <v>2.5</v>
      </c>
      <c r="AK564" s="163">
        <f t="shared" si="291"/>
        <v>2.5</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f t="shared" si="276"/>
        <v>15</v>
      </c>
      <c r="AX564" s="165" t="str">
        <f t="shared" si="277"/>
        <v/>
      </c>
      <c r="AY564" s="193">
        <f t="shared" si="278"/>
        <v>15</v>
      </c>
      <c r="AZ564" s="183" t="str">
        <f t="shared" si="279"/>
        <v/>
      </c>
      <c r="BA564" s="173">
        <f t="shared" si="280"/>
        <v>0.25</v>
      </c>
      <c r="BB564" s="174" t="str">
        <f t="shared" si="281"/>
        <v/>
      </c>
      <c r="BC564" s="186">
        <f t="shared" si="304"/>
        <v>0.25</v>
      </c>
      <c r="BD564" s="174" t="str">
        <f t="shared" si="282"/>
        <v/>
      </c>
      <c r="BE564" s="201" t="str">
        <f t="shared" si="283"/>
        <v/>
      </c>
      <c r="BF564" s="174" t="str">
        <f t="shared" si="284"/>
        <v/>
      </c>
      <c r="BG564" s="186" t="str">
        <f t="shared" si="285"/>
        <v/>
      </c>
      <c r="BH564" s="175" t="str">
        <f t="shared" si="286"/>
        <v/>
      </c>
      <c r="BI564" s="632"/>
      <c r="BQ564" s="71" t="s">
        <v>3068</v>
      </c>
    </row>
    <row r="565" spans="1:140" ht="56.25" x14ac:dyDescent="0.3">
      <c r="A565" s="219"/>
      <c r="B565" s="220"/>
      <c r="C565" s="213">
        <v>554</v>
      </c>
      <c r="D565" s="662" t="s">
        <v>3675</v>
      </c>
      <c r="E565" s="33" t="s">
        <v>3623</v>
      </c>
      <c r="F565" s="34"/>
      <c r="G565" s="134">
        <v>44354</v>
      </c>
      <c r="H565" s="133">
        <v>44372</v>
      </c>
      <c r="I565" s="141"/>
      <c r="J565" s="25"/>
      <c r="K565" s="145"/>
      <c r="L565" s="28"/>
      <c r="M565" s="394">
        <v>44372</v>
      </c>
      <c r="N565" s="158">
        <f t="shared" si="287"/>
        <v>15</v>
      </c>
      <c r="O565" s="315"/>
      <c r="P565" s="315"/>
      <c r="Q565" s="315"/>
      <c r="R565" s="315" t="s">
        <v>0</v>
      </c>
      <c r="S565" s="315"/>
      <c r="T565" s="316"/>
      <c r="U565" s="317"/>
      <c r="V565" s="32">
        <v>0.25</v>
      </c>
      <c r="W565" s="313"/>
      <c r="X565" s="313"/>
      <c r="Y565" s="160">
        <f t="shared" si="273"/>
        <v>0.25</v>
      </c>
      <c r="Z565" s="159">
        <f t="shared" si="288"/>
        <v>2.5</v>
      </c>
      <c r="AA565" s="326"/>
      <c r="AB565" s="400">
        <f t="shared" si="297"/>
        <v>-30</v>
      </c>
      <c r="AC565" s="370"/>
      <c r="AD565" s="226" t="str">
        <f t="shared" si="274"/>
        <v/>
      </c>
      <c r="AE565" s="368">
        <f t="shared" si="289"/>
        <v>-27.5</v>
      </c>
      <c r="AF565" s="331"/>
      <c r="AG565" s="333"/>
      <c r="AH565" s="334"/>
      <c r="AI565" s="161">
        <f t="shared" si="290"/>
        <v>0</v>
      </c>
      <c r="AJ565" s="162">
        <f t="shared" si="275"/>
        <v>2.5</v>
      </c>
      <c r="AK565" s="163">
        <f t="shared" si="291"/>
        <v>2.5</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f t="shared" si="276"/>
        <v>15</v>
      </c>
      <c r="AX565" s="165" t="str">
        <f t="shared" si="277"/>
        <v/>
      </c>
      <c r="AY565" s="193">
        <f t="shared" si="278"/>
        <v>15</v>
      </c>
      <c r="AZ565" s="183" t="str">
        <f t="shared" si="279"/>
        <v/>
      </c>
      <c r="BA565" s="173">
        <f t="shared" si="280"/>
        <v>0.25</v>
      </c>
      <c r="BB565" s="174" t="str">
        <f t="shared" si="281"/>
        <v/>
      </c>
      <c r="BC565" s="186">
        <f t="shared" si="304"/>
        <v>0.25</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662" t="s">
        <v>3670</v>
      </c>
      <c r="E566" s="16" t="s">
        <v>3623</v>
      </c>
      <c r="F566" s="17"/>
      <c r="G566" s="134">
        <v>44354</v>
      </c>
      <c r="H566" s="133">
        <v>44372</v>
      </c>
      <c r="I566" s="141"/>
      <c r="J566" s="25"/>
      <c r="K566" s="145"/>
      <c r="L566" s="28"/>
      <c r="M566" s="394">
        <v>44372</v>
      </c>
      <c r="N566" s="158">
        <f t="shared" si="287"/>
        <v>15</v>
      </c>
      <c r="O566" s="27"/>
      <c r="P566" s="27"/>
      <c r="Q566" s="27"/>
      <c r="R566" s="27" t="s">
        <v>0</v>
      </c>
      <c r="S566" s="27"/>
      <c r="T566" s="28"/>
      <c r="U566" s="29"/>
      <c r="V566" s="32">
        <v>0.25</v>
      </c>
      <c r="W566" s="313"/>
      <c r="X566" s="313"/>
      <c r="Y566" s="160">
        <f t="shared" si="273"/>
        <v>0.25</v>
      </c>
      <c r="Z566" s="159">
        <f t="shared" si="288"/>
        <v>2.5</v>
      </c>
      <c r="AA566" s="327"/>
      <c r="AB566" s="400">
        <f t="shared" si="297"/>
        <v>-30</v>
      </c>
      <c r="AC566" s="371"/>
      <c r="AD566" s="226" t="str">
        <f t="shared" si="274"/>
        <v/>
      </c>
      <c r="AE566" s="368">
        <f t="shared" si="289"/>
        <v>-27.5</v>
      </c>
      <c r="AF566" s="339"/>
      <c r="AG566" s="338"/>
      <c r="AH566" s="336"/>
      <c r="AI566" s="161">
        <f t="shared" si="290"/>
        <v>0</v>
      </c>
      <c r="AJ566" s="162">
        <f t="shared" si="275"/>
        <v>2.5</v>
      </c>
      <c r="AK566" s="163">
        <f t="shared" si="291"/>
        <v>2.5</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f t="shared" si="276"/>
        <v>15</v>
      </c>
      <c r="AX566" s="165" t="str">
        <f t="shared" si="277"/>
        <v/>
      </c>
      <c r="AY566" s="193">
        <f t="shared" si="278"/>
        <v>15</v>
      </c>
      <c r="AZ566" s="183" t="str">
        <f t="shared" si="279"/>
        <v/>
      </c>
      <c r="BA566" s="173">
        <f t="shared" si="280"/>
        <v>0.25</v>
      </c>
      <c r="BB566" s="174" t="str">
        <f t="shared" si="281"/>
        <v/>
      </c>
      <c r="BC566" s="186">
        <f t="shared" si="304"/>
        <v>0.25</v>
      </c>
      <c r="BD566" s="174" t="str">
        <f t="shared" si="282"/>
        <v/>
      </c>
      <c r="BE566" s="201" t="str">
        <f t="shared" si="283"/>
        <v/>
      </c>
      <c r="BF566" s="174" t="str">
        <f t="shared" si="284"/>
        <v/>
      </c>
      <c r="BG566" s="186" t="str">
        <f t="shared" si="285"/>
        <v/>
      </c>
      <c r="BH566" s="175" t="str">
        <f t="shared" si="286"/>
        <v/>
      </c>
      <c r="BI566" s="632"/>
      <c r="BQ566" s="71" t="s">
        <v>3070</v>
      </c>
    </row>
    <row r="567" spans="1:140" ht="37.5" x14ac:dyDescent="0.3">
      <c r="A567" s="221"/>
      <c r="B567" s="222"/>
      <c r="C567" s="213">
        <v>556</v>
      </c>
      <c r="D567" s="663" t="s">
        <v>3671</v>
      </c>
      <c r="E567" s="16" t="s">
        <v>3623</v>
      </c>
      <c r="F567" s="17"/>
      <c r="G567" s="134">
        <v>44354</v>
      </c>
      <c r="H567" s="133">
        <v>44372</v>
      </c>
      <c r="I567" s="141"/>
      <c r="J567" s="25"/>
      <c r="K567" s="145"/>
      <c r="L567" s="28"/>
      <c r="M567" s="394">
        <v>44372</v>
      </c>
      <c r="N567" s="158">
        <f t="shared" si="287"/>
        <v>15</v>
      </c>
      <c r="O567" s="27"/>
      <c r="P567" s="27"/>
      <c r="Q567" s="27"/>
      <c r="R567" s="27" t="s">
        <v>0</v>
      </c>
      <c r="S567" s="27"/>
      <c r="T567" s="28"/>
      <c r="U567" s="29"/>
      <c r="V567" s="32">
        <v>0.25</v>
      </c>
      <c r="W567" s="318"/>
      <c r="X567" s="319"/>
      <c r="Y567" s="160">
        <f t="shared" si="273"/>
        <v>0.25</v>
      </c>
      <c r="Z567" s="159">
        <f t="shared" si="288"/>
        <v>2.5</v>
      </c>
      <c r="AA567" s="327"/>
      <c r="AB567" s="400">
        <f t="shared" si="297"/>
        <v>-30</v>
      </c>
      <c r="AC567" s="371"/>
      <c r="AD567" s="226" t="str">
        <f t="shared" si="274"/>
        <v/>
      </c>
      <c r="AE567" s="368">
        <f t="shared" si="289"/>
        <v>-27.5</v>
      </c>
      <c r="AF567" s="339"/>
      <c r="AG567" s="338"/>
      <c r="AH567" s="336"/>
      <c r="AI567" s="161">
        <f t="shared" si="290"/>
        <v>0</v>
      </c>
      <c r="AJ567" s="162">
        <f t="shared" si="275"/>
        <v>2.5</v>
      </c>
      <c r="AK567" s="163">
        <f t="shared" si="291"/>
        <v>2.5</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f t="shared" si="276"/>
        <v>15</v>
      </c>
      <c r="AX567" s="165" t="str">
        <f t="shared" si="277"/>
        <v/>
      </c>
      <c r="AY567" s="193">
        <f t="shared" si="278"/>
        <v>15</v>
      </c>
      <c r="AZ567" s="183" t="str">
        <f t="shared" si="279"/>
        <v/>
      </c>
      <c r="BA567" s="173">
        <f t="shared" si="280"/>
        <v>0.25</v>
      </c>
      <c r="BB567" s="174" t="str">
        <f t="shared" si="281"/>
        <v/>
      </c>
      <c r="BC567" s="186">
        <f t="shared" si="304"/>
        <v>0.25</v>
      </c>
      <c r="BD567" s="174" t="str">
        <f t="shared" si="282"/>
        <v/>
      </c>
      <c r="BE567" s="201" t="str">
        <f t="shared" si="283"/>
        <v/>
      </c>
      <c r="BF567" s="174" t="str">
        <f t="shared" si="284"/>
        <v/>
      </c>
      <c r="BG567" s="186" t="str">
        <f t="shared" si="285"/>
        <v/>
      </c>
      <c r="BH567" s="175" t="str">
        <f t="shared" si="286"/>
        <v/>
      </c>
      <c r="BI567" s="632"/>
      <c r="BQ567" s="71" t="s">
        <v>3071</v>
      </c>
    </row>
    <row r="568" spans="1:140" ht="37.5" x14ac:dyDescent="0.3">
      <c r="A568" s="221"/>
      <c r="B568" s="222"/>
      <c r="C568" s="214">
        <v>557</v>
      </c>
      <c r="D568" s="662" t="s">
        <v>3674</v>
      </c>
      <c r="E568" s="16" t="s">
        <v>3623</v>
      </c>
      <c r="F568" s="17"/>
      <c r="G568" s="134">
        <v>44354</v>
      </c>
      <c r="H568" s="133">
        <v>44372</v>
      </c>
      <c r="I568" s="141"/>
      <c r="J568" s="25"/>
      <c r="K568" s="145"/>
      <c r="L568" s="28"/>
      <c r="M568" s="394">
        <v>44372</v>
      </c>
      <c r="N568" s="158">
        <f t="shared" si="287"/>
        <v>15</v>
      </c>
      <c r="O568" s="27"/>
      <c r="P568" s="27"/>
      <c r="Q568" s="27"/>
      <c r="R568" s="27" t="s">
        <v>0</v>
      </c>
      <c r="S568" s="27"/>
      <c r="T568" s="28"/>
      <c r="U568" s="29"/>
      <c r="V568" s="32">
        <v>0.25</v>
      </c>
      <c r="W568" s="318"/>
      <c r="X568" s="319"/>
      <c r="Y568" s="160">
        <f t="shared" si="273"/>
        <v>0.25</v>
      </c>
      <c r="Z568" s="159">
        <f t="shared" si="288"/>
        <v>2.5</v>
      </c>
      <c r="AA568" s="327"/>
      <c r="AB568" s="400">
        <f t="shared" si="297"/>
        <v>-30</v>
      </c>
      <c r="AC568" s="371"/>
      <c r="AD568" s="226" t="str">
        <f t="shared" si="274"/>
        <v/>
      </c>
      <c r="AE568" s="368">
        <f t="shared" si="289"/>
        <v>-27.5</v>
      </c>
      <c r="AF568" s="339"/>
      <c r="AG568" s="338"/>
      <c r="AH568" s="336"/>
      <c r="AI568" s="161">
        <f t="shared" si="290"/>
        <v>0</v>
      </c>
      <c r="AJ568" s="162">
        <f t="shared" si="275"/>
        <v>2.5</v>
      </c>
      <c r="AK568" s="163">
        <f t="shared" si="291"/>
        <v>2.5</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f t="shared" si="276"/>
        <v>15</v>
      </c>
      <c r="AX568" s="165" t="str">
        <f t="shared" si="277"/>
        <v/>
      </c>
      <c r="AY568" s="193">
        <f t="shared" si="278"/>
        <v>15</v>
      </c>
      <c r="AZ568" s="183" t="str">
        <f t="shared" si="279"/>
        <v/>
      </c>
      <c r="BA568" s="173">
        <f t="shared" si="280"/>
        <v>0.25</v>
      </c>
      <c r="BB568" s="174" t="str">
        <f t="shared" si="281"/>
        <v/>
      </c>
      <c r="BC568" s="186">
        <f t="shared" si="304"/>
        <v>0.25</v>
      </c>
      <c r="BD568" s="174" t="str">
        <f t="shared" si="282"/>
        <v/>
      </c>
      <c r="BE568" s="201" t="str">
        <f t="shared" si="283"/>
        <v/>
      </c>
      <c r="BF568" s="174" t="str">
        <f t="shared" si="284"/>
        <v/>
      </c>
      <c r="BG568" s="186" t="str">
        <f t="shared" si="285"/>
        <v/>
      </c>
      <c r="BH568" s="175" t="str">
        <f t="shared" si="286"/>
        <v/>
      </c>
      <c r="BI568" s="632"/>
      <c r="BQ568" s="71" t="s">
        <v>3072</v>
      </c>
    </row>
    <row r="569" spans="1:140" ht="37.5" x14ac:dyDescent="0.3">
      <c r="A569" s="221"/>
      <c r="B569" s="222"/>
      <c r="C569" s="214">
        <v>558</v>
      </c>
      <c r="D569" s="662" t="s">
        <v>3672</v>
      </c>
      <c r="E569" s="18" t="s">
        <v>3623</v>
      </c>
      <c r="F569" s="17"/>
      <c r="G569" s="134">
        <v>44354</v>
      </c>
      <c r="H569" s="133">
        <v>44372</v>
      </c>
      <c r="I569" s="141"/>
      <c r="J569" s="25"/>
      <c r="K569" s="145"/>
      <c r="L569" s="28"/>
      <c r="M569" s="394">
        <v>44372</v>
      </c>
      <c r="N569" s="158">
        <f t="shared" si="287"/>
        <v>15</v>
      </c>
      <c r="O569" s="27"/>
      <c r="P569" s="27"/>
      <c r="Q569" s="27"/>
      <c r="R569" s="27" t="s">
        <v>0</v>
      </c>
      <c r="S569" s="27"/>
      <c r="T569" s="28"/>
      <c r="U569" s="29"/>
      <c r="V569" s="32">
        <v>0.25</v>
      </c>
      <c r="W569" s="318"/>
      <c r="X569" s="319"/>
      <c r="Y569" s="160">
        <f t="shared" si="273"/>
        <v>0.25</v>
      </c>
      <c r="Z569" s="159">
        <f t="shared" si="288"/>
        <v>2.5</v>
      </c>
      <c r="AA569" s="327"/>
      <c r="AB569" s="400">
        <f t="shared" si="297"/>
        <v>-30</v>
      </c>
      <c r="AC569" s="371"/>
      <c r="AD569" s="226" t="str">
        <f t="shared" si="274"/>
        <v/>
      </c>
      <c r="AE569" s="368">
        <f t="shared" si="289"/>
        <v>-27.5</v>
      </c>
      <c r="AF569" s="339"/>
      <c r="AG569" s="338"/>
      <c r="AH569" s="336"/>
      <c r="AI569" s="161">
        <f t="shared" si="290"/>
        <v>0</v>
      </c>
      <c r="AJ569" s="162">
        <f t="shared" si="275"/>
        <v>2.5</v>
      </c>
      <c r="AK569" s="163">
        <f t="shared" si="291"/>
        <v>2.5</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f t="shared" si="276"/>
        <v>15</v>
      </c>
      <c r="AX569" s="165" t="str">
        <f t="shared" si="277"/>
        <v/>
      </c>
      <c r="AY569" s="193">
        <f t="shared" si="278"/>
        <v>15</v>
      </c>
      <c r="AZ569" s="183" t="str">
        <f t="shared" si="279"/>
        <v/>
      </c>
      <c r="BA569" s="173">
        <f t="shared" si="280"/>
        <v>0.25</v>
      </c>
      <c r="BB569" s="174" t="str">
        <f t="shared" si="281"/>
        <v/>
      </c>
      <c r="BC569" s="186">
        <f t="shared" si="304"/>
        <v>0.25</v>
      </c>
      <c r="BD569" s="174" t="str">
        <f t="shared" si="282"/>
        <v/>
      </c>
      <c r="BE569" s="201" t="str">
        <f t="shared" si="283"/>
        <v/>
      </c>
      <c r="BF569" s="174" t="str">
        <f t="shared" si="284"/>
        <v/>
      </c>
      <c r="BG569" s="186" t="str">
        <f t="shared" si="285"/>
        <v/>
      </c>
      <c r="BH569" s="175" t="str">
        <f t="shared" si="286"/>
        <v/>
      </c>
      <c r="BI569" s="632"/>
      <c r="BQ569" s="71" t="s">
        <v>3073</v>
      </c>
    </row>
    <row r="570" spans="1:140" ht="37.5" x14ac:dyDescent="0.3">
      <c r="A570" s="221"/>
      <c r="B570" s="222"/>
      <c r="C570" s="213">
        <v>559</v>
      </c>
      <c r="D570" s="662" t="s">
        <v>3673</v>
      </c>
      <c r="E570" s="16" t="s">
        <v>3623</v>
      </c>
      <c r="F570" s="17"/>
      <c r="G570" s="134">
        <v>44354</v>
      </c>
      <c r="H570" s="133">
        <v>44372</v>
      </c>
      <c r="I570" s="141"/>
      <c r="J570" s="25"/>
      <c r="K570" s="145"/>
      <c r="L570" s="28"/>
      <c r="M570" s="394">
        <v>44372</v>
      </c>
      <c r="N570" s="158">
        <f t="shared" si="287"/>
        <v>15</v>
      </c>
      <c r="O570" s="27"/>
      <c r="P570" s="27"/>
      <c r="Q570" s="27"/>
      <c r="R570" s="27" t="s">
        <v>0</v>
      </c>
      <c r="S570" s="27"/>
      <c r="T570" s="28"/>
      <c r="U570" s="29"/>
      <c r="V570" s="32">
        <v>0.25</v>
      </c>
      <c r="W570" s="318"/>
      <c r="X570" s="319"/>
      <c r="Y570" s="160">
        <f t="shared" si="273"/>
        <v>0.25</v>
      </c>
      <c r="Z570" s="159">
        <f t="shared" si="288"/>
        <v>2.5</v>
      </c>
      <c r="AA570" s="327"/>
      <c r="AB570" s="400">
        <f t="shared" si="297"/>
        <v>-30</v>
      </c>
      <c r="AC570" s="371"/>
      <c r="AD570" s="226" t="str">
        <f t="shared" si="274"/>
        <v/>
      </c>
      <c r="AE570" s="368">
        <f t="shared" si="289"/>
        <v>-27.5</v>
      </c>
      <c r="AF570" s="339"/>
      <c r="AG570" s="338"/>
      <c r="AH570" s="336"/>
      <c r="AI570" s="161">
        <f t="shared" si="290"/>
        <v>0</v>
      </c>
      <c r="AJ570" s="162">
        <f t="shared" si="275"/>
        <v>2.5</v>
      </c>
      <c r="AK570" s="163">
        <f t="shared" si="291"/>
        <v>2.5</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f t="shared" si="276"/>
        <v>15</v>
      </c>
      <c r="AX570" s="165" t="str">
        <f t="shared" si="277"/>
        <v/>
      </c>
      <c r="AY570" s="193">
        <f t="shared" si="278"/>
        <v>15</v>
      </c>
      <c r="AZ570" s="183" t="str">
        <f t="shared" si="279"/>
        <v/>
      </c>
      <c r="BA570" s="173">
        <f t="shared" si="280"/>
        <v>0.25</v>
      </c>
      <c r="BB570" s="174" t="str">
        <f t="shared" si="281"/>
        <v/>
      </c>
      <c r="BC570" s="186">
        <f t="shared" si="304"/>
        <v>0.25</v>
      </c>
      <c r="BD570" s="174" t="str">
        <f t="shared" si="282"/>
        <v/>
      </c>
      <c r="BE570" s="201" t="str">
        <f t="shared" si="283"/>
        <v/>
      </c>
      <c r="BF570" s="174" t="str">
        <f t="shared" si="284"/>
        <v/>
      </c>
      <c r="BG570" s="186" t="str">
        <f t="shared" si="285"/>
        <v/>
      </c>
      <c r="BH570" s="175" t="str">
        <f t="shared" si="286"/>
        <v/>
      </c>
      <c r="BI570" s="632"/>
      <c r="BQ570" s="71" t="s">
        <v>3074</v>
      </c>
    </row>
    <row r="571" spans="1:140" ht="75" x14ac:dyDescent="0.3">
      <c r="A571" s="221"/>
      <c r="B571" s="222"/>
      <c r="C571" s="214">
        <v>560</v>
      </c>
      <c r="D571" s="640" t="s">
        <v>3677</v>
      </c>
      <c r="E571" s="16" t="s">
        <v>46</v>
      </c>
      <c r="F571" s="17"/>
      <c r="G571" s="134">
        <v>44354</v>
      </c>
      <c r="H571" s="137">
        <v>44400</v>
      </c>
      <c r="I571" s="143"/>
      <c r="J571" s="80"/>
      <c r="K571" s="147"/>
      <c r="L571" s="30"/>
      <c r="M571" s="395">
        <v>44400</v>
      </c>
      <c r="N571" s="158">
        <f t="shared" si="287"/>
        <v>35</v>
      </c>
      <c r="O571" s="27"/>
      <c r="P571" s="27"/>
      <c r="Q571" s="27"/>
      <c r="R571" s="27" t="s">
        <v>0</v>
      </c>
      <c r="S571" s="27"/>
      <c r="T571" s="28"/>
      <c r="U571" s="29"/>
      <c r="V571" s="32">
        <v>0.25</v>
      </c>
      <c r="W571" s="318"/>
      <c r="X571" s="319"/>
      <c r="Y571" s="160">
        <f t="shared" si="273"/>
        <v>0.25</v>
      </c>
      <c r="Z571" s="159">
        <f t="shared" si="288"/>
        <v>2.5</v>
      </c>
      <c r="AA571" s="327"/>
      <c r="AB571" s="400">
        <f t="shared" si="297"/>
        <v>-30</v>
      </c>
      <c r="AC571" s="371"/>
      <c r="AD571" s="226" t="str">
        <f t="shared" si="274"/>
        <v/>
      </c>
      <c r="AE571" s="368">
        <f t="shared" si="289"/>
        <v>-27.5</v>
      </c>
      <c r="AF571" s="339"/>
      <c r="AG571" s="338"/>
      <c r="AH571" s="336"/>
      <c r="AI571" s="161">
        <f t="shared" si="290"/>
        <v>0</v>
      </c>
      <c r="AJ571" s="162">
        <f t="shared" si="275"/>
        <v>2.5</v>
      </c>
      <c r="AK571" s="163">
        <f t="shared" si="291"/>
        <v>2.5</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f t="shared" si="276"/>
        <v>35</v>
      </c>
      <c r="AX571" s="165" t="str">
        <f t="shared" si="277"/>
        <v/>
      </c>
      <c r="AY571" s="193">
        <f t="shared" si="278"/>
        <v>35</v>
      </c>
      <c r="AZ571" s="183" t="str">
        <f t="shared" si="279"/>
        <v/>
      </c>
      <c r="BA571" s="173">
        <f t="shared" si="280"/>
        <v>0.25</v>
      </c>
      <c r="BB571" s="174" t="str">
        <f t="shared" si="281"/>
        <v/>
      </c>
      <c r="BC571" s="186">
        <f t="shared" si="304"/>
        <v>0.25</v>
      </c>
      <c r="BD571" s="174" t="str">
        <f t="shared" si="282"/>
        <v/>
      </c>
      <c r="BE571" s="201" t="str">
        <f t="shared" si="283"/>
        <v/>
      </c>
      <c r="BF571" s="174" t="str">
        <f t="shared" si="284"/>
        <v/>
      </c>
      <c r="BG571" s="186" t="str">
        <f t="shared" si="285"/>
        <v/>
      </c>
      <c r="BH571" s="175" t="str">
        <f t="shared" si="286"/>
        <v/>
      </c>
      <c r="BI571" s="632"/>
      <c r="BQ571" s="71" t="s">
        <v>3075</v>
      </c>
    </row>
    <row r="572" spans="1:140" ht="75" x14ac:dyDescent="0.3">
      <c r="A572" s="221"/>
      <c r="B572" s="222"/>
      <c r="C572" s="213">
        <v>561</v>
      </c>
      <c r="D572" s="651" t="s">
        <v>3677</v>
      </c>
      <c r="E572" s="16" t="s">
        <v>3615</v>
      </c>
      <c r="F572" s="17"/>
      <c r="G572" s="134">
        <v>44354</v>
      </c>
      <c r="H572" s="137">
        <v>44400</v>
      </c>
      <c r="I572" s="141"/>
      <c r="J572" s="25"/>
      <c r="K572" s="145"/>
      <c r="L572" s="28"/>
      <c r="M572" s="395">
        <v>44400</v>
      </c>
      <c r="N572" s="158">
        <f t="shared" si="287"/>
        <v>35</v>
      </c>
      <c r="O572" s="27"/>
      <c r="P572" s="27"/>
      <c r="Q572" s="27"/>
      <c r="R572" s="27" t="s">
        <v>0</v>
      </c>
      <c r="S572" s="27"/>
      <c r="T572" s="28"/>
      <c r="U572" s="29"/>
      <c r="V572" s="32">
        <v>0.25</v>
      </c>
      <c r="W572" s="318"/>
      <c r="X572" s="319"/>
      <c r="Y572" s="160">
        <f t="shared" si="273"/>
        <v>0.25</v>
      </c>
      <c r="Z572" s="159">
        <f t="shared" si="288"/>
        <v>2.5</v>
      </c>
      <c r="AA572" s="327"/>
      <c r="AB572" s="400">
        <f t="shared" si="297"/>
        <v>-30</v>
      </c>
      <c r="AC572" s="371"/>
      <c r="AD572" s="226" t="str">
        <f t="shared" si="274"/>
        <v/>
      </c>
      <c r="AE572" s="368">
        <f t="shared" si="289"/>
        <v>-27.5</v>
      </c>
      <c r="AF572" s="339"/>
      <c r="AG572" s="338"/>
      <c r="AH572" s="336"/>
      <c r="AI572" s="161">
        <f t="shared" si="290"/>
        <v>0</v>
      </c>
      <c r="AJ572" s="162">
        <f t="shared" si="275"/>
        <v>2.5</v>
      </c>
      <c r="AK572" s="163">
        <f t="shared" si="291"/>
        <v>2.5</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f t="shared" si="276"/>
        <v>35</v>
      </c>
      <c r="AX572" s="165" t="str">
        <f t="shared" si="277"/>
        <v/>
      </c>
      <c r="AY572" s="193">
        <f t="shared" si="278"/>
        <v>35</v>
      </c>
      <c r="AZ572" s="183" t="str">
        <f t="shared" si="279"/>
        <v/>
      </c>
      <c r="BA572" s="173">
        <f t="shared" si="280"/>
        <v>0.25</v>
      </c>
      <c r="BB572" s="174" t="str">
        <f t="shared" si="281"/>
        <v/>
      </c>
      <c r="BC572" s="186">
        <f t="shared" si="304"/>
        <v>0.25</v>
      </c>
      <c r="BD572" s="174" t="str">
        <f t="shared" si="282"/>
        <v/>
      </c>
      <c r="BE572" s="201" t="str">
        <f t="shared" si="283"/>
        <v/>
      </c>
      <c r="BF572" s="174" t="str">
        <f t="shared" si="284"/>
        <v/>
      </c>
      <c r="BG572" s="186" t="str">
        <f t="shared" si="285"/>
        <v/>
      </c>
      <c r="BH572" s="175" t="str">
        <f t="shared" si="286"/>
        <v/>
      </c>
      <c r="BI572" s="632"/>
      <c r="BQ572" s="71" t="s">
        <v>3076</v>
      </c>
    </row>
    <row r="573" spans="1:140" ht="75" x14ac:dyDescent="0.3">
      <c r="A573" s="221"/>
      <c r="B573" s="222"/>
      <c r="C573" s="214">
        <v>562</v>
      </c>
      <c r="D573" s="662" t="s">
        <v>3677</v>
      </c>
      <c r="E573" s="18" t="s">
        <v>3623</v>
      </c>
      <c r="F573" s="17"/>
      <c r="G573" s="134">
        <v>44354</v>
      </c>
      <c r="H573" s="137">
        <v>44400</v>
      </c>
      <c r="I573" s="141"/>
      <c r="J573" s="25"/>
      <c r="K573" s="145"/>
      <c r="L573" s="28"/>
      <c r="M573" s="395">
        <v>44400</v>
      </c>
      <c r="N573" s="158">
        <f t="shared" si="287"/>
        <v>35</v>
      </c>
      <c r="O573" s="27"/>
      <c r="P573" s="27"/>
      <c r="Q573" s="27"/>
      <c r="R573" s="27" t="s">
        <v>0</v>
      </c>
      <c r="S573" s="27"/>
      <c r="T573" s="28"/>
      <c r="U573" s="29"/>
      <c r="V573" s="32">
        <v>0.25</v>
      </c>
      <c r="W573" s="318"/>
      <c r="X573" s="319"/>
      <c r="Y573" s="160">
        <f t="shared" si="273"/>
        <v>0.25</v>
      </c>
      <c r="Z573" s="159">
        <f t="shared" si="288"/>
        <v>2.5</v>
      </c>
      <c r="AA573" s="327"/>
      <c r="AB573" s="400">
        <f t="shared" si="297"/>
        <v>-30</v>
      </c>
      <c r="AC573" s="371"/>
      <c r="AD573" s="226" t="str">
        <f t="shared" si="274"/>
        <v/>
      </c>
      <c r="AE573" s="368">
        <f t="shared" si="289"/>
        <v>-27.5</v>
      </c>
      <c r="AF573" s="339"/>
      <c r="AG573" s="338"/>
      <c r="AH573" s="336"/>
      <c r="AI573" s="161">
        <f t="shared" si="290"/>
        <v>0</v>
      </c>
      <c r="AJ573" s="162">
        <f t="shared" si="275"/>
        <v>2.5</v>
      </c>
      <c r="AK573" s="163">
        <f t="shared" si="291"/>
        <v>2.5</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f t="shared" si="276"/>
        <v>35</v>
      </c>
      <c r="AX573" s="165" t="str">
        <f t="shared" si="277"/>
        <v/>
      </c>
      <c r="AY573" s="193">
        <f t="shared" si="278"/>
        <v>35</v>
      </c>
      <c r="AZ573" s="183" t="str">
        <f t="shared" si="279"/>
        <v/>
      </c>
      <c r="BA573" s="173">
        <f t="shared" si="280"/>
        <v>0.25</v>
      </c>
      <c r="BB573" s="174" t="str">
        <f t="shared" si="281"/>
        <v/>
      </c>
      <c r="BC573" s="186">
        <f t="shared" si="304"/>
        <v>0.25</v>
      </c>
      <c r="BD573" s="174" t="str">
        <f t="shared" si="282"/>
        <v/>
      </c>
      <c r="BE573" s="201" t="str">
        <f t="shared" si="283"/>
        <v/>
      </c>
      <c r="BF573" s="174" t="str">
        <f t="shared" si="284"/>
        <v/>
      </c>
      <c r="BG573" s="186" t="str">
        <f t="shared" si="285"/>
        <v/>
      </c>
      <c r="BH573" s="175" t="str">
        <f t="shared" si="286"/>
        <v/>
      </c>
      <c r="BI573" s="632"/>
      <c r="BQ573" s="71" t="s">
        <v>3077</v>
      </c>
    </row>
    <row r="574" spans="1:140" ht="56.25" x14ac:dyDescent="0.3">
      <c r="A574" s="221"/>
      <c r="B574" s="222"/>
      <c r="C574" s="214">
        <v>563</v>
      </c>
      <c r="D574" s="640" t="s">
        <v>3678</v>
      </c>
      <c r="E574" s="16" t="s">
        <v>46</v>
      </c>
      <c r="F574" s="17"/>
      <c r="G574" s="134">
        <v>44354</v>
      </c>
      <c r="H574" s="137">
        <v>44400</v>
      </c>
      <c r="I574" s="141"/>
      <c r="J574" s="25"/>
      <c r="K574" s="145"/>
      <c r="L574" s="28"/>
      <c r="M574" s="395">
        <v>44400</v>
      </c>
      <c r="N574" s="158">
        <f t="shared" si="287"/>
        <v>35</v>
      </c>
      <c r="O574" s="27"/>
      <c r="P574" s="27"/>
      <c r="Q574" s="27"/>
      <c r="R574" s="27" t="s">
        <v>0</v>
      </c>
      <c r="S574" s="27"/>
      <c r="T574" s="28"/>
      <c r="U574" s="29"/>
      <c r="V574" s="32">
        <v>0.25</v>
      </c>
      <c r="W574" s="318"/>
      <c r="X574" s="319"/>
      <c r="Y574" s="160">
        <f t="shared" si="273"/>
        <v>0.25</v>
      </c>
      <c r="Z574" s="159">
        <f t="shared" si="288"/>
        <v>2.5</v>
      </c>
      <c r="AA574" s="327"/>
      <c r="AB574" s="400">
        <f t="shared" si="297"/>
        <v>-30</v>
      </c>
      <c r="AC574" s="371"/>
      <c r="AD574" s="226" t="str">
        <f t="shared" si="274"/>
        <v/>
      </c>
      <c r="AE574" s="368">
        <f t="shared" si="289"/>
        <v>-27.5</v>
      </c>
      <c r="AF574" s="339"/>
      <c r="AG574" s="338"/>
      <c r="AH574" s="336"/>
      <c r="AI574" s="161">
        <f t="shared" si="290"/>
        <v>0</v>
      </c>
      <c r="AJ574" s="162">
        <f t="shared" si="275"/>
        <v>2.5</v>
      </c>
      <c r="AK574" s="163">
        <f t="shared" si="291"/>
        <v>2.5</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f t="shared" si="276"/>
        <v>35</v>
      </c>
      <c r="AX574" s="165" t="str">
        <f t="shared" si="277"/>
        <v/>
      </c>
      <c r="AY574" s="193">
        <f t="shared" si="278"/>
        <v>35</v>
      </c>
      <c r="AZ574" s="183" t="str">
        <f t="shared" si="279"/>
        <v/>
      </c>
      <c r="BA574" s="173">
        <f t="shared" si="280"/>
        <v>0.25</v>
      </c>
      <c r="BB574" s="174" t="str">
        <f t="shared" si="281"/>
        <v/>
      </c>
      <c r="BC574" s="186">
        <f t="shared" si="304"/>
        <v>0.25</v>
      </c>
      <c r="BD574" s="174" t="str">
        <f t="shared" si="282"/>
        <v/>
      </c>
      <c r="BE574" s="201" t="str">
        <f t="shared" si="283"/>
        <v/>
      </c>
      <c r="BF574" s="174" t="str">
        <f t="shared" si="284"/>
        <v/>
      </c>
      <c r="BG574" s="186" t="str">
        <f t="shared" si="285"/>
        <v/>
      </c>
      <c r="BH574" s="175" t="str">
        <f t="shared" si="286"/>
        <v/>
      </c>
      <c r="BI574" s="632"/>
      <c r="BQ574" s="71" t="s">
        <v>3090</v>
      </c>
      <c r="BR574" s="71"/>
    </row>
    <row r="575" spans="1:140" ht="56.25" x14ac:dyDescent="0.3">
      <c r="A575" s="221"/>
      <c r="B575" s="222"/>
      <c r="C575" s="213">
        <v>564</v>
      </c>
      <c r="D575" s="651" t="s">
        <v>3678</v>
      </c>
      <c r="E575" s="16" t="s">
        <v>3615</v>
      </c>
      <c r="F575" s="17"/>
      <c r="G575" s="134">
        <v>44354</v>
      </c>
      <c r="H575" s="137">
        <v>44400</v>
      </c>
      <c r="I575" s="141"/>
      <c r="J575" s="25"/>
      <c r="K575" s="145"/>
      <c r="L575" s="28"/>
      <c r="M575" s="395">
        <v>44400</v>
      </c>
      <c r="N575" s="158">
        <f t="shared" si="287"/>
        <v>35</v>
      </c>
      <c r="O575" s="27"/>
      <c r="P575" s="27"/>
      <c r="Q575" s="27"/>
      <c r="R575" s="27" t="s">
        <v>0</v>
      </c>
      <c r="S575" s="27"/>
      <c r="T575" s="28"/>
      <c r="U575" s="29"/>
      <c r="V575" s="32">
        <v>0.25</v>
      </c>
      <c r="W575" s="318"/>
      <c r="X575" s="319"/>
      <c r="Y575" s="160">
        <f t="shared" si="273"/>
        <v>0.25</v>
      </c>
      <c r="Z575" s="159">
        <f t="shared" si="288"/>
        <v>2.5</v>
      </c>
      <c r="AA575" s="327"/>
      <c r="AB575" s="400">
        <f t="shared" si="297"/>
        <v>-30</v>
      </c>
      <c r="AC575" s="371"/>
      <c r="AD575" s="226" t="str">
        <f t="shared" si="274"/>
        <v/>
      </c>
      <c r="AE575" s="368">
        <f t="shared" si="289"/>
        <v>-27.5</v>
      </c>
      <c r="AF575" s="339"/>
      <c r="AG575" s="338"/>
      <c r="AH575" s="336"/>
      <c r="AI575" s="161">
        <f t="shared" si="290"/>
        <v>0</v>
      </c>
      <c r="AJ575" s="162">
        <f t="shared" si="275"/>
        <v>2.5</v>
      </c>
      <c r="AK575" s="163">
        <f t="shared" si="291"/>
        <v>2.5</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f t="shared" si="276"/>
        <v>35</v>
      </c>
      <c r="AX575" s="165" t="str">
        <f t="shared" si="277"/>
        <v/>
      </c>
      <c r="AY575" s="193">
        <f t="shared" si="278"/>
        <v>35</v>
      </c>
      <c r="AZ575" s="183" t="str">
        <f t="shared" si="279"/>
        <v/>
      </c>
      <c r="BA575" s="173">
        <f t="shared" si="280"/>
        <v>0.25</v>
      </c>
      <c r="BB575" s="174" t="str">
        <f t="shared" si="281"/>
        <v/>
      </c>
      <c r="BC575" s="186">
        <f t="shared" si="304"/>
        <v>0.25</v>
      </c>
      <c r="BD575" s="174" t="str">
        <f t="shared" si="282"/>
        <v/>
      </c>
      <c r="BE575" s="201" t="str">
        <f t="shared" si="283"/>
        <v/>
      </c>
      <c r="BF575" s="174" t="str">
        <f t="shared" si="284"/>
        <v/>
      </c>
      <c r="BG575" s="186" t="str">
        <f t="shared" si="285"/>
        <v/>
      </c>
      <c r="BH575" s="175" t="str">
        <f t="shared" si="286"/>
        <v/>
      </c>
      <c r="BI575" s="632"/>
      <c r="BQ575" s="71" t="s">
        <v>3078</v>
      </c>
    </row>
    <row r="576" spans="1:140" ht="56.25" x14ac:dyDescent="0.3">
      <c r="A576" s="221"/>
      <c r="B576" s="222"/>
      <c r="C576" s="214">
        <v>565</v>
      </c>
      <c r="D576" s="662" t="s">
        <v>3678</v>
      </c>
      <c r="E576" s="16" t="s">
        <v>3623</v>
      </c>
      <c r="F576" s="17"/>
      <c r="G576" s="134">
        <v>44354</v>
      </c>
      <c r="H576" s="137">
        <v>44400</v>
      </c>
      <c r="I576" s="141"/>
      <c r="J576" s="25"/>
      <c r="K576" s="145"/>
      <c r="L576" s="28"/>
      <c r="M576" s="395">
        <v>44400</v>
      </c>
      <c r="N576" s="158">
        <f t="shared" si="287"/>
        <v>35</v>
      </c>
      <c r="O576" s="27"/>
      <c r="P576" s="27"/>
      <c r="Q576" s="27"/>
      <c r="R576" s="27" t="s">
        <v>0</v>
      </c>
      <c r="S576" s="27"/>
      <c r="T576" s="28"/>
      <c r="U576" s="29"/>
      <c r="V576" s="32">
        <v>0.25</v>
      </c>
      <c r="W576" s="318"/>
      <c r="X576" s="319"/>
      <c r="Y576" s="160">
        <f t="shared" si="273"/>
        <v>0.25</v>
      </c>
      <c r="Z576" s="159">
        <f t="shared" si="288"/>
        <v>2.5</v>
      </c>
      <c r="AA576" s="327"/>
      <c r="AB576" s="400">
        <f t="shared" si="297"/>
        <v>-30</v>
      </c>
      <c r="AC576" s="371"/>
      <c r="AD576" s="226" t="str">
        <f t="shared" si="274"/>
        <v/>
      </c>
      <c r="AE576" s="368">
        <f t="shared" si="289"/>
        <v>-27.5</v>
      </c>
      <c r="AF576" s="339"/>
      <c r="AG576" s="338"/>
      <c r="AH576" s="336"/>
      <c r="AI576" s="161">
        <f t="shared" si="290"/>
        <v>0</v>
      </c>
      <c r="AJ576" s="162">
        <f t="shared" si="275"/>
        <v>2.5</v>
      </c>
      <c r="AK576" s="163">
        <f t="shared" si="291"/>
        <v>2.5</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f t="shared" si="276"/>
        <v>35</v>
      </c>
      <c r="AX576" s="165" t="str">
        <f t="shared" si="277"/>
        <v/>
      </c>
      <c r="AY576" s="193">
        <f t="shared" si="278"/>
        <v>35</v>
      </c>
      <c r="AZ576" s="183" t="str">
        <f t="shared" si="279"/>
        <v/>
      </c>
      <c r="BA576" s="173">
        <f t="shared" si="280"/>
        <v>0.25</v>
      </c>
      <c r="BB576" s="174" t="str">
        <f t="shared" si="281"/>
        <v/>
      </c>
      <c r="BC576" s="186">
        <f t="shared" si="304"/>
        <v>0.25</v>
      </c>
      <c r="BD576" s="174" t="str">
        <f t="shared" si="282"/>
        <v/>
      </c>
      <c r="BE576" s="201" t="str">
        <f t="shared" si="283"/>
        <v/>
      </c>
      <c r="BF576" s="174" t="str">
        <f t="shared" si="284"/>
        <v/>
      </c>
      <c r="BG576" s="186" t="str">
        <f t="shared" si="285"/>
        <v/>
      </c>
      <c r="BH576" s="175" t="str">
        <f t="shared" si="286"/>
        <v/>
      </c>
      <c r="BI576" s="632"/>
      <c r="BQ576" s="71" t="s">
        <v>3079</v>
      </c>
    </row>
    <row r="577" spans="1:69" ht="56.25" x14ac:dyDescent="0.3">
      <c r="A577" s="221"/>
      <c r="B577" s="222"/>
      <c r="C577" s="213">
        <v>566</v>
      </c>
      <c r="D577" s="641" t="s">
        <v>3679</v>
      </c>
      <c r="E577" s="18" t="s">
        <v>46</v>
      </c>
      <c r="F577" s="17"/>
      <c r="G577" s="134">
        <v>44354</v>
      </c>
      <c r="H577" s="135">
        <v>44400</v>
      </c>
      <c r="I577" s="141"/>
      <c r="J577" s="25"/>
      <c r="K577" s="145"/>
      <c r="L577" s="28"/>
      <c r="M577" s="395">
        <v>44400</v>
      </c>
      <c r="N577" s="158">
        <f t="shared" si="287"/>
        <v>35</v>
      </c>
      <c r="O577" s="27"/>
      <c r="P577" s="27"/>
      <c r="Q577" s="27"/>
      <c r="R577" s="27" t="s">
        <v>0</v>
      </c>
      <c r="S577" s="27"/>
      <c r="T577" s="28"/>
      <c r="U577" s="29"/>
      <c r="V577" s="32">
        <v>0.25</v>
      </c>
      <c r="W577" s="318"/>
      <c r="X577" s="319"/>
      <c r="Y577" s="160">
        <f t="shared" si="273"/>
        <v>0.25</v>
      </c>
      <c r="Z577" s="159">
        <f t="shared" si="288"/>
        <v>2.5</v>
      </c>
      <c r="AA577" s="327"/>
      <c r="AB577" s="400">
        <f t="shared" si="297"/>
        <v>-30</v>
      </c>
      <c r="AC577" s="371"/>
      <c r="AD577" s="226" t="str">
        <f t="shared" si="274"/>
        <v/>
      </c>
      <c r="AE577" s="368">
        <f t="shared" si="289"/>
        <v>-27.5</v>
      </c>
      <c r="AF577" s="339"/>
      <c r="AG577" s="338"/>
      <c r="AH577" s="336"/>
      <c r="AI577" s="161">
        <f t="shared" si="290"/>
        <v>0</v>
      </c>
      <c r="AJ577" s="162">
        <f t="shared" si="275"/>
        <v>2.5</v>
      </c>
      <c r="AK577" s="163">
        <f t="shared" si="291"/>
        <v>2.5</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f t="shared" si="276"/>
        <v>35</v>
      </c>
      <c r="AX577" s="165" t="str">
        <f t="shared" si="277"/>
        <v/>
      </c>
      <c r="AY577" s="193">
        <f t="shared" si="278"/>
        <v>35</v>
      </c>
      <c r="AZ577" s="183" t="str">
        <f t="shared" si="279"/>
        <v/>
      </c>
      <c r="BA577" s="173">
        <f t="shared" si="280"/>
        <v>0.25</v>
      </c>
      <c r="BB577" s="174" t="str">
        <f t="shared" si="281"/>
        <v/>
      </c>
      <c r="BC577" s="186">
        <f t="shared" si="304"/>
        <v>0.25</v>
      </c>
      <c r="BD577" s="174" t="str">
        <f t="shared" si="282"/>
        <v/>
      </c>
      <c r="BE577" s="201" t="str">
        <f t="shared" si="283"/>
        <v/>
      </c>
      <c r="BF577" s="174" t="str">
        <f t="shared" si="284"/>
        <v/>
      </c>
      <c r="BG577" s="186" t="str">
        <f t="shared" si="285"/>
        <v/>
      </c>
      <c r="BH577" s="175" t="str">
        <f t="shared" si="286"/>
        <v/>
      </c>
      <c r="BI577" s="632"/>
      <c r="BQ577" s="71" t="s">
        <v>3080</v>
      </c>
    </row>
    <row r="578" spans="1:69" ht="56.25" x14ac:dyDescent="0.3">
      <c r="A578" s="221"/>
      <c r="B578" s="222"/>
      <c r="C578" s="214">
        <v>567</v>
      </c>
      <c r="D578" s="652" t="s">
        <v>3679</v>
      </c>
      <c r="E578" s="16" t="s">
        <v>3615</v>
      </c>
      <c r="F578" s="17"/>
      <c r="G578" s="134">
        <v>44354</v>
      </c>
      <c r="H578" s="135">
        <v>44400</v>
      </c>
      <c r="I578" s="141"/>
      <c r="J578" s="25"/>
      <c r="K578" s="145"/>
      <c r="L578" s="28"/>
      <c r="M578" s="395">
        <v>44400</v>
      </c>
      <c r="N578" s="158">
        <f t="shared" si="287"/>
        <v>35</v>
      </c>
      <c r="O578" s="27"/>
      <c r="P578" s="27"/>
      <c r="Q578" s="27"/>
      <c r="R578" s="27" t="s">
        <v>0</v>
      </c>
      <c r="S578" s="27"/>
      <c r="T578" s="28"/>
      <c r="U578" s="29"/>
      <c r="V578" s="32">
        <v>0.25</v>
      </c>
      <c r="W578" s="318"/>
      <c r="X578" s="319"/>
      <c r="Y578" s="160">
        <f t="shared" si="273"/>
        <v>0.25</v>
      </c>
      <c r="Z578" s="159">
        <f t="shared" si="288"/>
        <v>2.5</v>
      </c>
      <c r="AA578" s="327"/>
      <c r="AB578" s="400">
        <f t="shared" si="297"/>
        <v>-30</v>
      </c>
      <c r="AC578" s="371"/>
      <c r="AD578" s="226" t="str">
        <f t="shared" si="274"/>
        <v/>
      </c>
      <c r="AE578" s="368">
        <f t="shared" si="289"/>
        <v>-27.5</v>
      </c>
      <c r="AF578" s="339"/>
      <c r="AG578" s="338"/>
      <c r="AH578" s="336"/>
      <c r="AI578" s="161">
        <f t="shared" si="290"/>
        <v>0</v>
      </c>
      <c r="AJ578" s="162">
        <f t="shared" si="275"/>
        <v>2.5</v>
      </c>
      <c r="AK578" s="163">
        <f t="shared" si="291"/>
        <v>2.5</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f t="shared" si="276"/>
        <v>35</v>
      </c>
      <c r="AX578" s="165" t="str">
        <f t="shared" si="277"/>
        <v/>
      </c>
      <c r="AY578" s="193">
        <f t="shared" si="278"/>
        <v>35</v>
      </c>
      <c r="AZ578" s="183" t="str">
        <f t="shared" si="279"/>
        <v/>
      </c>
      <c r="BA578" s="173">
        <f t="shared" si="280"/>
        <v>0.25</v>
      </c>
      <c r="BB578" s="174" t="str">
        <f t="shared" si="281"/>
        <v/>
      </c>
      <c r="BC578" s="186">
        <f t="shared" si="304"/>
        <v>0.25</v>
      </c>
      <c r="BD578" s="174" t="str">
        <f t="shared" si="282"/>
        <v/>
      </c>
      <c r="BE578" s="201" t="str">
        <f t="shared" si="283"/>
        <v/>
      </c>
      <c r="BF578" s="174" t="str">
        <f t="shared" si="284"/>
        <v/>
      </c>
      <c r="BG578" s="186" t="str">
        <f t="shared" si="285"/>
        <v/>
      </c>
      <c r="BH578" s="175" t="str">
        <f t="shared" si="286"/>
        <v/>
      </c>
      <c r="BI578" s="632"/>
      <c r="BQ578" s="71" t="s">
        <v>3081</v>
      </c>
    </row>
    <row r="579" spans="1:69" ht="56.25" x14ac:dyDescent="0.3">
      <c r="A579" s="221"/>
      <c r="B579" s="222"/>
      <c r="C579" s="214">
        <v>568</v>
      </c>
      <c r="D579" s="663" t="s">
        <v>3679</v>
      </c>
      <c r="E579" s="16" t="s">
        <v>3623</v>
      </c>
      <c r="F579" s="17"/>
      <c r="G579" s="134">
        <v>44354</v>
      </c>
      <c r="H579" s="135">
        <v>44400</v>
      </c>
      <c r="I579" s="141"/>
      <c r="J579" s="25"/>
      <c r="K579" s="145"/>
      <c r="L579" s="28"/>
      <c r="M579" s="395">
        <v>44400</v>
      </c>
      <c r="N579" s="158">
        <f t="shared" si="287"/>
        <v>35</v>
      </c>
      <c r="O579" s="27"/>
      <c r="P579" s="27"/>
      <c r="Q579" s="27"/>
      <c r="R579" s="27" t="s">
        <v>0</v>
      </c>
      <c r="S579" s="27"/>
      <c r="T579" s="28"/>
      <c r="U579" s="29"/>
      <c r="V579" s="32">
        <v>0.25</v>
      </c>
      <c r="W579" s="318"/>
      <c r="X579" s="319"/>
      <c r="Y579" s="160">
        <f t="shared" si="273"/>
        <v>0.25</v>
      </c>
      <c r="Z579" s="159">
        <f t="shared" si="288"/>
        <v>2.5</v>
      </c>
      <c r="AA579" s="327"/>
      <c r="AB579" s="400">
        <f t="shared" si="297"/>
        <v>-30</v>
      </c>
      <c r="AC579" s="371"/>
      <c r="AD579" s="226" t="str">
        <f t="shared" si="274"/>
        <v/>
      </c>
      <c r="AE579" s="368">
        <f t="shared" si="289"/>
        <v>-27.5</v>
      </c>
      <c r="AF579" s="339"/>
      <c r="AG579" s="338"/>
      <c r="AH579" s="336"/>
      <c r="AI579" s="161">
        <f t="shared" si="290"/>
        <v>0</v>
      </c>
      <c r="AJ579" s="162">
        <f t="shared" si="275"/>
        <v>2.5</v>
      </c>
      <c r="AK579" s="163">
        <f t="shared" si="291"/>
        <v>2.5</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f t="shared" si="276"/>
        <v>35</v>
      </c>
      <c r="AX579" s="165" t="str">
        <f t="shared" si="277"/>
        <v/>
      </c>
      <c r="AY579" s="193">
        <f t="shared" si="278"/>
        <v>35</v>
      </c>
      <c r="AZ579" s="183" t="str">
        <f t="shared" si="279"/>
        <v/>
      </c>
      <c r="BA579" s="173">
        <f t="shared" si="280"/>
        <v>0.25</v>
      </c>
      <c r="BB579" s="174" t="str">
        <f t="shared" si="281"/>
        <v/>
      </c>
      <c r="BC579" s="186">
        <f t="shared" si="304"/>
        <v>0.25</v>
      </c>
      <c r="BD579" s="174" t="str">
        <f t="shared" si="282"/>
        <v/>
      </c>
      <c r="BE579" s="201" t="str">
        <f t="shared" si="283"/>
        <v/>
      </c>
      <c r="BF579" s="174" t="str">
        <f t="shared" si="284"/>
        <v/>
      </c>
      <c r="BG579" s="186" t="str">
        <f t="shared" si="285"/>
        <v/>
      </c>
      <c r="BH579" s="175" t="str">
        <f t="shared" si="286"/>
        <v/>
      </c>
      <c r="BI579" s="632"/>
      <c r="BQ579" s="71" t="s">
        <v>3082</v>
      </c>
    </row>
    <row r="580" spans="1:69" ht="78" customHeight="1" x14ac:dyDescent="0.3">
      <c r="A580" s="221"/>
      <c r="B580" s="222"/>
      <c r="C580" s="213">
        <v>569</v>
      </c>
      <c r="D580" s="640" t="s">
        <v>3680</v>
      </c>
      <c r="E580" s="16" t="s">
        <v>3622</v>
      </c>
      <c r="F580" s="17"/>
      <c r="G580" s="134">
        <v>44354</v>
      </c>
      <c r="H580" s="135">
        <v>44357</v>
      </c>
      <c r="I580" s="141" t="s">
        <v>0</v>
      </c>
      <c r="J580" s="25"/>
      <c r="K580" s="145"/>
      <c r="L580" s="28"/>
      <c r="M580" s="395">
        <v>44357</v>
      </c>
      <c r="N580" s="158">
        <f t="shared" si="287"/>
        <v>4</v>
      </c>
      <c r="O580" s="27" t="s">
        <v>0</v>
      </c>
      <c r="P580" s="27"/>
      <c r="Q580" s="27"/>
      <c r="R580" s="27"/>
      <c r="S580" s="27"/>
      <c r="T580" s="28"/>
      <c r="U580" s="29"/>
      <c r="V580" s="32">
        <v>0.25</v>
      </c>
      <c r="W580" s="318">
        <v>0.25</v>
      </c>
      <c r="X580" s="319"/>
      <c r="Y580" s="160">
        <f t="shared" si="273"/>
        <v>0.5</v>
      </c>
      <c r="Z580" s="159">
        <f t="shared" si="288"/>
        <v>7.5</v>
      </c>
      <c r="AA580" s="327"/>
      <c r="AB580" s="400">
        <f t="shared" si="297"/>
        <v>-30</v>
      </c>
      <c r="AC580" s="371"/>
      <c r="AD580" s="226" t="str">
        <f t="shared" si="274"/>
        <v/>
      </c>
      <c r="AE580" s="368">
        <f t="shared" si="289"/>
        <v>-22.5</v>
      </c>
      <c r="AF580" s="339"/>
      <c r="AG580" s="338"/>
      <c r="AH580" s="336"/>
      <c r="AI580" s="161">
        <f t="shared" si="290"/>
        <v>0</v>
      </c>
      <c r="AJ580" s="162">
        <f t="shared" si="275"/>
        <v>7.5</v>
      </c>
      <c r="AK580" s="163">
        <f t="shared" si="291"/>
        <v>7.5</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f t="shared" si="276"/>
        <v>4</v>
      </c>
      <c r="AX580" s="165" t="str">
        <f t="shared" si="277"/>
        <v/>
      </c>
      <c r="AY580" s="193">
        <f t="shared" si="278"/>
        <v>4</v>
      </c>
      <c r="AZ580" s="183" t="str">
        <f t="shared" si="279"/>
        <v/>
      </c>
      <c r="BA580" s="173">
        <f t="shared" si="280"/>
        <v>0.25</v>
      </c>
      <c r="BB580" s="174" t="str">
        <f t="shared" si="281"/>
        <v/>
      </c>
      <c r="BC580" s="186">
        <f t="shared" si="304"/>
        <v>0.25</v>
      </c>
      <c r="BD580" s="174" t="str">
        <f t="shared" si="282"/>
        <v/>
      </c>
      <c r="BE580" s="201">
        <f t="shared" si="283"/>
        <v>0.25</v>
      </c>
      <c r="BF580" s="174" t="str">
        <f t="shared" si="284"/>
        <v/>
      </c>
      <c r="BG580" s="186">
        <f t="shared" si="285"/>
        <v>0.25</v>
      </c>
      <c r="BH580" s="175" t="str">
        <f t="shared" si="286"/>
        <v/>
      </c>
      <c r="BI580" s="632"/>
      <c r="BQ580" s="71" t="s">
        <v>3083</v>
      </c>
    </row>
    <row r="581" spans="1:69" ht="37.5" x14ac:dyDescent="0.3">
      <c r="A581" s="221"/>
      <c r="B581" s="222"/>
      <c r="C581" s="214">
        <v>570</v>
      </c>
      <c r="D581" s="641" t="s">
        <v>3681</v>
      </c>
      <c r="E581" s="18" t="s">
        <v>46</v>
      </c>
      <c r="F581" s="17"/>
      <c r="G581" s="134">
        <v>44355</v>
      </c>
      <c r="H581" s="135">
        <v>44403</v>
      </c>
      <c r="I581" s="141"/>
      <c r="J581" s="25"/>
      <c r="K581" s="145"/>
      <c r="L581" s="28"/>
      <c r="M581" s="395">
        <v>44403</v>
      </c>
      <c r="N581" s="158">
        <f t="shared" si="287"/>
        <v>35</v>
      </c>
      <c r="O581" s="27" t="s">
        <v>0</v>
      </c>
      <c r="P581" s="27"/>
      <c r="Q581" s="27"/>
      <c r="R581" s="27"/>
      <c r="S581" s="27"/>
      <c r="T581" s="28"/>
      <c r="U581" s="29"/>
      <c r="V581" s="32">
        <v>0.25</v>
      </c>
      <c r="W581" s="318">
        <v>0.25</v>
      </c>
      <c r="X581" s="319"/>
      <c r="Y581" s="160">
        <f t="shared" si="273"/>
        <v>0.5</v>
      </c>
      <c r="Z581" s="159">
        <f t="shared" si="288"/>
        <v>7.5</v>
      </c>
      <c r="AA581" s="327"/>
      <c r="AB581" s="400">
        <f t="shared" si="297"/>
        <v>-30</v>
      </c>
      <c r="AC581" s="371"/>
      <c r="AD581" s="226" t="str">
        <f t="shared" si="274"/>
        <v/>
      </c>
      <c r="AE581" s="368">
        <f t="shared" si="289"/>
        <v>-22.5</v>
      </c>
      <c r="AF581" s="339"/>
      <c r="AG581" s="338"/>
      <c r="AH581" s="336"/>
      <c r="AI581" s="161">
        <f t="shared" si="290"/>
        <v>0</v>
      </c>
      <c r="AJ581" s="162">
        <f t="shared" si="275"/>
        <v>7.5</v>
      </c>
      <c r="AK581" s="163">
        <f t="shared" si="291"/>
        <v>7.5</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f t="shared" si="276"/>
        <v>35</v>
      </c>
      <c r="AX581" s="165" t="str">
        <f t="shared" si="277"/>
        <v/>
      </c>
      <c r="AY581" s="193">
        <f t="shared" si="278"/>
        <v>35</v>
      </c>
      <c r="AZ581" s="183" t="str">
        <f t="shared" si="279"/>
        <v/>
      </c>
      <c r="BA581" s="173">
        <f t="shared" si="280"/>
        <v>0.25</v>
      </c>
      <c r="BB581" s="174" t="str">
        <f t="shared" si="281"/>
        <v/>
      </c>
      <c r="BC581" s="186">
        <f t="shared" si="304"/>
        <v>0.25</v>
      </c>
      <c r="BD581" s="174" t="str">
        <f t="shared" si="282"/>
        <v/>
      </c>
      <c r="BE581" s="201">
        <f t="shared" si="283"/>
        <v>0.25</v>
      </c>
      <c r="BF581" s="174" t="str">
        <f t="shared" si="284"/>
        <v/>
      </c>
      <c r="BG581" s="186">
        <f t="shared" si="285"/>
        <v>0.25</v>
      </c>
      <c r="BH581" s="175" t="str">
        <f t="shared" si="286"/>
        <v/>
      </c>
      <c r="BI581" s="632"/>
      <c r="BQ581" s="71" t="s">
        <v>3084</v>
      </c>
    </row>
    <row r="582" spans="1:69" ht="18.75" x14ac:dyDescent="0.3">
      <c r="A582" s="221"/>
      <c r="B582" s="222"/>
      <c r="C582" s="213">
        <v>571</v>
      </c>
      <c r="D582" s="643" t="s">
        <v>3682</v>
      </c>
      <c r="E582" s="16" t="s">
        <v>46</v>
      </c>
      <c r="F582" s="17"/>
      <c r="G582" s="134">
        <v>44355</v>
      </c>
      <c r="H582" s="135">
        <v>44403</v>
      </c>
      <c r="I582" s="141"/>
      <c r="J582" s="25"/>
      <c r="K582" s="145"/>
      <c r="L582" s="28"/>
      <c r="M582" s="395">
        <v>44403</v>
      </c>
      <c r="N582" s="158">
        <f t="shared" si="287"/>
        <v>35</v>
      </c>
      <c r="O582" s="27"/>
      <c r="P582" s="27"/>
      <c r="Q582" s="27"/>
      <c r="R582" s="27" t="s">
        <v>0</v>
      </c>
      <c r="S582" s="27"/>
      <c r="T582" s="28"/>
      <c r="U582" s="29"/>
      <c r="V582" s="32">
        <v>0.25</v>
      </c>
      <c r="W582" s="318"/>
      <c r="X582" s="319"/>
      <c r="Y582" s="160">
        <f t="shared" si="273"/>
        <v>0.25</v>
      </c>
      <c r="Z582" s="159">
        <f t="shared" si="288"/>
        <v>2.5</v>
      </c>
      <c r="AA582" s="327"/>
      <c r="AB582" s="400">
        <f t="shared" si="297"/>
        <v>-30</v>
      </c>
      <c r="AC582" s="371"/>
      <c r="AD582" s="226" t="str">
        <f t="shared" si="274"/>
        <v/>
      </c>
      <c r="AE582" s="368">
        <f t="shared" si="289"/>
        <v>-27.5</v>
      </c>
      <c r="AF582" s="339"/>
      <c r="AG582" s="338"/>
      <c r="AH582" s="336"/>
      <c r="AI582" s="161">
        <f t="shared" si="290"/>
        <v>0</v>
      </c>
      <c r="AJ582" s="162">
        <f t="shared" si="275"/>
        <v>2.5</v>
      </c>
      <c r="AK582" s="163">
        <f t="shared" si="291"/>
        <v>2.5</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f t="shared" si="276"/>
        <v>35</v>
      </c>
      <c r="AX582" s="165" t="str">
        <f t="shared" si="277"/>
        <v/>
      </c>
      <c r="AY582" s="193">
        <f t="shared" si="278"/>
        <v>35</v>
      </c>
      <c r="AZ582" s="183" t="str">
        <f t="shared" si="279"/>
        <v/>
      </c>
      <c r="BA582" s="173">
        <f t="shared" si="280"/>
        <v>0.25</v>
      </c>
      <c r="BB582" s="174" t="str">
        <f t="shared" si="281"/>
        <v/>
      </c>
      <c r="BC582" s="186">
        <f t="shared" si="304"/>
        <v>0.25</v>
      </c>
      <c r="BD582" s="174" t="str">
        <f t="shared" si="282"/>
        <v/>
      </c>
      <c r="BE582" s="201" t="str">
        <f t="shared" si="283"/>
        <v/>
      </c>
      <c r="BF582" s="174" t="str">
        <f t="shared" si="284"/>
        <v/>
      </c>
      <c r="BG582" s="186" t="str">
        <f t="shared" si="285"/>
        <v/>
      </c>
      <c r="BH582" s="175" t="str">
        <f t="shared" si="286"/>
        <v/>
      </c>
      <c r="BI582" s="632"/>
      <c r="BQ582" s="71" t="s">
        <v>3085</v>
      </c>
    </row>
    <row r="583" spans="1:69" ht="37.5" x14ac:dyDescent="0.3">
      <c r="A583" s="221"/>
      <c r="B583" s="222"/>
      <c r="C583" s="214">
        <v>572</v>
      </c>
      <c r="D583" s="652" t="s">
        <v>3681</v>
      </c>
      <c r="E583" s="16" t="s">
        <v>3615</v>
      </c>
      <c r="F583" s="17"/>
      <c r="G583" s="134">
        <v>44355</v>
      </c>
      <c r="H583" s="135">
        <v>44403</v>
      </c>
      <c r="I583" s="141"/>
      <c r="J583" s="25"/>
      <c r="K583" s="145"/>
      <c r="L583" s="28"/>
      <c r="M583" s="395">
        <v>44403</v>
      </c>
      <c r="N583" s="158">
        <f t="shared" si="287"/>
        <v>35</v>
      </c>
      <c r="O583" s="27"/>
      <c r="P583" s="27"/>
      <c r="Q583" s="27"/>
      <c r="R583" s="27" t="s">
        <v>0</v>
      </c>
      <c r="S583" s="27"/>
      <c r="T583" s="28"/>
      <c r="U583" s="29"/>
      <c r="V583" s="32">
        <v>0.25</v>
      </c>
      <c r="W583" s="318"/>
      <c r="X583" s="319"/>
      <c r="Y583" s="160">
        <f t="shared" si="273"/>
        <v>0.25</v>
      </c>
      <c r="Z583" s="159">
        <f t="shared" si="288"/>
        <v>2.5</v>
      </c>
      <c r="AA583" s="327"/>
      <c r="AB583" s="400">
        <f t="shared" si="297"/>
        <v>-30</v>
      </c>
      <c r="AC583" s="371"/>
      <c r="AD583" s="226" t="str">
        <f t="shared" si="274"/>
        <v/>
      </c>
      <c r="AE583" s="368">
        <f t="shared" si="289"/>
        <v>-27.5</v>
      </c>
      <c r="AF583" s="339"/>
      <c r="AG583" s="338"/>
      <c r="AH583" s="336"/>
      <c r="AI583" s="161">
        <f t="shared" si="290"/>
        <v>0</v>
      </c>
      <c r="AJ583" s="162">
        <f t="shared" si="275"/>
        <v>2.5</v>
      </c>
      <c r="AK583" s="163">
        <f t="shared" si="291"/>
        <v>2.5</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f t="shared" si="276"/>
        <v>35</v>
      </c>
      <c r="AX583" s="165" t="str">
        <f t="shared" si="277"/>
        <v/>
      </c>
      <c r="AY583" s="193">
        <f t="shared" si="278"/>
        <v>35</v>
      </c>
      <c r="AZ583" s="183" t="str">
        <f t="shared" si="279"/>
        <v/>
      </c>
      <c r="BA583" s="173">
        <f t="shared" si="280"/>
        <v>0.25</v>
      </c>
      <c r="BB583" s="174" t="str">
        <f t="shared" si="281"/>
        <v/>
      </c>
      <c r="BC583" s="186">
        <f t="shared" si="304"/>
        <v>0.25</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654" t="s">
        <v>3682</v>
      </c>
      <c r="E584" s="16" t="s">
        <v>3615</v>
      </c>
      <c r="F584" s="17"/>
      <c r="G584" s="134">
        <v>44355</v>
      </c>
      <c r="H584" s="135">
        <v>44403</v>
      </c>
      <c r="I584" s="141"/>
      <c r="J584" s="25"/>
      <c r="K584" s="145"/>
      <c r="L584" s="28"/>
      <c r="M584" s="395">
        <v>44403</v>
      </c>
      <c r="N584" s="158">
        <f t="shared" si="287"/>
        <v>35</v>
      </c>
      <c r="O584" s="27" t="s">
        <v>0</v>
      </c>
      <c r="P584" s="27"/>
      <c r="Q584" s="27"/>
      <c r="R584" s="27"/>
      <c r="S584" s="27"/>
      <c r="T584" s="28"/>
      <c r="U584" s="29"/>
      <c r="V584" s="32">
        <v>0.25</v>
      </c>
      <c r="W584" s="318">
        <v>0.25</v>
      </c>
      <c r="X584" s="319"/>
      <c r="Y584" s="160">
        <f t="shared" si="273"/>
        <v>0.5</v>
      </c>
      <c r="Z584" s="159">
        <f t="shared" si="288"/>
        <v>7.5</v>
      </c>
      <c r="AA584" s="327"/>
      <c r="AB584" s="400">
        <f t="shared" si="297"/>
        <v>-30</v>
      </c>
      <c r="AC584" s="371"/>
      <c r="AD584" s="226" t="str">
        <f t="shared" si="274"/>
        <v/>
      </c>
      <c r="AE584" s="368">
        <f t="shared" si="289"/>
        <v>-22.5</v>
      </c>
      <c r="AF584" s="339"/>
      <c r="AG584" s="338"/>
      <c r="AH584" s="336"/>
      <c r="AI584" s="161">
        <f t="shared" si="290"/>
        <v>0</v>
      </c>
      <c r="AJ584" s="162">
        <f t="shared" si="275"/>
        <v>7.5</v>
      </c>
      <c r="AK584" s="163">
        <f t="shared" si="291"/>
        <v>7.5</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f t="shared" si="276"/>
        <v>35</v>
      </c>
      <c r="AX584" s="165" t="str">
        <f t="shared" si="277"/>
        <v/>
      </c>
      <c r="AY584" s="193">
        <f t="shared" si="278"/>
        <v>35</v>
      </c>
      <c r="AZ584" s="183" t="str">
        <f t="shared" si="279"/>
        <v/>
      </c>
      <c r="BA584" s="173">
        <f t="shared" si="280"/>
        <v>0.25</v>
      </c>
      <c r="BB584" s="174" t="str">
        <f t="shared" si="281"/>
        <v/>
      </c>
      <c r="BC584" s="186">
        <f t="shared" si="304"/>
        <v>0.25</v>
      </c>
      <c r="BD584" s="174" t="str">
        <f t="shared" si="282"/>
        <v/>
      </c>
      <c r="BE584" s="201">
        <f t="shared" si="283"/>
        <v>0.25</v>
      </c>
      <c r="BF584" s="174" t="str">
        <f t="shared" si="284"/>
        <v/>
      </c>
      <c r="BG584" s="186">
        <f t="shared" si="285"/>
        <v>0.25</v>
      </c>
      <c r="BH584" s="175" t="str">
        <f t="shared" si="286"/>
        <v/>
      </c>
      <c r="BI584" s="632"/>
      <c r="BQ584" s="71" t="s">
        <v>3087</v>
      </c>
    </row>
    <row r="585" spans="1:69" ht="37.5" x14ac:dyDescent="0.3">
      <c r="A585" s="221"/>
      <c r="B585" s="222"/>
      <c r="C585" s="213">
        <v>574</v>
      </c>
      <c r="D585" s="663" t="s">
        <v>3681</v>
      </c>
      <c r="E585" s="18" t="s">
        <v>3668</v>
      </c>
      <c r="F585" s="17"/>
      <c r="G585" s="134">
        <v>44355</v>
      </c>
      <c r="H585" s="135">
        <v>44403</v>
      </c>
      <c r="I585" s="141"/>
      <c r="J585" s="25"/>
      <c r="K585" s="145"/>
      <c r="L585" s="28"/>
      <c r="M585" s="395">
        <v>44403</v>
      </c>
      <c r="N585" s="158">
        <f t="shared" si="287"/>
        <v>35</v>
      </c>
      <c r="O585" s="27"/>
      <c r="P585" s="27"/>
      <c r="Q585" s="27" t="s">
        <v>0</v>
      </c>
      <c r="R585" s="27"/>
      <c r="S585" s="27"/>
      <c r="T585" s="28"/>
      <c r="U585" s="29"/>
      <c r="V585" s="32">
        <v>1</v>
      </c>
      <c r="W585" s="318">
        <v>0.75</v>
      </c>
      <c r="X585" s="319"/>
      <c r="Y585" s="160">
        <f t="shared" si="273"/>
        <v>1.75</v>
      </c>
      <c r="Z585" s="159">
        <f t="shared" si="288"/>
        <v>25</v>
      </c>
      <c r="AA585" s="327"/>
      <c r="AB585" s="400">
        <f t="shared" si="297"/>
        <v>-30</v>
      </c>
      <c r="AC585" s="371"/>
      <c r="AD585" s="226" t="str">
        <f t="shared" si="274"/>
        <v/>
      </c>
      <c r="AE585" s="368">
        <f t="shared" si="289"/>
        <v>-5</v>
      </c>
      <c r="AF585" s="339"/>
      <c r="AG585" s="338"/>
      <c r="AH585" s="336"/>
      <c r="AI585" s="161">
        <f t="shared" si="290"/>
        <v>0</v>
      </c>
      <c r="AJ585" s="162">
        <f t="shared" si="275"/>
        <v>25</v>
      </c>
      <c r="AK585" s="163">
        <f t="shared" si="291"/>
        <v>25</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f t="shared" si="276"/>
        <v>35</v>
      </c>
      <c r="AX585" s="165" t="str">
        <f t="shared" si="277"/>
        <v/>
      </c>
      <c r="AY585" s="193">
        <f t="shared" si="278"/>
        <v>35</v>
      </c>
      <c r="AZ585" s="183" t="str">
        <f t="shared" si="279"/>
        <v/>
      </c>
      <c r="BA585" s="173">
        <f t="shared" si="280"/>
        <v>1</v>
      </c>
      <c r="BB585" s="174" t="str">
        <f t="shared" si="281"/>
        <v/>
      </c>
      <c r="BC585" s="186">
        <f t="shared" si="304"/>
        <v>1</v>
      </c>
      <c r="BD585" s="174" t="str">
        <f t="shared" si="282"/>
        <v/>
      </c>
      <c r="BE585" s="201">
        <f t="shared" si="283"/>
        <v>0.75</v>
      </c>
      <c r="BF585" s="174" t="str">
        <f t="shared" si="284"/>
        <v/>
      </c>
      <c r="BG585" s="186">
        <f t="shared" si="285"/>
        <v>0.75</v>
      </c>
      <c r="BH585" s="175" t="str">
        <f t="shared" si="286"/>
        <v/>
      </c>
      <c r="BI585" s="632"/>
      <c r="BQ585" s="71" t="s">
        <v>3088</v>
      </c>
    </row>
    <row r="586" spans="1:69" ht="18.75" x14ac:dyDescent="0.3">
      <c r="A586" s="221"/>
      <c r="B586" s="222"/>
      <c r="C586" s="214">
        <v>575</v>
      </c>
      <c r="D586" s="665" t="s">
        <v>3682</v>
      </c>
      <c r="E586" s="16" t="s">
        <v>3623</v>
      </c>
      <c r="F586" s="17"/>
      <c r="G586" s="134">
        <v>44355</v>
      </c>
      <c r="H586" s="135">
        <v>44403</v>
      </c>
      <c r="I586" s="141"/>
      <c r="J586" s="25"/>
      <c r="K586" s="145"/>
      <c r="L586" s="28"/>
      <c r="M586" s="395">
        <v>44403</v>
      </c>
      <c r="N586" s="158">
        <f t="shared" si="287"/>
        <v>35</v>
      </c>
      <c r="O586" s="27"/>
      <c r="P586" s="27"/>
      <c r="Q586" s="27"/>
      <c r="R586" s="27" t="s">
        <v>0</v>
      </c>
      <c r="S586" s="27"/>
      <c r="T586" s="28"/>
      <c r="U586" s="29"/>
      <c r="V586" s="32">
        <v>0.25</v>
      </c>
      <c r="W586" s="318"/>
      <c r="X586" s="319"/>
      <c r="Y586" s="160">
        <f t="shared" si="273"/>
        <v>0.25</v>
      </c>
      <c r="Z586" s="159">
        <f t="shared" si="288"/>
        <v>2.5</v>
      </c>
      <c r="AA586" s="327"/>
      <c r="AB586" s="400">
        <f t="shared" si="297"/>
        <v>-30</v>
      </c>
      <c r="AC586" s="371"/>
      <c r="AD586" s="226" t="str">
        <f t="shared" si="274"/>
        <v/>
      </c>
      <c r="AE586" s="368">
        <f t="shared" si="289"/>
        <v>-27.5</v>
      </c>
      <c r="AF586" s="339"/>
      <c r="AG586" s="338"/>
      <c r="AH586" s="336"/>
      <c r="AI586" s="161">
        <f t="shared" si="290"/>
        <v>0</v>
      </c>
      <c r="AJ586" s="162">
        <f t="shared" si="275"/>
        <v>2.5</v>
      </c>
      <c r="AK586" s="163">
        <f t="shared" si="291"/>
        <v>2.5</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f t="shared" si="276"/>
        <v>35</v>
      </c>
      <c r="AX586" s="165" t="str">
        <f t="shared" si="277"/>
        <v/>
      </c>
      <c r="AY586" s="193">
        <f t="shared" si="278"/>
        <v>35</v>
      </c>
      <c r="AZ586" s="183" t="str">
        <f t="shared" si="279"/>
        <v/>
      </c>
      <c r="BA586" s="173">
        <f t="shared" si="280"/>
        <v>0.25</v>
      </c>
      <c r="BB586" s="174" t="str">
        <f t="shared" si="281"/>
        <v/>
      </c>
      <c r="BC586" s="186">
        <f t="shared" si="304"/>
        <v>0.25</v>
      </c>
      <c r="BD586" s="174" t="str">
        <f t="shared" si="282"/>
        <v/>
      </c>
      <c r="BE586" s="201" t="str">
        <f t="shared" si="283"/>
        <v/>
      </c>
      <c r="BF586" s="174" t="str">
        <f t="shared" si="284"/>
        <v/>
      </c>
      <c r="BG586" s="186" t="str">
        <f t="shared" si="285"/>
        <v/>
      </c>
      <c r="BH586" s="175" t="str">
        <f t="shared" si="286"/>
        <v/>
      </c>
      <c r="BI586" s="632"/>
      <c r="BQ586" s="71" t="s">
        <v>3446</v>
      </c>
    </row>
    <row r="587" spans="1:69" ht="56.25" x14ac:dyDescent="0.3">
      <c r="A587" s="221"/>
      <c r="B587" s="222"/>
      <c r="C587" s="213">
        <v>576</v>
      </c>
      <c r="D587" s="640" t="s">
        <v>3683</v>
      </c>
      <c r="E587" s="16" t="s">
        <v>46</v>
      </c>
      <c r="F587" s="17"/>
      <c r="G587" s="134">
        <v>44356</v>
      </c>
      <c r="H587" s="135">
        <v>44403</v>
      </c>
      <c r="I587" s="141"/>
      <c r="J587" s="25"/>
      <c r="K587" s="145"/>
      <c r="L587" s="28"/>
      <c r="M587" s="395">
        <v>44403</v>
      </c>
      <c r="N587" s="158">
        <f t="shared" si="287"/>
        <v>34</v>
      </c>
      <c r="O587" s="27"/>
      <c r="P587" s="27"/>
      <c r="Q587" s="27"/>
      <c r="R587" s="27" t="s">
        <v>0</v>
      </c>
      <c r="S587" s="27"/>
      <c r="T587" s="28"/>
      <c r="U587" s="29"/>
      <c r="V587" s="32">
        <v>0.25</v>
      </c>
      <c r="W587" s="318"/>
      <c r="X587" s="319"/>
      <c r="Y587" s="160">
        <f t="shared" si="273"/>
        <v>0.25</v>
      </c>
      <c r="Z587" s="159">
        <f t="shared" si="288"/>
        <v>2.5</v>
      </c>
      <c r="AA587" s="327"/>
      <c r="AB587" s="400">
        <f t="shared" si="297"/>
        <v>-30</v>
      </c>
      <c r="AC587" s="371"/>
      <c r="AD587" s="226" t="str">
        <f t="shared" si="274"/>
        <v/>
      </c>
      <c r="AE587" s="368">
        <f t="shared" si="289"/>
        <v>-27.5</v>
      </c>
      <c r="AF587" s="339"/>
      <c r="AG587" s="338"/>
      <c r="AH587" s="336"/>
      <c r="AI587" s="161">
        <f t="shared" si="290"/>
        <v>0</v>
      </c>
      <c r="AJ587" s="162">
        <f t="shared" si="275"/>
        <v>2.5</v>
      </c>
      <c r="AK587" s="163">
        <f t="shared" si="291"/>
        <v>2.5</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f t="shared" si="276"/>
        <v>34</v>
      </c>
      <c r="AX587" s="165" t="str">
        <f t="shared" si="277"/>
        <v/>
      </c>
      <c r="AY587" s="193">
        <f t="shared" si="278"/>
        <v>34</v>
      </c>
      <c r="AZ587" s="183" t="str">
        <f t="shared" si="279"/>
        <v/>
      </c>
      <c r="BA587" s="173">
        <f t="shared" si="280"/>
        <v>0.25</v>
      </c>
      <c r="BB587" s="174" t="str">
        <f t="shared" si="281"/>
        <v/>
      </c>
      <c r="BC587" s="186">
        <f t="shared" si="304"/>
        <v>0.25</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643" t="s">
        <v>3686</v>
      </c>
      <c r="E588" s="16" t="s">
        <v>46</v>
      </c>
      <c r="F588" s="17"/>
      <c r="G588" s="134">
        <v>44356</v>
      </c>
      <c r="H588" s="135">
        <v>44403</v>
      </c>
      <c r="I588" s="141"/>
      <c r="J588" s="25"/>
      <c r="K588" s="145"/>
      <c r="L588" s="28"/>
      <c r="M588" s="395">
        <v>44403</v>
      </c>
      <c r="N588" s="158">
        <f t="shared" si="287"/>
        <v>34</v>
      </c>
      <c r="O588" s="27"/>
      <c r="P588" s="27"/>
      <c r="Q588" s="27"/>
      <c r="R588" s="27" t="s">
        <v>0</v>
      </c>
      <c r="S588" s="27"/>
      <c r="T588" s="28"/>
      <c r="U588" s="29"/>
      <c r="V588" s="32">
        <v>0.25</v>
      </c>
      <c r="W588" s="318"/>
      <c r="X588" s="319"/>
      <c r="Y588" s="160">
        <f t="shared" ref="Y588:Y651" si="305">V588+W588+X588</f>
        <v>0.25</v>
      </c>
      <c r="Z588" s="159">
        <f t="shared" si="288"/>
        <v>2.5</v>
      </c>
      <c r="AA588" s="327"/>
      <c r="AB588" s="400">
        <f t="shared" si="297"/>
        <v>-30</v>
      </c>
      <c r="AC588" s="371"/>
      <c r="AD588" s="226" t="str">
        <f t="shared" ref="AD588:AD651" si="306">IF(F588="x",(0-((V588*10)+(W588*20))),"")</f>
        <v/>
      </c>
      <c r="AE588" s="368">
        <f t="shared" si="289"/>
        <v>-27.5</v>
      </c>
      <c r="AF588" s="339"/>
      <c r="AG588" s="338"/>
      <c r="AH588" s="336"/>
      <c r="AI588" s="161">
        <f t="shared" si="290"/>
        <v>0</v>
      </c>
      <c r="AJ588" s="162">
        <f t="shared" ref="AJ588:AJ651" si="307">(X588*20)+Z588+AA588+AF588</f>
        <v>2.5</v>
      </c>
      <c r="AK588" s="163">
        <f t="shared" si="291"/>
        <v>2.5</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f t="shared" ref="AW588:AW651" si="308">IF(N588&gt;0,N588,"")</f>
        <v>34</v>
      </c>
      <c r="AX588" s="165" t="str">
        <f t="shared" ref="AX588:AX651" si="309">IF(AND(K588="x",AW588&gt;0),AW588,"")</f>
        <v/>
      </c>
      <c r="AY588" s="193">
        <f t="shared" ref="AY588:AY651" si="310">IF(OR(K588="x",F588="x",AW588&lt;=0),"",AW588)</f>
        <v>34</v>
      </c>
      <c r="AZ588" s="183" t="str">
        <f t="shared" ref="AZ588:AZ651" si="311">IF(AND(F588="x",AW588&gt;0),AW588,"")</f>
        <v/>
      </c>
      <c r="BA588" s="173">
        <f t="shared" ref="BA588:BA651" si="312">IF(V588&gt;0,V588,"")</f>
        <v>0.25</v>
      </c>
      <c r="BB588" s="174" t="str">
        <f t="shared" ref="BB588:BB651" si="313">IF(AND(K588="x",BA588&gt;0),BA588,"")</f>
        <v/>
      </c>
      <c r="BC588" s="186">
        <f t="shared" si="304"/>
        <v>0.25</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644" t="s">
        <v>3684</v>
      </c>
      <c r="E589" s="18" t="s">
        <v>46</v>
      </c>
      <c r="F589" s="17"/>
      <c r="G589" s="134">
        <v>44356</v>
      </c>
      <c r="H589" s="135">
        <v>44403</v>
      </c>
      <c r="I589" s="141"/>
      <c r="J589" s="25"/>
      <c r="K589" s="145"/>
      <c r="L589" s="28"/>
      <c r="M589" s="395">
        <v>44403</v>
      </c>
      <c r="N589" s="158">
        <f t="shared" ref="N589:N652" si="319">IF((NETWORKDAYS(G589,M589)&gt;0),(NETWORKDAYS(G589,M589)),"")</f>
        <v>34</v>
      </c>
      <c r="O589" s="27"/>
      <c r="P589" s="27"/>
      <c r="Q589" s="27"/>
      <c r="R589" s="27" t="s">
        <v>0</v>
      </c>
      <c r="S589" s="27"/>
      <c r="T589" s="28"/>
      <c r="U589" s="29"/>
      <c r="V589" s="32">
        <v>0.25</v>
      </c>
      <c r="W589" s="318"/>
      <c r="X589" s="319"/>
      <c r="Y589" s="160">
        <f t="shared" si="305"/>
        <v>0.25</v>
      </c>
      <c r="Z589" s="159">
        <f t="shared" ref="Z589:Z652" si="320">IF((F589="x"),0,((V589*10)+(W589*20)))</f>
        <v>2.5</v>
      </c>
      <c r="AA589" s="327"/>
      <c r="AB589" s="400">
        <f t="shared" si="297"/>
        <v>-30</v>
      </c>
      <c r="AC589" s="371"/>
      <c r="AD589" s="226" t="str">
        <f t="shared" si="306"/>
        <v/>
      </c>
      <c r="AE589" s="368">
        <f t="shared" ref="AE589:AE652" si="321">IF(AND(Z589&gt;0,F589="x"),0,IF(AND(Z589&gt;0,AC589="x"),Z589-60,IF(AND(Z589&gt;0,AB589=-30),Z589+AB589,0)))</f>
        <v>-27.5</v>
      </c>
      <c r="AF589" s="339"/>
      <c r="AG589" s="338"/>
      <c r="AH589" s="336"/>
      <c r="AI589" s="161">
        <f t="shared" ref="AI589:AI652" si="322">IF(AE589&lt;=0,AG589,AE589+AG589)</f>
        <v>0</v>
      </c>
      <c r="AJ589" s="162">
        <f t="shared" si="307"/>
        <v>2.5</v>
      </c>
      <c r="AK589" s="163">
        <f t="shared" ref="AK589:AK652" si="323">AJ589-AH589</f>
        <v>2.5</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f t="shared" si="308"/>
        <v>34</v>
      </c>
      <c r="AX589" s="165" t="str">
        <f t="shared" si="309"/>
        <v/>
      </c>
      <c r="AY589" s="193">
        <f t="shared" si="310"/>
        <v>34</v>
      </c>
      <c r="AZ589" s="183" t="str">
        <f t="shared" si="311"/>
        <v/>
      </c>
      <c r="BA589" s="173">
        <f t="shared" si="312"/>
        <v>0.25</v>
      </c>
      <c r="BB589" s="174" t="str">
        <f t="shared" si="313"/>
        <v/>
      </c>
      <c r="BC589" s="186">
        <f t="shared" si="304"/>
        <v>0.25</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643" t="s">
        <v>3685</v>
      </c>
      <c r="E590" s="16" t="s">
        <v>46</v>
      </c>
      <c r="F590" s="17"/>
      <c r="G590" s="134">
        <v>44356</v>
      </c>
      <c r="H590" s="135">
        <v>44403</v>
      </c>
      <c r="I590" s="141"/>
      <c r="J590" s="25"/>
      <c r="K590" s="145"/>
      <c r="L590" s="28"/>
      <c r="M590" s="395">
        <v>44403</v>
      </c>
      <c r="N590" s="158">
        <f t="shared" si="319"/>
        <v>34</v>
      </c>
      <c r="O590" s="27"/>
      <c r="P590" s="27"/>
      <c r="Q590" s="27"/>
      <c r="R590" s="27" t="s">
        <v>0</v>
      </c>
      <c r="S590" s="27"/>
      <c r="T590" s="28"/>
      <c r="U590" s="29"/>
      <c r="V590" s="32">
        <v>0.25</v>
      </c>
      <c r="W590" s="318"/>
      <c r="X590" s="319"/>
      <c r="Y590" s="160">
        <f t="shared" si="305"/>
        <v>0.25</v>
      </c>
      <c r="Z590" s="159">
        <f t="shared" si="320"/>
        <v>2.5</v>
      </c>
      <c r="AA590" s="327"/>
      <c r="AB590" s="400">
        <f t="shared" ref="AB590:AB653" si="329">IF(AND(Z590&gt;=0,F590="x"),0,IF(AND(Z590&gt;0,AC590="x"),0,IF(Z590&gt;0,0-30,0)))</f>
        <v>-30</v>
      </c>
      <c r="AC590" s="371"/>
      <c r="AD590" s="226" t="str">
        <f t="shared" si="306"/>
        <v/>
      </c>
      <c r="AE590" s="368">
        <f t="shared" si="321"/>
        <v>-27.5</v>
      </c>
      <c r="AF590" s="339"/>
      <c r="AG590" s="338"/>
      <c r="AH590" s="336"/>
      <c r="AI590" s="161">
        <f t="shared" si="322"/>
        <v>0</v>
      </c>
      <c r="AJ590" s="162">
        <f t="shared" si="307"/>
        <v>2.5</v>
      </c>
      <c r="AK590" s="163">
        <f t="shared" si="323"/>
        <v>2.5</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f t="shared" si="308"/>
        <v>34</v>
      </c>
      <c r="AX590" s="165" t="str">
        <f t="shared" si="309"/>
        <v/>
      </c>
      <c r="AY590" s="193">
        <f t="shared" si="310"/>
        <v>34</v>
      </c>
      <c r="AZ590" s="183" t="str">
        <f t="shared" si="311"/>
        <v/>
      </c>
      <c r="BA590" s="173">
        <f t="shared" si="312"/>
        <v>0.25</v>
      </c>
      <c r="BB590" s="174" t="str">
        <f t="shared" si="313"/>
        <v/>
      </c>
      <c r="BC590" s="186">
        <f t="shared" si="304"/>
        <v>0.25</v>
      </c>
      <c r="BD590" s="174" t="str">
        <f t="shared" si="314"/>
        <v/>
      </c>
      <c r="BE590" s="201" t="str">
        <f t="shared" si="315"/>
        <v/>
      </c>
      <c r="BF590" s="174" t="str">
        <f t="shared" si="316"/>
        <v/>
      </c>
      <c r="BG590" s="186" t="str">
        <f t="shared" si="317"/>
        <v/>
      </c>
      <c r="BH590" s="175" t="str">
        <f t="shared" si="318"/>
        <v/>
      </c>
      <c r="BI590" s="632"/>
      <c r="BQ590" s="71"/>
    </row>
    <row r="591" spans="1:69" ht="56.25" x14ac:dyDescent="0.3">
      <c r="A591" s="221"/>
      <c r="B591" s="222"/>
      <c r="C591" s="214">
        <v>580</v>
      </c>
      <c r="D591" s="651" t="s">
        <v>3683</v>
      </c>
      <c r="E591" s="16" t="s">
        <v>3615</v>
      </c>
      <c r="F591" s="17"/>
      <c r="G591" s="134">
        <v>44356</v>
      </c>
      <c r="H591" s="135">
        <v>44403</v>
      </c>
      <c r="I591" s="141"/>
      <c r="J591" s="25"/>
      <c r="K591" s="145"/>
      <c r="L591" s="28"/>
      <c r="M591" s="395">
        <v>44403</v>
      </c>
      <c r="N591" s="158">
        <f t="shared" si="319"/>
        <v>34</v>
      </c>
      <c r="O591" s="27"/>
      <c r="P591" s="27"/>
      <c r="Q591" s="27"/>
      <c r="R591" s="27" t="s">
        <v>0</v>
      </c>
      <c r="S591" s="27"/>
      <c r="T591" s="28"/>
      <c r="U591" s="29"/>
      <c r="V591" s="32">
        <v>0.25</v>
      </c>
      <c r="W591" s="318"/>
      <c r="X591" s="319"/>
      <c r="Y591" s="160">
        <f t="shared" si="305"/>
        <v>0.25</v>
      </c>
      <c r="Z591" s="159">
        <f t="shared" si="320"/>
        <v>2.5</v>
      </c>
      <c r="AA591" s="327"/>
      <c r="AB591" s="400">
        <f t="shared" si="329"/>
        <v>-30</v>
      </c>
      <c r="AC591" s="371"/>
      <c r="AD591" s="226" t="str">
        <f t="shared" si="306"/>
        <v/>
      </c>
      <c r="AE591" s="368">
        <f t="shared" si="321"/>
        <v>-27.5</v>
      </c>
      <c r="AF591" s="339"/>
      <c r="AG591" s="338"/>
      <c r="AH591" s="336"/>
      <c r="AI591" s="161">
        <f t="shared" si="322"/>
        <v>0</v>
      </c>
      <c r="AJ591" s="162">
        <f t="shared" si="307"/>
        <v>2.5</v>
      </c>
      <c r="AK591" s="163">
        <f t="shared" si="323"/>
        <v>2.5</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f t="shared" si="308"/>
        <v>34</v>
      </c>
      <c r="AX591" s="165" t="str">
        <f t="shared" si="309"/>
        <v/>
      </c>
      <c r="AY591" s="193">
        <f t="shared" si="310"/>
        <v>34</v>
      </c>
      <c r="AZ591" s="183" t="str">
        <f t="shared" si="311"/>
        <v/>
      </c>
      <c r="BA591" s="173">
        <f t="shared" si="312"/>
        <v>0.25</v>
      </c>
      <c r="BB591" s="174" t="str">
        <f t="shared" si="313"/>
        <v/>
      </c>
      <c r="BC591" s="186">
        <f t="shared" si="304"/>
        <v>0.25</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654" t="s">
        <v>3686</v>
      </c>
      <c r="E592" s="16" t="s">
        <v>3615</v>
      </c>
      <c r="F592" s="17"/>
      <c r="G592" s="134">
        <v>44356</v>
      </c>
      <c r="H592" s="135">
        <v>44403</v>
      </c>
      <c r="I592" s="141"/>
      <c r="J592" s="25"/>
      <c r="K592" s="145"/>
      <c r="L592" s="28"/>
      <c r="M592" s="395">
        <v>44403</v>
      </c>
      <c r="N592" s="158">
        <f t="shared" si="319"/>
        <v>34</v>
      </c>
      <c r="O592" s="27"/>
      <c r="P592" s="27"/>
      <c r="Q592" s="27"/>
      <c r="R592" s="27" t="s">
        <v>0</v>
      </c>
      <c r="S592" s="27"/>
      <c r="T592" s="28"/>
      <c r="U592" s="29"/>
      <c r="V592" s="32">
        <v>0.25</v>
      </c>
      <c r="W592" s="318"/>
      <c r="X592" s="319"/>
      <c r="Y592" s="160">
        <f t="shared" si="305"/>
        <v>0.25</v>
      </c>
      <c r="Z592" s="159">
        <f t="shared" si="320"/>
        <v>2.5</v>
      </c>
      <c r="AA592" s="327"/>
      <c r="AB592" s="400">
        <f t="shared" si="329"/>
        <v>-30</v>
      </c>
      <c r="AC592" s="371"/>
      <c r="AD592" s="226" t="str">
        <f t="shared" si="306"/>
        <v/>
      </c>
      <c r="AE592" s="368">
        <f t="shared" si="321"/>
        <v>-27.5</v>
      </c>
      <c r="AF592" s="339"/>
      <c r="AG592" s="338"/>
      <c r="AH592" s="336"/>
      <c r="AI592" s="161">
        <f t="shared" si="322"/>
        <v>0</v>
      </c>
      <c r="AJ592" s="162">
        <f t="shared" si="307"/>
        <v>2.5</v>
      </c>
      <c r="AK592" s="163">
        <f t="shared" si="323"/>
        <v>2.5</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f t="shared" si="308"/>
        <v>34</v>
      </c>
      <c r="AX592" s="165" t="str">
        <f t="shared" si="309"/>
        <v/>
      </c>
      <c r="AY592" s="193">
        <f t="shared" si="310"/>
        <v>34</v>
      </c>
      <c r="AZ592" s="183" t="str">
        <f t="shared" si="311"/>
        <v/>
      </c>
      <c r="BA592" s="173">
        <f t="shared" si="312"/>
        <v>0.25</v>
      </c>
      <c r="BB592" s="174" t="str">
        <f t="shared" si="313"/>
        <v/>
      </c>
      <c r="BC592" s="186">
        <f t="shared" si="304"/>
        <v>0.25</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655" t="s">
        <v>3684</v>
      </c>
      <c r="E593" s="18" t="s">
        <v>3615</v>
      </c>
      <c r="F593" s="17"/>
      <c r="G593" s="134">
        <v>44356</v>
      </c>
      <c r="H593" s="135">
        <v>44403</v>
      </c>
      <c r="I593" s="141"/>
      <c r="J593" s="25"/>
      <c r="K593" s="145"/>
      <c r="L593" s="28"/>
      <c r="M593" s="395">
        <v>44403</v>
      </c>
      <c r="N593" s="158">
        <f t="shared" si="319"/>
        <v>34</v>
      </c>
      <c r="O593" s="27"/>
      <c r="P593" s="27"/>
      <c r="Q593" s="27"/>
      <c r="R593" s="27" t="s">
        <v>0</v>
      </c>
      <c r="S593" s="27"/>
      <c r="T593" s="28"/>
      <c r="U593" s="29"/>
      <c r="V593" s="32">
        <v>0.25</v>
      </c>
      <c r="W593" s="318"/>
      <c r="X593" s="319"/>
      <c r="Y593" s="160">
        <f t="shared" si="305"/>
        <v>0.25</v>
      </c>
      <c r="Z593" s="159">
        <f t="shared" si="320"/>
        <v>2.5</v>
      </c>
      <c r="AA593" s="327"/>
      <c r="AB593" s="400">
        <f t="shared" si="329"/>
        <v>-30</v>
      </c>
      <c r="AC593" s="371"/>
      <c r="AD593" s="226" t="str">
        <f t="shared" si="306"/>
        <v/>
      </c>
      <c r="AE593" s="368">
        <f t="shared" si="321"/>
        <v>-27.5</v>
      </c>
      <c r="AF593" s="339"/>
      <c r="AG593" s="338"/>
      <c r="AH593" s="336"/>
      <c r="AI593" s="161">
        <f t="shared" si="322"/>
        <v>0</v>
      </c>
      <c r="AJ593" s="162">
        <f t="shared" si="307"/>
        <v>2.5</v>
      </c>
      <c r="AK593" s="163">
        <f t="shared" si="323"/>
        <v>2.5</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f t="shared" si="308"/>
        <v>34</v>
      </c>
      <c r="AX593" s="165" t="str">
        <f t="shared" si="309"/>
        <v/>
      </c>
      <c r="AY593" s="193">
        <f t="shared" si="310"/>
        <v>34</v>
      </c>
      <c r="AZ593" s="183" t="str">
        <f t="shared" si="311"/>
        <v/>
      </c>
      <c r="BA593" s="173">
        <f t="shared" si="312"/>
        <v>0.25</v>
      </c>
      <c r="BB593" s="174" t="str">
        <f t="shared" si="313"/>
        <v/>
      </c>
      <c r="BC593" s="186">
        <f t="shared" si="304"/>
        <v>0.25</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654" t="s">
        <v>3685</v>
      </c>
      <c r="E594" s="16" t="s">
        <v>3615</v>
      </c>
      <c r="F594" s="17"/>
      <c r="G594" s="134">
        <v>44356</v>
      </c>
      <c r="H594" s="135">
        <v>44403</v>
      </c>
      <c r="I594" s="141"/>
      <c r="J594" s="25"/>
      <c r="K594" s="145"/>
      <c r="L594" s="28"/>
      <c r="M594" s="395">
        <v>44403</v>
      </c>
      <c r="N594" s="158">
        <f t="shared" si="319"/>
        <v>34</v>
      </c>
      <c r="O594" s="27"/>
      <c r="P594" s="27"/>
      <c r="Q594" s="27"/>
      <c r="R594" s="27" t="s">
        <v>0</v>
      </c>
      <c r="S594" s="27"/>
      <c r="T594" s="28"/>
      <c r="U594" s="29"/>
      <c r="V594" s="32">
        <v>0.25</v>
      </c>
      <c r="W594" s="318"/>
      <c r="X594" s="319"/>
      <c r="Y594" s="160">
        <f t="shared" si="305"/>
        <v>0.25</v>
      </c>
      <c r="Z594" s="159">
        <f t="shared" si="320"/>
        <v>2.5</v>
      </c>
      <c r="AA594" s="327"/>
      <c r="AB594" s="400">
        <f t="shared" si="329"/>
        <v>-30</v>
      </c>
      <c r="AC594" s="371"/>
      <c r="AD594" s="226" t="str">
        <f t="shared" si="306"/>
        <v/>
      </c>
      <c r="AE594" s="368">
        <f t="shared" si="321"/>
        <v>-27.5</v>
      </c>
      <c r="AF594" s="339"/>
      <c r="AG594" s="338"/>
      <c r="AH594" s="336"/>
      <c r="AI594" s="161">
        <f t="shared" si="322"/>
        <v>0</v>
      </c>
      <c r="AJ594" s="162">
        <f t="shared" si="307"/>
        <v>2.5</v>
      </c>
      <c r="AK594" s="163">
        <f t="shared" si="323"/>
        <v>2.5</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f t="shared" si="308"/>
        <v>34</v>
      </c>
      <c r="AX594" s="165" t="str">
        <f t="shared" si="309"/>
        <v/>
      </c>
      <c r="AY594" s="193">
        <f t="shared" si="310"/>
        <v>34</v>
      </c>
      <c r="AZ594" s="183" t="str">
        <f t="shared" si="311"/>
        <v/>
      </c>
      <c r="BA594" s="173">
        <f t="shared" si="312"/>
        <v>0.25</v>
      </c>
      <c r="BB594" s="174" t="str">
        <f t="shared" si="313"/>
        <v/>
      </c>
      <c r="BC594" s="186">
        <f t="shared" ref="BC594:BC657" si="336">IF(OR(K594="x",F594="X",BA594&lt;=0),"",BA594)</f>
        <v>0.25</v>
      </c>
      <c r="BD594" s="174" t="str">
        <f t="shared" si="314"/>
        <v/>
      </c>
      <c r="BE594" s="201" t="str">
        <f t="shared" si="315"/>
        <v/>
      </c>
      <c r="BF594" s="174" t="str">
        <f t="shared" si="316"/>
        <v/>
      </c>
      <c r="BG594" s="186" t="str">
        <f t="shared" si="317"/>
        <v/>
      </c>
      <c r="BH594" s="175" t="str">
        <f t="shared" si="318"/>
        <v/>
      </c>
      <c r="BI594" s="632"/>
      <c r="BQ594" s="71"/>
    </row>
    <row r="595" spans="1:69" ht="56.25" x14ac:dyDescent="0.3">
      <c r="A595" s="221"/>
      <c r="B595" s="222"/>
      <c r="C595" s="213">
        <v>584</v>
      </c>
      <c r="D595" s="662" t="s">
        <v>3683</v>
      </c>
      <c r="E595" s="16" t="s">
        <v>3623</v>
      </c>
      <c r="F595" s="17"/>
      <c r="G595" s="134">
        <v>44356</v>
      </c>
      <c r="H595" s="135">
        <v>44403</v>
      </c>
      <c r="I595" s="141"/>
      <c r="J595" s="25"/>
      <c r="K595" s="145"/>
      <c r="L595" s="28"/>
      <c r="M595" s="395">
        <v>44403</v>
      </c>
      <c r="N595" s="158">
        <f t="shared" si="319"/>
        <v>34</v>
      </c>
      <c r="O595" s="27"/>
      <c r="P595" s="27"/>
      <c r="Q595" s="27"/>
      <c r="R595" s="27" t="s">
        <v>0</v>
      </c>
      <c r="S595" s="27"/>
      <c r="T595" s="28"/>
      <c r="U595" s="29"/>
      <c r="V595" s="32">
        <v>0.25</v>
      </c>
      <c r="W595" s="318"/>
      <c r="X595" s="319"/>
      <c r="Y595" s="160">
        <f t="shared" si="305"/>
        <v>0.25</v>
      </c>
      <c r="Z595" s="159">
        <f t="shared" si="320"/>
        <v>2.5</v>
      </c>
      <c r="AA595" s="327"/>
      <c r="AB595" s="400">
        <f t="shared" si="329"/>
        <v>-30</v>
      </c>
      <c r="AC595" s="371"/>
      <c r="AD595" s="226" t="str">
        <f t="shared" si="306"/>
        <v/>
      </c>
      <c r="AE595" s="368">
        <f t="shared" si="321"/>
        <v>-27.5</v>
      </c>
      <c r="AF595" s="339"/>
      <c r="AG595" s="338"/>
      <c r="AH595" s="336"/>
      <c r="AI595" s="161">
        <f t="shared" si="322"/>
        <v>0</v>
      </c>
      <c r="AJ595" s="162">
        <f t="shared" si="307"/>
        <v>2.5</v>
      </c>
      <c r="AK595" s="163">
        <f t="shared" si="323"/>
        <v>2.5</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f t="shared" si="308"/>
        <v>34</v>
      </c>
      <c r="AX595" s="165" t="str">
        <f t="shared" si="309"/>
        <v/>
      </c>
      <c r="AY595" s="193">
        <f t="shared" si="310"/>
        <v>34</v>
      </c>
      <c r="AZ595" s="183" t="str">
        <f t="shared" si="311"/>
        <v/>
      </c>
      <c r="BA595" s="173">
        <f t="shared" si="312"/>
        <v>0.25</v>
      </c>
      <c r="BB595" s="174" t="str">
        <f t="shared" si="313"/>
        <v/>
      </c>
      <c r="BC595" s="186">
        <f t="shared" si="336"/>
        <v>0.25</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665" t="s">
        <v>3686</v>
      </c>
      <c r="E596" s="16" t="s">
        <v>3623</v>
      </c>
      <c r="F596" s="17"/>
      <c r="G596" s="134">
        <v>44356</v>
      </c>
      <c r="H596" s="135">
        <v>44403</v>
      </c>
      <c r="I596" s="141"/>
      <c r="J596" s="25"/>
      <c r="K596" s="145"/>
      <c r="L596" s="28"/>
      <c r="M596" s="395">
        <v>44403</v>
      </c>
      <c r="N596" s="158">
        <f t="shared" si="319"/>
        <v>34</v>
      </c>
      <c r="O596" s="27"/>
      <c r="P596" s="27"/>
      <c r="Q596" s="27"/>
      <c r="R596" s="27" t="s">
        <v>0</v>
      </c>
      <c r="S596" s="27"/>
      <c r="T596" s="28"/>
      <c r="U596" s="29"/>
      <c r="V596" s="32">
        <v>0.25</v>
      </c>
      <c r="W596" s="318"/>
      <c r="X596" s="319"/>
      <c r="Y596" s="160">
        <f t="shared" si="305"/>
        <v>0.25</v>
      </c>
      <c r="Z596" s="159">
        <f t="shared" si="320"/>
        <v>2.5</v>
      </c>
      <c r="AA596" s="327"/>
      <c r="AB596" s="400">
        <f t="shared" si="329"/>
        <v>-30</v>
      </c>
      <c r="AC596" s="371"/>
      <c r="AD596" s="226" t="str">
        <f t="shared" si="306"/>
        <v/>
      </c>
      <c r="AE596" s="368">
        <f t="shared" si="321"/>
        <v>-27.5</v>
      </c>
      <c r="AF596" s="339"/>
      <c r="AG596" s="338"/>
      <c r="AH596" s="336"/>
      <c r="AI596" s="161">
        <f t="shared" si="322"/>
        <v>0</v>
      </c>
      <c r="AJ596" s="162">
        <f t="shared" si="307"/>
        <v>2.5</v>
      </c>
      <c r="AK596" s="163">
        <f t="shared" si="323"/>
        <v>2.5</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f t="shared" si="308"/>
        <v>34</v>
      </c>
      <c r="AX596" s="165" t="str">
        <f t="shared" si="309"/>
        <v/>
      </c>
      <c r="AY596" s="193">
        <f t="shared" si="310"/>
        <v>34</v>
      </c>
      <c r="AZ596" s="183" t="str">
        <f t="shared" si="311"/>
        <v/>
      </c>
      <c r="BA596" s="173">
        <f t="shared" si="312"/>
        <v>0.25</v>
      </c>
      <c r="BB596" s="174" t="str">
        <f t="shared" si="313"/>
        <v/>
      </c>
      <c r="BC596" s="186">
        <f t="shared" si="336"/>
        <v>0.25</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666" t="s">
        <v>3684</v>
      </c>
      <c r="E597" s="18" t="s">
        <v>3668</v>
      </c>
      <c r="F597" s="17"/>
      <c r="G597" s="134">
        <v>44356</v>
      </c>
      <c r="H597" s="135">
        <v>44403</v>
      </c>
      <c r="I597" s="141"/>
      <c r="J597" s="25"/>
      <c r="K597" s="145"/>
      <c r="L597" s="28"/>
      <c r="M597" s="395">
        <v>44403</v>
      </c>
      <c r="N597" s="158">
        <f t="shared" si="319"/>
        <v>34</v>
      </c>
      <c r="O597" s="27" t="s">
        <v>0</v>
      </c>
      <c r="P597" s="27"/>
      <c r="Q597" s="27"/>
      <c r="R597" s="27"/>
      <c r="S597" s="27"/>
      <c r="T597" s="28"/>
      <c r="U597" s="29"/>
      <c r="V597" s="32">
        <v>0.25</v>
      </c>
      <c r="W597" s="318"/>
      <c r="X597" s="319"/>
      <c r="Y597" s="160">
        <f t="shared" si="305"/>
        <v>0.25</v>
      </c>
      <c r="Z597" s="159">
        <f t="shared" si="320"/>
        <v>2.5</v>
      </c>
      <c r="AA597" s="327"/>
      <c r="AB597" s="400">
        <f t="shared" si="329"/>
        <v>-30</v>
      </c>
      <c r="AC597" s="371"/>
      <c r="AD597" s="226" t="str">
        <f t="shared" si="306"/>
        <v/>
      </c>
      <c r="AE597" s="368">
        <f t="shared" si="321"/>
        <v>-27.5</v>
      </c>
      <c r="AF597" s="339"/>
      <c r="AG597" s="338"/>
      <c r="AH597" s="336"/>
      <c r="AI597" s="161">
        <f t="shared" si="322"/>
        <v>0</v>
      </c>
      <c r="AJ597" s="162">
        <f t="shared" si="307"/>
        <v>2.5</v>
      </c>
      <c r="AK597" s="163">
        <f t="shared" si="323"/>
        <v>2.5</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f t="shared" si="308"/>
        <v>34</v>
      </c>
      <c r="AX597" s="165" t="str">
        <f t="shared" si="309"/>
        <v/>
      </c>
      <c r="AY597" s="193">
        <f t="shared" si="310"/>
        <v>34</v>
      </c>
      <c r="AZ597" s="183" t="str">
        <f t="shared" si="311"/>
        <v/>
      </c>
      <c r="BA597" s="173">
        <f t="shared" si="312"/>
        <v>0.25</v>
      </c>
      <c r="BB597" s="174" t="str">
        <f t="shared" si="313"/>
        <v/>
      </c>
      <c r="BC597" s="186">
        <f t="shared" si="336"/>
        <v>0.25</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665" t="s">
        <v>3685</v>
      </c>
      <c r="E598" s="16" t="s">
        <v>3623</v>
      </c>
      <c r="F598" s="17"/>
      <c r="G598" s="134">
        <v>44356</v>
      </c>
      <c r="H598" s="137">
        <v>44403</v>
      </c>
      <c r="I598" s="143"/>
      <c r="J598" s="80"/>
      <c r="K598" s="147"/>
      <c r="L598" s="30"/>
      <c r="M598" s="395">
        <v>44403</v>
      </c>
      <c r="N598" s="158">
        <f t="shared" si="319"/>
        <v>34</v>
      </c>
      <c r="O598" s="27"/>
      <c r="P598" s="27"/>
      <c r="Q598" s="27"/>
      <c r="R598" s="27" t="s">
        <v>0</v>
      </c>
      <c r="S598" s="27"/>
      <c r="T598" s="28"/>
      <c r="U598" s="29"/>
      <c r="V598" s="32">
        <v>0.25</v>
      </c>
      <c r="W598" s="318"/>
      <c r="X598" s="319"/>
      <c r="Y598" s="160">
        <f t="shared" si="305"/>
        <v>0.25</v>
      </c>
      <c r="Z598" s="159">
        <f t="shared" si="320"/>
        <v>2.5</v>
      </c>
      <c r="AA598" s="327"/>
      <c r="AB598" s="400">
        <f t="shared" si="329"/>
        <v>-30</v>
      </c>
      <c r="AC598" s="371"/>
      <c r="AD598" s="226" t="str">
        <f t="shared" si="306"/>
        <v/>
      </c>
      <c r="AE598" s="368">
        <f t="shared" si="321"/>
        <v>-27.5</v>
      </c>
      <c r="AF598" s="339"/>
      <c r="AG598" s="338"/>
      <c r="AH598" s="336"/>
      <c r="AI598" s="161">
        <f t="shared" si="322"/>
        <v>0</v>
      </c>
      <c r="AJ598" s="162">
        <f t="shared" si="307"/>
        <v>2.5</v>
      </c>
      <c r="AK598" s="163">
        <f t="shared" si="323"/>
        <v>2.5</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f t="shared" si="308"/>
        <v>34</v>
      </c>
      <c r="AX598" s="165" t="str">
        <f t="shared" si="309"/>
        <v/>
      </c>
      <c r="AY598" s="193">
        <f t="shared" si="310"/>
        <v>34</v>
      </c>
      <c r="AZ598" s="183" t="str">
        <f t="shared" si="311"/>
        <v/>
      </c>
      <c r="BA598" s="173">
        <f t="shared" si="312"/>
        <v>0.25</v>
      </c>
      <c r="BB598" s="174" t="str">
        <f t="shared" si="313"/>
        <v/>
      </c>
      <c r="BC598" s="186">
        <f t="shared" si="336"/>
        <v>0.25</v>
      </c>
      <c r="BD598" s="174" t="str">
        <f t="shared" si="314"/>
        <v/>
      </c>
      <c r="BE598" s="201" t="str">
        <f t="shared" si="315"/>
        <v/>
      </c>
      <c r="BF598" s="174" t="str">
        <f t="shared" si="316"/>
        <v/>
      </c>
      <c r="BG598" s="186" t="str">
        <f t="shared" si="317"/>
        <v/>
      </c>
      <c r="BH598" s="175" t="str">
        <f t="shared" si="318"/>
        <v/>
      </c>
      <c r="BI598" s="632"/>
      <c r="BQ598" s="71"/>
    </row>
    <row r="599" spans="1:69" ht="56.25" x14ac:dyDescent="0.3">
      <c r="A599" s="221"/>
      <c r="B599" s="222"/>
      <c r="C599" s="214">
        <v>588</v>
      </c>
      <c r="D599" s="640" t="s">
        <v>3687</v>
      </c>
      <c r="E599" s="16" t="s">
        <v>46</v>
      </c>
      <c r="F599" s="17"/>
      <c r="G599" s="134">
        <v>44354</v>
      </c>
      <c r="H599" s="135">
        <v>44372</v>
      </c>
      <c r="I599" s="141"/>
      <c r="J599" s="25"/>
      <c r="K599" s="145"/>
      <c r="L599" s="28"/>
      <c r="M599" s="395">
        <v>44372</v>
      </c>
      <c r="N599" s="158">
        <f t="shared" si="319"/>
        <v>15</v>
      </c>
      <c r="O599" s="27"/>
      <c r="P599" s="27"/>
      <c r="Q599" s="27"/>
      <c r="R599" s="27" t="s">
        <v>0</v>
      </c>
      <c r="S599" s="27"/>
      <c r="T599" s="28"/>
      <c r="U599" s="29"/>
      <c r="V599" s="32">
        <v>0.25</v>
      </c>
      <c r="W599" s="318"/>
      <c r="X599" s="319"/>
      <c r="Y599" s="160">
        <f t="shared" si="305"/>
        <v>0.25</v>
      </c>
      <c r="Z599" s="159">
        <f t="shared" si="320"/>
        <v>2.5</v>
      </c>
      <c r="AA599" s="327"/>
      <c r="AB599" s="400">
        <f t="shared" si="329"/>
        <v>-30</v>
      </c>
      <c r="AC599" s="371"/>
      <c r="AD599" s="226" t="str">
        <f t="shared" si="306"/>
        <v/>
      </c>
      <c r="AE599" s="368">
        <f t="shared" si="321"/>
        <v>-27.5</v>
      </c>
      <c r="AF599" s="339"/>
      <c r="AG599" s="338"/>
      <c r="AH599" s="336"/>
      <c r="AI599" s="161">
        <f t="shared" si="322"/>
        <v>0</v>
      </c>
      <c r="AJ599" s="162">
        <f t="shared" si="307"/>
        <v>2.5</v>
      </c>
      <c r="AK599" s="163">
        <f t="shared" si="323"/>
        <v>2.5</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f t="shared" si="308"/>
        <v>15</v>
      </c>
      <c r="AX599" s="165" t="str">
        <f t="shared" si="309"/>
        <v/>
      </c>
      <c r="AY599" s="193">
        <f t="shared" si="310"/>
        <v>15</v>
      </c>
      <c r="AZ599" s="183" t="str">
        <f t="shared" si="311"/>
        <v/>
      </c>
      <c r="BA599" s="173">
        <f t="shared" si="312"/>
        <v>0.25</v>
      </c>
      <c r="BB599" s="174" t="str">
        <f t="shared" si="313"/>
        <v/>
      </c>
      <c r="BC599" s="186">
        <f t="shared" si="336"/>
        <v>0.25</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640" t="s">
        <v>3688</v>
      </c>
      <c r="E600" s="16" t="s">
        <v>46</v>
      </c>
      <c r="F600" s="17"/>
      <c r="G600" s="134">
        <v>44354</v>
      </c>
      <c r="H600" s="135">
        <v>44372</v>
      </c>
      <c r="I600" s="141"/>
      <c r="J600" s="25"/>
      <c r="K600" s="145"/>
      <c r="L600" s="28"/>
      <c r="M600" s="395">
        <v>44372</v>
      </c>
      <c r="N600" s="158">
        <f t="shared" si="319"/>
        <v>15</v>
      </c>
      <c r="O600" s="27"/>
      <c r="P600" s="27"/>
      <c r="Q600" s="27"/>
      <c r="R600" s="27" t="s">
        <v>0</v>
      </c>
      <c r="S600" s="27"/>
      <c r="T600" s="28"/>
      <c r="U600" s="29"/>
      <c r="V600" s="32">
        <v>0.25</v>
      </c>
      <c r="W600" s="318"/>
      <c r="X600" s="319"/>
      <c r="Y600" s="160">
        <f t="shared" si="305"/>
        <v>0.25</v>
      </c>
      <c r="Z600" s="159">
        <f t="shared" si="320"/>
        <v>2.5</v>
      </c>
      <c r="AA600" s="327"/>
      <c r="AB600" s="400">
        <f t="shared" si="329"/>
        <v>-30</v>
      </c>
      <c r="AC600" s="371"/>
      <c r="AD600" s="226" t="str">
        <f t="shared" si="306"/>
        <v/>
      </c>
      <c r="AE600" s="368">
        <f t="shared" si="321"/>
        <v>-27.5</v>
      </c>
      <c r="AF600" s="339"/>
      <c r="AG600" s="338"/>
      <c r="AH600" s="336"/>
      <c r="AI600" s="161">
        <f t="shared" si="322"/>
        <v>0</v>
      </c>
      <c r="AJ600" s="162">
        <f t="shared" si="307"/>
        <v>2.5</v>
      </c>
      <c r="AK600" s="163">
        <f t="shared" si="323"/>
        <v>2.5</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f t="shared" si="308"/>
        <v>15</v>
      </c>
      <c r="AX600" s="165" t="str">
        <f t="shared" si="309"/>
        <v/>
      </c>
      <c r="AY600" s="193">
        <f t="shared" si="310"/>
        <v>15</v>
      </c>
      <c r="AZ600" s="183" t="str">
        <f t="shared" si="311"/>
        <v/>
      </c>
      <c r="BA600" s="173">
        <f t="shared" si="312"/>
        <v>0.25</v>
      </c>
      <c r="BB600" s="174" t="str">
        <f t="shared" si="313"/>
        <v/>
      </c>
      <c r="BC600" s="186">
        <f t="shared" si="336"/>
        <v>0.25</v>
      </c>
      <c r="BD600" s="174" t="str">
        <f t="shared" si="314"/>
        <v/>
      </c>
      <c r="BE600" s="201" t="str">
        <f t="shared" si="315"/>
        <v/>
      </c>
      <c r="BF600" s="174" t="str">
        <f t="shared" si="316"/>
        <v/>
      </c>
      <c r="BG600" s="186" t="str">
        <f t="shared" si="317"/>
        <v/>
      </c>
      <c r="BH600" s="175" t="str">
        <f t="shared" si="318"/>
        <v/>
      </c>
      <c r="BI600" s="632"/>
    </row>
    <row r="601" spans="1:69" ht="21.75" customHeight="1" x14ac:dyDescent="0.3">
      <c r="A601" s="221"/>
      <c r="B601" s="222"/>
      <c r="C601" s="214">
        <v>590</v>
      </c>
      <c r="D601" s="641" t="s">
        <v>3689</v>
      </c>
      <c r="E601" s="18" t="s">
        <v>46</v>
      </c>
      <c r="F601" s="17"/>
      <c r="G601" s="134">
        <v>44354</v>
      </c>
      <c r="H601" s="135">
        <v>44372</v>
      </c>
      <c r="I601" s="141"/>
      <c r="J601" s="25"/>
      <c r="K601" s="145"/>
      <c r="L601" s="28"/>
      <c r="M601" s="395">
        <v>44372</v>
      </c>
      <c r="N601" s="158">
        <f t="shared" si="319"/>
        <v>15</v>
      </c>
      <c r="O601" s="27"/>
      <c r="P601" s="27"/>
      <c r="Q601" s="27"/>
      <c r="R601" s="27" t="s">
        <v>0</v>
      </c>
      <c r="S601" s="27"/>
      <c r="T601" s="28"/>
      <c r="U601" s="29"/>
      <c r="V601" s="32">
        <v>0.25</v>
      </c>
      <c r="W601" s="318"/>
      <c r="X601" s="319"/>
      <c r="Y601" s="160">
        <f t="shared" si="305"/>
        <v>0.25</v>
      </c>
      <c r="Z601" s="159">
        <f t="shared" si="320"/>
        <v>2.5</v>
      </c>
      <c r="AA601" s="327"/>
      <c r="AB601" s="400">
        <f t="shared" si="329"/>
        <v>-30</v>
      </c>
      <c r="AC601" s="371"/>
      <c r="AD601" s="226" t="str">
        <f t="shared" si="306"/>
        <v/>
      </c>
      <c r="AE601" s="368">
        <f t="shared" si="321"/>
        <v>-27.5</v>
      </c>
      <c r="AF601" s="339"/>
      <c r="AG601" s="338"/>
      <c r="AH601" s="336"/>
      <c r="AI601" s="161">
        <f t="shared" si="322"/>
        <v>0</v>
      </c>
      <c r="AJ601" s="162">
        <f t="shared" si="307"/>
        <v>2.5</v>
      </c>
      <c r="AK601" s="163">
        <f t="shared" si="323"/>
        <v>2.5</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f t="shared" si="308"/>
        <v>15</v>
      </c>
      <c r="AX601" s="165" t="str">
        <f t="shared" si="309"/>
        <v/>
      </c>
      <c r="AY601" s="193">
        <f t="shared" si="310"/>
        <v>15</v>
      </c>
      <c r="AZ601" s="183" t="str">
        <f t="shared" si="311"/>
        <v/>
      </c>
      <c r="BA601" s="173">
        <f t="shared" si="312"/>
        <v>0.25</v>
      </c>
      <c r="BB601" s="174" t="str">
        <f t="shared" si="313"/>
        <v/>
      </c>
      <c r="BC601" s="186">
        <f t="shared" si="336"/>
        <v>0.25</v>
      </c>
      <c r="BD601" s="174" t="str">
        <f t="shared" si="314"/>
        <v/>
      </c>
      <c r="BE601" s="201" t="str">
        <f t="shared" si="315"/>
        <v/>
      </c>
      <c r="BF601" s="174" t="str">
        <f t="shared" si="316"/>
        <v/>
      </c>
      <c r="BG601" s="186" t="str">
        <f t="shared" si="317"/>
        <v/>
      </c>
      <c r="BH601" s="175" t="str">
        <f t="shared" si="318"/>
        <v/>
      </c>
      <c r="BI601" s="632"/>
    </row>
    <row r="602" spans="1:69" ht="40.5" customHeight="1" x14ac:dyDescent="0.3">
      <c r="A602" s="221"/>
      <c r="B602" s="222"/>
      <c r="C602" s="213">
        <v>591</v>
      </c>
      <c r="D602" s="640" t="s">
        <v>3690</v>
      </c>
      <c r="E602" s="16" t="s">
        <v>46</v>
      </c>
      <c r="F602" s="17"/>
      <c r="G602" s="134">
        <v>44354</v>
      </c>
      <c r="H602" s="135">
        <v>44372</v>
      </c>
      <c r="I602" s="141"/>
      <c r="J602" s="25"/>
      <c r="K602" s="145"/>
      <c r="L602" s="28"/>
      <c r="M602" s="395">
        <v>44372</v>
      </c>
      <c r="N602" s="158">
        <f t="shared" si="319"/>
        <v>15</v>
      </c>
      <c r="O602" s="27"/>
      <c r="P602" s="27"/>
      <c r="Q602" s="27"/>
      <c r="R602" s="27" t="s">
        <v>0</v>
      </c>
      <c r="S602" s="27"/>
      <c r="T602" s="28"/>
      <c r="U602" s="29"/>
      <c r="V602" s="32">
        <v>0.25</v>
      </c>
      <c r="W602" s="318"/>
      <c r="X602" s="319"/>
      <c r="Y602" s="160">
        <f t="shared" si="305"/>
        <v>0.25</v>
      </c>
      <c r="Z602" s="159">
        <f t="shared" si="320"/>
        <v>2.5</v>
      </c>
      <c r="AA602" s="327"/>
      <c r="AB602" s="400">
        <f t="shared" si="329"/>
        <v>-30</v>
      </c>
      <c r="AC602" s="371"/>
      <c r="AD602" s="226" t="str">
        <f t="shared" si="306"/>
        <v/>
      </c>
      <c r="AE602" s="368">
        <f t="shared" si="321"/>
        <v>-27.5</v>
      </c>
      <c r="AF602" s="339"/>
      <c r="AG602" s="338"/>
      <c r="AH602" s="336"/>
      <c r="AI602" s="161">
        <f t="shared" si="322"/>
        <v>0</v>
      </c>
      <c r="AJ602" s="162">
        <f t="shared" si="307"/>
        <v>2.5</v>
      </c>
      <c r="AK602" s="163">
        <f t="shared" si="323"/>
        <v>2.5</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f t="shared" si="308"/>
        <v>15</v>
      </c>
      <c r="AX602" s="165" t="str">
        <f t="shared" si="309"/>
        <v/>
      </c>
      <c r="AY602" s="193">
        <f t="shared" si="310"/>
        <v>15</v>
      </c>
      <c r="AZ602" s="183" t="str">
        <f t="shared" si="311"/>
        <v/>
      </c>
      <c r="BA602" s="173">
        <f t="shared" si="312"/>
        <v>0.25</v>
      </c>
      <c r="BB602" s="174" t="str">
        <f t="shared" si="313"/>
        <v/>
      </c>
      <c r="BC602" s="186">
        <f t="shared" si="336"/>
        <v>0.25</v>
      </c>
      <c r="BD602" s="174" t="str">
        <f t="shared" si="314"/>
        <v/>
      </c>
      <c r="BE602" s="201" t="str">
        <f t="shared" si="315"/>
        <v/>
      </c>
      <c r="BF602" s="174" t="str">
        <f t="shared" si="316"/>
        <v/>
      </c>
      <c r="BG602" s="186" t="str">
        <f t="shared" si="317"/>
        <v/>
      </c>
      <c r="BH602" s="175" t="str">
        <f t="shared" si="318"/>
        <v/>
      </c>
      <c r="BI602" s="632"/>
    </row>
    <row r="603" spans="1:69" ht="39.75" customHeight="1" x14ac:dyDescent="0.3">
      <c r="A603" s="221"/>
      <c r="B603" s="222"/>
      <c r="C603" s="214">
        <v>592</v>
      </c>
      <c r="D603" s="640" t="s">
        <v>3691</v>
      </c>
      <c r="E603" s="16" t="s">
        <v>46</v>
      </c>
      <c r="F603" s="17"/>
      <c r="G603" s="134">
        <v>44354</v>
      </c>
      <c r="H603" s="135">
        <v>44372</v>
      </c>
      <c r="I603" s="141"/>
      <c r="J603" s="25"/>
      <c r="K603" s="145"/>
      <c r="L603" s="28"/>
      <c r="M603" s="395">
        <v>44372</v>
      </c>
      <c r="N603" s="158">
        <f t="shared" si="319"/>
        <v>15</v>
      </c>
      <c r="O603" s="27"/>
      <c r="P603" s="27"/>
      <c r="Q603" s="27"/>
      <c r="R603" s="27" t="s">
        <v>0</v>
      </c>
      <c r="S603" s="27"/>
      <c r="T603" s="28"/>
      <c r="U603" s="29"/>
      <c r="V603" s="32">
        <v>0.25</v>
      </c>
      <c r="W603" s="318"/>
      <c r="X603" s="319"/>
      <c r="Y603" s="160">
        <f t="shared" si="305"/>
        <v>0.25</v>
      </c>
      <c r="Z603" s="159">
        <f t="shared" si="320"/>
        <v>2.5</v>
      </c>
      <c r="AA603" s="327"/>
      <c r="AB603" s="400">
        <f t="shared" si="329"/>
        <v>-30</v>
      </c>
      <c r="AC603" s="371"/>
      <c r="AD603" s="226" t="str">
        <f t="shared" si="306"/>
        <v/>
      </c>
      <c r="AE603" s="368">
        <f t="shared" si="321"/>
        <v>-27.5</v>
      </c>
      <c r="AF603" s="339"/>
      <c r="AG603" s="338"/>
      <c r="AH603" s="336"/>
      <c r="AI603" s="161">
        <f t="shared" si="322"/>
        <v>0</v>
      </c>
      <c r="AJ603" s="162">
        <f t="shared" si="307"/>
        <v>2.5</v>
      </c>
      <c r="AK603" s="163">
        <f t="shared" si="323"/>
        <v>2.5</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f t="shared" si="308"/>
        <v>15</v>
      </c>
      <c r="AX603" s="165" t="str">
        <f t="shared" si="309"/>
        <v/>
      </c>
      <c r="AY603" s="193">
        <f t="shared" si="310"/>
        <v>15</v>
      </c>
      <c r="AZ603" s="183" t="str">
        <f t="shared" si="311"/>
        <v/>
      </c>
      <c r="BA603" s="173">
        <f t="shared" si="312"/>
        <v>0.25</v>
      </c>
      <c r="BB603" s="174" t="str">
        <f t="shared" si="313"/>
        <v/>
      </c>
      <c r="BC603" s="186">
        <f t="shared" si="336"/>
        <v>0.25</v>
      </c>
      <c r="BD603" s="174" t="str">
        <f t="shared" si="314"/>
        <v/>
      </c>
      <c r="BE603" s="201" t="str">
        <f t="shared" si="315"/>
        <v/>
      </c>
      <c r="BF603" s="174" t="str">
        <f t="shared" si="316"/>
        <v/>
      </c>
      <c r="BG603" s="186" t="str">
        <f t="shared" si="317"/>
        <v/>
      </c>
      <c r="BH603" s="175" t="str">
        <f t="shared" si="318"/>
        <v/>
      </c>
      <c r="BI603" s="632"/>
    </row>
    <row r="604" spans="1:69" ht="37.5" x14ac:dyDescent="0.3">
      <c r="A604" s="221"/>
      <c r="B604" s="222"/>
      <c r="C604" s="214">
        <v>593</v>
      </c>
      <c r="D604" s="640" t="s">
        <v>3692</v>
      </c>
      <c r="E604" s="16" t="s">
        <v>46</v>
      </c>
      <c r="F604" s="17"/>
      <c r="G604" s="134">
        <v>44354</v>
      </c>
      <c r="H604" s="135">
        <v>44372</v>
      </c>
      <c r="I604" s="141"/>
      <c r="J604" s="25"/>
      <c r="K604" s="145"/>
      <c r="L604" s="28"/>
      <c r="M604" s="395">
        <v>44372</v>
      </c>
      <c r="N604" s="158">
        <f t="shared" si="319"/>
        <v>15</v>
      </c>
      <c r="O604" s="27"/>
      <c r="P604" s="27"/>
      <c r="Q604" s="27"/>
      <c r="R604" s="27" t="s">
        <v>0</v>
      </c>
      <c r="S604" s="27"/>
      <c r="T604" s="28"/>
      <c r="U604" s="29"/>
      <c r="V604" s="32">
        <v>0.25</v>
      </c>
      <c r="W604" s="318"/>
      <c r="X604" s="319"/>
      <c r="Y604" s="160">
        <f t="shared" si="305"/>
        <v>0.25</v>
      </c>
      <c r="Z604" s="159">
        <f t="shared" si="320"/>
        <v>2.5</v>
      </c>
      <c r="AA604" s="327"/>
      <c r="AB604" s="400">
        <f t="shared" si="329"/>
        <v>-30</v>
      </c>
      <c r="AC604" s="371"/>
      <c r="AD604" s="226" t="str">
        <f t="shared" si="306"/>
        <v/>
      </c>
      <c r="AE604" s="368">
        <f t="shared" si="321"/>
        <v>-27.5</v>
      </c>
      <c r="AF604" s="339"/>
      <c r="AG604" s="338"/>
      <c r="AH604" s="336"/>
      <c r="AI604" s="161">
        <f t="shared" si="322"/>
        <v>0</v>
      </c>
      <c r="AJ604" s="162">
        <f t="shared" si="307"/>
        <v>2.5</v>
      </c>
      <c r="AK604" s="163">
        <f t="shared" si="323"/>
        <v>2.5</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f t="shared" si="308"/>
        <v>15</v>
      </c>
      <c r="AX604" s="165" t="str">
        <f t="shared" si="309"/>
        <v/>
      </c>
      <c r="AY604" s="193">
        <f t="shared" si="310"/>
        <v>15</v>
      </c>
      <c r="AZ604" s="183" t="str">
        <f t="shared" si="311"/>
        <v/>
      </c>
      <c r="BA604" s="173">
        <f t="shared" si="312"/>
        <v>0.25</v>
      </c>
      <c r="BB604" s="174" t="str">
        <f t="shared" si="313"/>
        <v/>
      </c>
      <c r="BC604" s="186">
        <f t="shared" si="336"/>
        <v>0.25</v>
      </c>
      <c r="BD604" s="174" t="str">
        <f t="shared" si="314"/>
        <v/>
      </c>
      <c r="BE604" s="201" t="str">
        <f t="shared" si="315"/>
        <v/>
      </c>
      <c r="BF604" s="174" t="str">
        <f t="shared" si="316"/>
        <v/>
      </c>
      <c r="BG604" s="186" t="str">
        <f t="shared" si="317"/>
        <v/>
      </c>
      <c r="BH604" s="175" t="str">
        <f t="shared" si="318"/>
        <v/>
      </c>
      <c r="BI604" s="632"/>
    </row>
    <row r="605" spans="1:69" ht="37.5" x14ac:dyDescent="0.3">
      <c r="A605" s="221"/>
      <c r="B605" s="222"/>
      <c r="C605" s="213">
        <v>594</v>
      </c>
      <c r="D605" s="641" t="s">
        <v>3693</v>
      </c>
      <c r="E605" s="18" t="s">
        <v>46</v>
      </c>
      <c r="F605" s="17"/>
      <c r="G605" s="134">
        <v>44354</v>
      </c>
      <c r="H605" s="135">
        <v>44372</v>
      </c>
      <c r="I605" s="141"/>
      <c r="J605" s="25"/>
      <c r="K605" s="145"/>
      <c r="L605" s="28"/>
      <c r="M605" s="395">
        <v>44372</v>
      </c>
      <c r="N605" s="158">
        <f t="shared" si="319"/>
        <v>15</v>
      </c>
      <c r="O605" s="27" t="s">
        <v>0</v>
      </c>
      <c r="P605" s="27"/>
      <c r="Q605" s="27"/>
      <c r="R605" s="27"/>
      <c r="S605" s="27"/>
      <c r="T605" s="28"/>
      <c r="U605" s="29"/>
      <c r="V605" s="32">
        <v>0.25</v>
      </c>
      <c r="W605" s="318">
        <v>0.25</v>
      </c>
      <c r="X605" s="319"/>
      <c r="Y605" s="160">
        <f t="shared" si="305"/>
        <v>0.5</v>
      </c>
      <c r="Z605" s="159">
        <f t="shared" si="320"/>
        <v>7.5</v>
      </c>
      <c r="AA605" s="327"/>
      <c r="AB605" s="400">
        <f t="shared" si="329"/>
        <v>-30</v>
      </c>
      <c r="AC605" s="371"/>
      <c r="AD605" s="226" t="str">
        <f t="shared" si="306"/>
        <v/>
      </c>
      <c r="AE605" s="368">
        <f t="shared" si="321"/>
        <v>-22.5</v>
      </c>
      <c r="AF605" s="339"/>
      <c r="AG605" s="338"/>
      <c r="AH605" s="336"/>
      <c r="AI605" s="161">
        <f t="shared" si="322"/>
        <v>0</v>
      </c>
      <c r="AJ605" s="162">
        <f t="shared" si="307"/>
        <v>7.5</v>
      </c>
      <c r="AK605" s="163">
        <f t="shared" si="323"/>
        <v>7.5</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f t="shared" si="308"/>
        <v>15</v>
      </c>
      <c r="AX605" s="165" t="str">
        <f t="shared" si="309"/>
        <v/>
      </c>
      <c r="AY605" s="193">
        <f t="shared" si="310"/>
        <v>15</v>
      </c>
      <c r="AZ605" s="183" t="str">
        <f t="shared" si="311"/>
        <v/>
      </c>
      <c r="BA605" s="173">
        <f t="shared" si="312"/>
        <v>0.25</v>
      </c>
      <c r="BB605" s="174" t="str">
        <f t="shared" si="313"/>
        <v/>
      </c>
      <c r="BC605" s="186">
        <f t="shared" si="336"/>
        <v>0.25</v>
      </c>
      <c r="BD605" s="174" t="str">
        <f t="shared" si="314"/>
        <v/>
      </c>
      <c r="BE605" s="201">
        <f t="shared" si="315"/>
        <v>0.25</v>
      </c>
      <c r="BF605" s="174" t="str">
        <f t="shared" si="316"/>
        <v/>
      </c>
      <c r="BG605" s="186">
        <f t="shared" si="317"/>
        <v>0.25</v>
      </c>
      <c r="BH605" s="175" t="str">
        <f t="shared" si="318"/>
        <v/>
      </c>
      <c r="BI605" s="632"/>
    </row>
    <row r="606" spans="1:69" ht="56.25" x14ac:dyDescent="0.3">
      <c r="A606" s="221"/>
      <c r="B606" s="222"/>
      <c r="C606" s="214">
        <v>595</v>
      </c>
      <c r="D606" s="651" t="s">
        <v>3687</v>
      </c>
      <c r="E606" s="16" t="s">
        <v>3615</v>
      </c>
      <c r="F606" s="17"/>
      <c r="G606" s="134">
        <v>44354</v>
      </c>
      <c r="H606" s="135">
        <v>44372</v>
      </c>
      <c r="I606" s="141"/>
      <c r="J606" s="25"/>
      <c r="K606" s="145"/>
      <c r="L606" s="28"/>
      <c r="M606" s="395">
        <v>44372</v>
      </c>
      <c r="N606" s="158">
        <f t="shared" si="319"/>
        <v>15</v>
      </c>
      <c r="O606" s="27"/>
      <c r="P606" s="27"/>
      <c r="Q606" s="27"/>
      <c r="R606" s="27" t="s">
        <v>0</v>
      </c>
      <c r="S606" s="27"/>
      <c r="T606" s="28"/>
      <c r="U606" s="29"/>
      <c r="V606" s="32">
        <v>0.25</v>
      </c>
      <c r="W606" s="318"/>
      <c r="X606" s="319"/>
      <c r="Y606" s="160">
        <f t="shared" si="305"/>
        <v>0.25</v>
      </c>
      <c r="Z606" s="159">
        <f t="shared" si="320"/>
        <v>2.5</v>
      </c>
      <c r="AA606" s="327"/>
      <c r="AB606" s="400">
        <f t="shared" si="329"/>
        <v>-30</v>
      </c>
      <c r="AC606" s="371"/>
      <c r="AD606" s="226" t="str">
        <f t="shared" si="306"/>
        <v/>
      </c>
      <c r="AE606" s="368">
        <f t="shared" si="321"/>
        <v>-27.5</v>
      </c>
      <c r="AF606" s="339"/>
      <c r="AG606" s="338"/>
      <c r="AH606" s="336"/>
      <c r="AI606" s="161">
        <f t="shared" si="322"/>
        <v>0</v>
      </c>
      <c r="AJ606" s="162">
        <f t="shared" si="307"/>
        <v>2.5</v>
      </c>
      <c r="AK606" s="163">
        <f t="shared" si="323"/>
        <v>2.5</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f t="shared" si="308"/>
        <v>15</v>
      </c>
      <c r="AX606" s="165" t="str">
        <f t="shared" si="309"/>
        <v/>
      </c>
      <c r="AY606" s="193">
        <f t="shared" si="310"/>
        <v>15</v>
      </c>
      <c r="AZ606" s="183" t="str">
        <f t="shared" si="311"/>
        <v/>
      </c>
      <c r="BA606" s="173">
        <f t="shared" si="312"/>
        <v>0.25</v>
      </c>
      <c r="BB606" s="174" t="str">
        <f t="shared" si="313"/>
        <v/>
      </c>
      <c r="BC606" s="186">
        <f t="shared" si="336"/>
        <v>0.25</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651" t="s">
        <v>3688</v>
      </c>
      <c r="E607" s="16" t="s">
        <v>3615</v>
      </c>
      <c r="F607" s="17"/>
      <c r="G607" s="134">
        <v>44354</v>
      </c>
      <c r="H607" s="135">
        <v>44372</v>
      </c>
      <c r="I607" s="141"/>
      <c r="J607" s="25"/>
      <c r="K607" s="145"/>
      <c r="L607" s="28"/>
      <c r="M607" s="395">
        <v>44372</v>
      </c>
      <c r="N607" s="158">
        <f t="shared" si="319"/>
        <v>15</v>
      </c>
      <c r="O607" s="27"/>
      <c r="P607" s="27"/>
      <c r="Q607" s="27"/>
      <c r="R607" s="27" t="s">
        <v>0</v>
      </c>
      <c r="S607" s="27"/>
      <c r="T607" s="28"/>
      <c r="U607" s="29"/>
      <c r="V607" s="32">
        <v>0.25</v>
      </c>
      <c r="W607" s="318"/>
      <c r="X607" s="319"/>
      <c r="Y607" s="160">
        <f t="shared" si="305"/>
        <v>0.25</v>
      </c>
      <c r="Z607" s="159">
        <f t="shared" si="320"/>
        <v>2.5</v>
      </c>
      <c r="AA607" s="327"/>
      <c r="AB607" s="400">
        <f t="shared" si="329"/>
        <v>-30</v>
      </c>
      <c r="AC607" s="371"/>
      <c r="AD607" s="226" t="str">
        <f t="shared" si="306"/>
        <v/>
      </c>
      <c r="AE607" s="368">
        <f t="shared" si="321"/>
        <v>-27.5</v>
      </c>
      <c r="AF607" s="339"/>
      <c r="AG607" s="338"/>
      <c r="AH607" s="336"/>
      <c r="AI607" s="161">
        <f t="shared" si="322"/>
        <v>0</v>
      </c>
      <c r="AJ607" s="162">
        <f t="shared" si="307"/>
        <v>2.5</v>
      </c>
      <c r="AK607" s="163">
        <f t="shared" si="323"/>
        <v>2.5</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f t="shared" si="308"/>
        <v>15</v>
      </c>
      <c r="AX607" s="165" t="str">
        <f t="shared" si="309"/>
        <v/>
      </c>
      <c r="AY607" s="193">
        <f t="shared" si="310"/>
        <v>15</v>
      </c>
      <c r="AZ607" s="183" t="str">
        <f t="shared" si="311"/>
        <v/>
      </c>
      <c r="BA607" s="173">
        <f t="shared" si="312"/>
        <v>0.25</v>
      </c>
      <c r="BB607" s="174" t="str">
        <f t="shared" si="313"/>
        <v/>
      </c>
      <c r="BC607" s="186">
        <f t="shared" si="336"/>
        <v>0.25</v>
      </c>
      <c r="BD607" s="174" t="str">
        <f t="shared" si="314"/>
        <v/>
      </c>
      <c r="BE607" s="201" t="str">
        <f t="shared" si="315"/>
        <v/>
      </c>
      <c r="BF607" s="174" t="str">
        <f t="shared" si="316"/>
        <v/>
      </c>
      <c r="BG607" s="186" t="str">
        <f t="shared" si="317"/>
        <v/>
      </c>
      <c r="BH607" s="175" t="str">
        <f t="shared" si="318"/>
        <v/>
      </c>
      <c r="BI607" s="632"/>
    </row>
    <row r="608" spans="1:69" ht="21.75" customHeight="1" x14ac:dyDescent="0.3">
      <c r="A608" s="221"/>
      <c r="B608" s="222"/>
      <c r="C608" s="214">
        <v>597</v>
      </c>
      <c r="D608" s="652" t="s">
        <v>3689</v>
      </c>
      <c r="E608" s="16" t="s">
        <v>3615</v>
      </c>
      <c r="F608" s="17"/>
      <c r="G608" s="134">
        <v>44354</v>
      </c>
      <c r="H608" s="135">
        <v>44372</v>
      </c>
      <c r="I608" s="141"/>
      <c r="J608" s="25"/>
      <c r="K608" s="145"/>
      <c r="L608" s="28"/>
      <c r="M608" s="395">
        <v>44372</v>
      </c>
      <c r="N608" s="158">
        <f t="shared" si="319"/>
        <v>15</v>
      </c>
      <c r="O608" s="27"/>
      <c r="P608" s="27"/>
      <c r="Q608" s="27"/>
      <c r="R608" s="27" t="s">
        <v>0</v>
      </c>
      <c r="S608" s="27"/>
      <c r="T608" s="28"/>
      <c r="U608" s="29"/>
      <c r="V608" s="32">
        <v>0.25</v>
      </c>
      <c r="W608" s="318"/>
      <c r="X608" s="319"/>
      <c r="Y608" s="160">
        <f t="shared" si="305"/>
        <v>0.25</v>
      </c>
      <c r="Z608" s="159">
        <f t="shared" si="320"/>
        <v>2.5</v>
      </c>
      <c r="AA608" s="327"/>
      <c r="AB608" s="400">
        <f t="shared" si="329"/>
        <v>-30</v>
      </c>
      <c r="AC608" s="371"/>
      <c r="AD608" s="226" t="str">
        <f t="shared" si="306"/>
        <v/>
      </c>
      <c r="AE608" s="368">
        <f t="shared" si="321"/>
        <v>-27.5</v>
      </c>
      <c r="AF608" s="339"/>
      <c r="AG608" s="338"/>
      <c r="AH608" s="336"/>
      <c r="AI608" s="161">
        <f t="shared" si="322"/>
        <v>0</v>
      </c>
      <c r="AJ608" s="162">
        <f t="shared" si="307"/>
        <v>2.5</v>
      </c>
      <c r="AK608" s="163">
        <f t="shared" si="323"/>
        <v>2.5</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f t="shared" si="308"/>
        <v>15</v>
      </c>
      <c r="AX608" s="165" t="str">
        <f t="shared" si="309"/>
        <v/>
      </c>
      <c r="AY608" s="193">
        <f t="shared" si="310"/>
        <v>15</v>
      </c>
      <c r="AZ608" s="183" t="str">
        <f t="shared" si="311"/>
        <v/>
      </c>
      <c r="BA608" s="173">
        <f t="shared" si="312"/>
        <v>0.25</v>
      </c>
      <c r="BB608" s="174" t="str">
        <f t="shared" si="313"/>
        <v/>
      </c>
      <c r="BC608" s="186">
        <f t="shared" si="336"/>
        <v>0.25</v>
      </c>
      <c r="BD608" s="174" t="str">
        <f t="shared" si="314"/>
        <v/>
      </c>
      <c r="BE608" s="201" t="str">
        <f t="shared" si="315"/>
        <v/>
      </c>
      <c r="BF608" s="174" t="str">
        <f t="shared" si="316"/>
        <v/>
      </c>
      <c r="BG608" s="186" t="str">
        <f t="shared" si="317"/>
        <v/>
      </c>
      <c r="BH608" s="175" t="str">
        <f t="shared" si="318"/>
        <v/>
      </c>
      <c r="BI608" s="632"/>
    </row>
    <row r="609" spans="1:140" ht="42" customHeight="1" x14ac:dyDescent="0.3">
      <c r="A609" s="221"/>
      <c r="B609" s="222"/>
      <c r="C609" s="214">
        <v>598</v>
      </c>
      <c r="D609" s="651" t="s">
        <v>3690</v>
      </c>
      <c r="E609" s="16" t="s">
        <v>3615</v>
      </c>
      <c r="F609" s="17"/>
      <c r="G609" s="134">
        <v>44354</v>
      </c>
      <c r="H609" s="135">
        <v>44372</v>
      </c>
      <c r="I609" s="141"/>
      <c r="J609" s="25"/>
      <c r="K609" s="145"/>
      <c r="L609" s="28"/>
      <c r="M609" s="395">
        <v>44372</v>
      </c>
      <c r="N609" s="158">
        <f t="shared" si="319"/>
        <v>15</v>
      </c>
      <c r="O609" s="27"/>
      <c r="P609" s="27"/>
      <c r="Q609" s="27"/>
      <c r="R609" s="27" t="s">
        <v>0</v>
      </c>
      <c r="S609" s="27"/>
      <c r="T609" s="28"/>
      <c r="U609" s="29"/>
      <c r="V609" s="32">
        <v>0.25</v>
      </c>
      <c r="W609" s="318"/>
      <c r="X609" s="319"/>
      <c r="Y609" s="160">
        <f t="shared" si="305"/>
        <v>0.25</v>
      </c>
      <c r="Z609" s="159">
        <f t="shared" si="320"/>
        <v>2.5</v>
      </c>
      <c r="AA609" s="327"/>
      <c r="AB609" s="400">
        <f t="shared" si="329"/>
        <v>-30</v>
      </c>
      <c r="AC609" s="371"/>
      <c r="AD609" s="226" t="str">
        <f t="shared" si="306"/>
        <v/>
      </c>
      <c r="AE609" s="368">
        <f t="shared" si="321"/>
        <v>-27.5</v>
      </c>
      <c r="AF609" s="339"/>
      <c r="AG609" s="338"/>
      <c r="AH609" s="336"/>
      <c r="AI609" s="161">
        <f t="shared" si="322"/>
        <v>0</v>
      </c>
      <c r="AJ609" s="162">
        <f t="shared" si="307"/>
        <v>2.5</v>
      </c>
      <c r="AK609" s="163">
        <f t="shared" si="323"/>
        <v>2.5</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f t="shared" si="308"/>
        <v>15</v>
      </c>
      <c r="AX609" s="165" t="str">
        <f t="shared" si="309"/>
        <v/>
      </c>
      <c r="AY609" s="193">
        <f t="shared" si="310"/>
        <v>15</v>
      </c>
      <c r="AZ609" s="183" t="str">
        <f t="shared" si="311"/>
        <v/>
      </c>
      <c r="BA609" s="173">
        <f t="shared" si="312"/>
        <v>0.25</v>
      </c>
      <c r="BB609" s="174" t="str">
        <f t="shared" si="313"/>
        <v/>
      </c>
      <c r="BC609" s="186">
        <f t="shared" si="336"/>
        <v>0.25</v>
      </c>
      <c r="BD609" s="174" t="str">
        <f t="shared" si="314"/>
        <v/>
      </c>
      <c r="BE609" s="201" t="str">
        <f t="shared" si="315"/>
        <v/>
      </c>
      <c r="BF609" s="174" t="str">
        <f t="shared" si="316"/>
        <v/>
      </c>
      <c r="BG609" s="186" t="str">
        <f t="shared" si="317"/>
        <v/>
      </c>
      <c r="BH609" s="175" t="str">
        <f t="shared" si="318"/>
        <v/>
      </c>
      <c r="BI609" s="632"/>
    </row>
    <row r="610" spans="1:140" ht="40.5" customHeight="1" x14ac:dyDescent="0.3">
      <c r="A610" s="221"/>
      <c r="B610" s="222"/>
      <c r="C610" s="213">
        <v>599</v>
      </c>
      <c r="D610" s="651" t="s">
        <v>3691</v>
      </c>
      <c r="E610" s="16" t="s">
        <v>3615</v>
      </c>
      <c r="F610" s="17"/>
      <c r="G610" s="134">
        <v>44354</v>
      </c>
      <c r="H610" s="135">
        <v>44372</v>
      </c>
      <c r="I610" s="143"/>
      <c r="J610" s="80"/>
      <c r="K610" s="147"/>
      <c r="L610" s="30"/>
      <c r="M610" s="395">
        <v>44372</v>
      </c>
      <c r="N610" s="158">
        <f t="shared" si="319"/>
        <v>15</v>
      </c>
      <c r="O610" s="27"/>
      <c r="P610" s="27"/>
      <c r="Q610" s="27"/>
      <c r="R610" s="27" t="s">
        <v>0</v>
      </c>
      <c r="S610" s="27"/>
      <c r="T610" s="30"/>
      <c r="U610" s="31"/>
      <c r="V610" s="32">
        <v>0.25</v>
      </c>
      <c r="W610" s="320"/>
      <c r="X610" s="318"/>
      <c r="Y610" s="160">
        <f t="shared" si="305"/>
        <v>0.25</v>
      </c>
      <c r="Z610" s="159">
        <f t="shared" si="320"/>
        <v>2.5</v>
      </c>
      <c r="AA610" s="328"/>
      <c r="AB610" s="400">
        <f t="shared" si="329"/>
        <v>-30</v>
      </c>
      <c r="AC610" s="371"/>
      <c r="AD610" s="226" t="str">
        <f t="shared" si="306"/>
        <v/>
      </c>
      <c r="AE610" s="368">
        <f t="shared" si="321"/>
        <v>-27.5</v>
      </c>
      <c r="AF610" s="340"/>
      <c r="AG610" s="341"/>
      <c r="AH610" s="339"/>
      <c r="AI610" s="161">
        <f t="shared" si="322"/>
        <v>0</v>
      </c>
      <c r="AJ610" s="162">
        <f t="shared" si="307"/>
        <v>2.5</v>
      </c>
      <c r="AK610" s="163">
        <f t="shared" si="323"/>
        <v>2.5</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f t="shared" si="308"/>
        <v>15</v>
      </c>
      <c r="AX610" s="165" t="str">
        <f t="shared" si="309"/>
        <v/>
      </c>
      <c r="AY610" s="193">
        <f t="shared" si="310"/>
        <v>15</v>
      </c>
      <c r="AZ610" s="183" t="str">
        <f t="shared" si="311"/>
        <v/>
      </c>
      <c r="BA610" s="173">
        <f t="shared" si="312"/>
        <v>0.25</v>
      </c>
      <c r="BB610" s="174" t="str">
        <f t="shared" si="313"/>
        <v/>
      </c>
      <c r="BC610" s="186">
        <f t="shared" si="336"/>
        <v>0.25</v>
      </c>
      <c r="BD610" s="174" t="str">
        <f t="shared" si="314"/>
        <v/>
      </c>
      <c r="BE610" s="201" t="str">
        <f t="shared" si="315"/>
        <v/>
      </c>
      <c r="BF610" s="174" t="str">
        <f t="shared" si="316"/>
        <v/>
      </c>
      <c r="BG610" s="186" t="str">
        <f t="shared" si="317"/>
        <v/>
      </c>
      <c r="BH610" s="175" t="str">
        <f t="shared" si="318"/>
        <v/>
      </c>
      <c r="BI610" s="632"/>
    </row>
    <row r="611" spans="1:140" s="26" customFormat="1" ht="37.5" x14ac:dyDescent="0.3">
      <c r="A611" s="221"/>
      <c r="B611" s="222"/>
      <c r="C611" s="213">
        <v>600</v>
      </c>
      <c r="D611" s="651" t="s">
        <v>3692</v>
      </c>
      <c r="E611" s="16" t="s">
        <v>3615</v>
      </c>
      <c r="F611" s="17"/>
      <c r="G611" s="134">
        <v>44354</v>
      </c>
      <c r="H611" s="135">
        <v>44372</v>
      </c>
      <c r="I611" s="141"/>
      <c r="J611" s="25"/>
      <c r="K611" s="145"/>
      <c r="L611" s="28"/>
      <c r="M611" s="395">
        <v>44372</v>
      </c>
      <c r="N611" s="158">
        <f t="shared" si="319"/>
        <v>15</v>
      </c>
      <c r="O611" s="27"/>
      <c r="P611" s="27"/>
      <c r="Q611" s="27"/>
      <c r="R611" s="27" t="s">
        <v>0</v>
      </c>
      <c r="S611" s="27"/>
      <c r="T611" s="27"/>
      <c r="U611" s="28"/>
      <c r="V611" s="32">
        <v>0.25</v>
      </c>
      <c r="W611" s="318"/>
      <c r="X611" s="318"/>
      <c r="Y611" s="160">
        <f t="shared" si="305"/>
        <v>0.25</v>
      </c>
      <c r="Z611" s="159">
        <f t="shared" si="320"/>
        <v>2.5</v>
      </c>
      <c r="AA611" s="327"/>
      <c r="AB611" s="400">
        <f t="shared" si="329"/>
        <v>-30</v>
      </c>
      <c r="AC611" s="371"/>
      <c r="AD611" s="226" t="str">
        <f t="shared" si="306"/>
        <v/>
      </c>
      <c r="AE611" s="368">
        <f t="shared" si="321"/>
        <v>-27.5</v>
      </c>
      <c r="AF611" s="339"/>
      <c r="AG611" s="342"/>
      <c r="AH611" s="339"/>
      <c r="AI611" s="161">
        <f t="shared" si="322"/>
        <v>0</v>
      </c>
      <c r="AJ611" s="162">
        <f t="shared" si="307"/>
        <v>2.5</v>
      </c>
      <c r="AK611" s="163">
        <f t="shared" si="323"/>
        <v>2.5</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f t="shared" si="308"/>
        <v>15</v>
      </c>
      <c r="AX611" s="165" t="str">
        <f t="shared" si="309"/>
        <v/>
      </c>
      <c r="AY611" s="193">
        <f t="shared" si="310"/>
        <v>15</v>
      </c>
      <c r="AZ611" s="183" t="str">
        <f t="shared" si="311"/>
        <v/>
      </c>
      <c r="BA611" s="173">
        <f t="shared" si="312"/>
        <v>0.25</v>
      </c>
      <c r="BB611" s="174" t="str">
        <f t="shared" si="313"/>
        <v/>
      </c>
      <c r="BC611" s="186">
        <f t="shared" si="336"/>
        <v>0.25</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37.5" x14ac:dyDescent="0.3">
      <c r="A612" s="219"/>
      <c r="B612" s="220"/>
      <c r="C612" s="213">
        <v>601</v>
      </c>
      <c r="D612" s="652" t="s">
        <v>3693</v>
      </c>
      <c r="E612" s="16" t="s">
        <v>3615</v>
      </c>
      <c r="F612" s="34"/>
      <c r="G612" s="134">
        <v>44354</v>
      </c>
      <c r="H612" s="135">
        <v>44372</v>
      </c>
      <c r="I612" s="140"/>
      <c r="J612" s="78"/>
      <c r="K612" s="144"/>
      <c r="L612" s="119"/>
      <c r="M612" s="395">
        <v>44372</v>
      </c>
      <c r="N612" s="158">
        <f t="shared" si="319"/>
        <v>15</v>
      </c>
      <c r="O612" s="311"/>
      <c r="P612" s="315"/>
      <c r="Q612" s="315"/>
      <c r="R612" s="315" t="s">
        <v>0</v>
      </c>
      <c r="S612" s="315"/>
      <c r="T612" s="315"/>
      <c r="U612" s="316"/>
      <c r="V612" s="32">
        <v>0.25</v>
      </c>
      <c r="W612" s="313"/>
      <c r="X612" s="313"/>
      <c r="Y612" s="160">
        <f t="shared" si="305"/>
        <v>0.25</v>
      </c>
      <c r="Z612" s="159">
        <f t="shared" si="320"/>
        <v>2.5</v>
      </c>
      <c r="AA612" s="327"/>
      <c r="AB612" s="400">
        <f t="shared" si="329"/>
        <v>-30</v>
      </c>
      <c r="AC612" s="371"/>
      <c r="AD612" s="226" t="str">
        <f t="shared" si="306"/>
        <v/>
      </c>
      <c r="AE612" s="368">
        <f t="shared" si="321"/>
        <v>-27.5</v>
      </c>
      <c r="AF612" s="339"/>
      <c r="AG612" s="338"/>
      <c r="AH612" s="336"/>
      <c r="AI612" s="161">
        <f t="shared" si="322"/>
        <v>0</v>
      </c>
      <c r="AJ612" s="162">
        <f t="shared" si="307"/>
        <v>2.5</v>
      </c>
      <c r="AK612" s="163">
        <f t="shared" si="323"/>
        <v>2.5</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f t="shared" si="308"/>
        <v>15</v>
      </c>
      <c r="AX612" s="165" t="str">
        <f t="shared" si="309"/>
        <v/>
      </c>
      <c r="AY612" s="193">
        <f t="shared" si="310"/>
        <v>15</v>
      </c>
      <c r="AZ612" s="183" t="str">
        <f t="shared" si="311"/>
        <v/>
      </c>
      <c r="BA612" s="173">
        <f t="shared" si="312"/>
        <v>0.25</v>
      </c>
      <c r="BB612" s="174" t="str">
        <f t="shared" si="313"/>
        <v/>
      </c>
      <c r="BC612" s="186">
        <f t="shared" si="336"/>
        <v>0.25</v>
      </c>
      <c r="BD612" s="174" t="str">
        <f t="shared" si="314"/>
        <v/>
      </c>
      <c r="BE612" s="201" t="str">
        <f t="shared" si="315"/>
        <v/>
      </c>
      <c r="BF612" s="174" t="str">
        <f t="shared" si="316"/>
        <v/>
      </c>
      <c r="BG612" s="186" t="str">
        <f t="shared" si="317"/>
        <v/>
      </c>
      <c r="BH612" s="175" t="str">
        <f t="shared" si="318"/>
        <v/>
      </c>
      <c r="BI612" s="632"/>
    </row>
    <row r="613" spans="1:140" ht="56.25" x14ac:dyDescent="0.3">
      <c r="A613" s="219"/>
      <c r="B613" s="220"/>
      <c r="C613" s="213">
        <v>602</v>
      </c>
      <c r="D613" s="662" t="s">
        <v>3687</v>
      </c>
      <c r="E613" s="33" t="s">
        <v>3623</v>
      </c>
      <c r="F613" s="34"/>
      <c r="G613" s="134">
        <v>44354</v>
      </c>
      <c r="H613" s="135">
        <v>44372</v>
      </c>
      <c r="I613" s="140"/>
      <c r="J613" s="78"/>
      <c r="K613" s="144"/>
      <c r="L613" s="119"/>
      <c r="M613" s="395">
        <v>44372</v>
      </c>
      <c r="N613" s="158">
        <f t="shared" si="319"/>
        <v>15</v>
      </c>
      <c r="O613" s="315"/>
      <c r="P613" s="315"/>
      <c r="Q613" s="315"/>
      <c r="R613" s="315" t="s">
        <v>0</v>
      </c>
      <c r="S613" s="315"/>
      <c r="T613" s="316"/>
      <c r="U613" s="317"/>
      <c r="V613" s="32">
        <v>0.25</v>
      </c>
      <c r="W613" s="313"/>
      <c r="X613" s="313"/>
      <c r="Y613" s="160">
        <f t="shared" si="305"/>
        <v>0.25</v>
      </c>
      <c r="Z613" s="159">
        <f t="shared" si="320"/>
        <v>2.5</v>
      </c>
      <c r="AA613" s="326"/>
      <c r="AB613" s="400">
        <f t="shared" si="329"/>
        <v>-30</v>
      </c>
      <c r="AC613" s="370"/>
      <c r="AD613" s="226" t="str">
        <f t="shared" si="306"/>
        <v/>
      </c>
      <c r="AE613" s="368">
        <f t="shared" si="321"/>
        <v>-27.5</v>
      </c>
      <c r="AF613" s="331"/>
      <c r="AG613" s="333"/>
      <c r="AH613" s="334"/>
      <c r="AI613" s="161">
        <f t="shared" si="322"/>
        <v>0</v>
      </c>
      <c r="AJ613" s="162">
        <f t="shared" si="307"/>
        <v>2.5</v>
      </c>
      <c r="AK613" s="163">
        <f t="shared" si="323"/>
        <v>2.5</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f t="shared" si="308"/>
        <v>15</v>
      </c>
      <c r="AX613" s="165" t="str">
        <f t="shared" si="309"/>
        <v/>
      </c>
      <c r="AY613" s="193">
        <f t="shared" si="310"/>
        <v>15</v>
      </c>
      <c r="AZ613" s="183" t="str">
        <f t="shared" si="311"/>
        <v/>
      </c>
      <c r="BA613" s="173">
        <f t="shared" si="312"/>
        <v>0.25</v>
      </c>
      <c r="BB613" s="174" t="str">
        <f t="shared" si="313"/>
        <v/>
      </c>
      <c r="BC613" s="186">
        <f t="shared" si="336"/>
        <v>0.25</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662" t="s">
        <v>3688</v>
      </c>
      <c r="E614" s="33" t="s">
        <v>3623</v>
      </c>
      <c r="F614" s="34"/>
      <c r="G614" s="134">
        <v>44354</v>
      </c>
      <c r="H614" s="135">
        <v>44372</v>
      </c>
      <c r="I614" s="141"/>
      <c r="J614" s="25"/>
      <c r="K614" s="145"/>
      <c r="L614" s="28"/>
      <c r="M614" s="395">
        <v>44372</v>
      </c>
      <c r="N614" s="158">
        <f t="shared" si="319"/>
        <v>15</v>
      </c>
      <c r="O614" s="315"/>
      <c r="P614" s="315"/>
      <c r="Q614" s="315"/>
      <c r="R614" s="315" t="s">
        <v>0</v>
      </c>
      <c r="S614" s="315"/>
      <c r="T614" s="316"/>
      <c r="U614" s="317"/>
      <c r="V614" s="32">
        <v>0.25</v>
      </c>
      <c r="W614" s="313"/>
      <c r="X614" s="313"/>
      <c r="Y614" s="160">
        <f t="shared" si="305"/>
        <v>0.25</v>
      </c>
      <c r="Z614" s="159">
        <f t="shared" si="320"/>
        <v>2.5</v>
      </c>
      <c r="AA614" s="326"/>
      <c r="AB614" s="400">
        <f t="shared" si="329"/>
        <v>-30</v>
      </c>
      <c r="AC614" s="370"/>
      <c r="AD614" s="226" t="str">
        <f t="shared" si="306"/>
        <v/>
      </c>
      <c r="AE614" s="368">
        <f t="shared" si="321"/>
        <v>-27.5</v>
      </c>
      <c r="AF614" s="331"/>
      <c r="AG614" s="333"/>
      <c r="AH614" s="334"/>
      <c r="AI614" s="161">
        <f t="shared" si="322"/>
        <v>0</v>
      </c>
      <c r="AJ614" s="162">
        <f t="shared" si="307"/>
        <v>2.5</v>
      </c>
      <c r="AK614" s="163">
        <f t="shared" si="323"/>
        <v>2.5</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f t="shared" si="308"/>
        <v>15</v>
      </c>
      <c r="AX614" s="165" t="str">
        <f t="shared" si="309"/>
        <v/>
      </c>
      <c r="AY614" s="193">
        <f t="shared" si="310"/>
        <v>15</v>
      </c>
      <c r="AZ614" s="183" t="str">
        <f t="shared" si="311"/>
        <v/>
      </c>
      <c r="BA614" s="173">
        <f t="shared" si="312"/>
        <v>0.25</v>
      </c>
      <c r="BB614" s="174" t="str">
        <f t="shared" si="313"/>
        <v/>
      </c>
      <c r="BC614" s="186">
        <f t="shared" si="336"/>
        <v>0.25</v>
      </c>
      <c r="BD614" s="174" t="str">
        <f t="shared" si="314"/>
        <v/>
      </c>
      <c r="BE614" s="201" t="str">
        <f t="shared" si="315"/>
        <v/>
      </c>
      <c r="BF614" s="174" t="str">
        <f t="shared" si="316"/>
        <v/>
      </c>
      <c r="BG614" s="186" t="str">
        <f t="shared" si="317"/>
        <v/>
      </c>
      <c r="BH614" s="175" t="str">
        <f t="shared" si="318"/>
        <v/>
      </c>
      <c r="BI614" s="632"/>
    </row>
    <row r="615" spans="1:140" ht="21" customHeight="1" x14ac:dyDescent="0.3">
      <c r="A615" s="219"/>
      <c r="B615" s="220"/>
      <c r="C615" s="213">
        <v>604</v>
      </c>
      <c r="D615" s="663" t="s">
        <v>3689</v>
      </c>
      <c r="E615" s="33" t="s">
        <v>3623</v>
      </c>
      <c r="F615" s="34"/>
      <c r="G615" s="134">
        <v>44354</v>
      </c>
      <c r="H615" s="135">
        <v>44372</v>
      </c>
      <c r="I615" s="141"/>
      <c r="J615" s="25"/>
      <c r="K615" s="145"/>
      <c r="L615" s="28"/>
      <c r="M615" s="395">
        <v>44372</v>
      </c>
      <c r="N615" s="158">
        <f t="shared" si="319"/>
        <v>15</v>
      </c>
      <c r="O615" s="315"/>
      <c r="P615" s="315"/>
      <c r="Q615" s="315"/>
      <c r="R615" s="315" t="s">
        <v>0</v>
      </c>
      <c r="S615" s="315"/>
      <c r="T615" s="316"/>
      <c r="U615" s="317"/>
      <c r="V615" s="32">
        <v>0.25</v>
      </c>
      <c r="W615" s="313"/>
      <c r="X615" s="313"/>
      <c r="Y615" s="160">
        <f t="shared" si="305"/>
        <v>0.25</v>
      </c>
      <c r="Z615" s="159">
        <f t="shared" si="320"/>
        <v>2.5</v>
      </c>
      <c r="AA615" s="326"/>
      <c r="AB615" s="400">
        <f t="shared" si="329"/>
        <v>-30</v>
      </c>
      <c r="AC615" s="370"/>
      <c r="AD615" s="226" t="str">
        <f t="shared" si="306"/>
        <v/>
      </c>
      <c r="AE615" s="368">
        <f t="shared" si="321"/>
        <v>-27.5</v>
      </c>
      <c r="AF615" s="331"/>
      <c r="AG615" s="333"/>
      <c r="AH615" s="334"/>
      <c r="AI615" s="161">
        <f t="shared" si="322"/>
        <v>0</v>
      </c>
      <c r="AJ615" s="162">
        <f t="shared" si="307"/>
        <v>2.5</v>
      </c>
      <c r="AK615" s="163">
        <f t="shared" si="323"/>
        <v>2.5</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f t="shared" si="308"/>
        <v>15</v>
      </c>
      <c r="AX615" s="165" t="str">
        <f t="shared" si="309"/>
        <v/>
      </c>
      <c r="AY615" s="193">
        <f t="shared" si="310"/>
        <v>15</v>
      </c>
      <c r="AZ615" s="183" t="str">
        <f t="shared" si="311"/>
        <v/>
      </c>
      <c r="BA615" s="173">
        <f t="shared" si="312"/>
        <v>0.25</v>
      </c>
      <c r="BB615" s="174" t="str">
        <f t="shared" si="313"/>
        <v/>
      </c>
      <c r="BC615" s="186">
        <f t="shared" si="336"/>
        <v>0.25</v>
      </c>
      <c r="BD615" s="174" t="str">
        <f t="shared" si="314"/>
        <v/>
      </c>
      <c r="BE615" s="201" t="str">
        <f t="shared" si="315"/>
        <v/>
      </c>
      <c r="BF615" s="174" t="str">
        <f t="shared" si="316"/>
        <v/>
      </c>
      <c r="BG615" s="186" t="str">
        <f t="shared" si="317"/>
        <v/>
      </c>
      <c r="BH615" s="175" t="str">
        <f t="shared" si="318"/>
        <v/>
      </c>
      <c r="BI615" s="632"/>
    </row>
    <row r="616" spans="1:140" ht="40.5" customHeight="1" x14ac:dyDescent="0.3">
      <c r="A616" s="221"/>
      <c r="B616" s="222"/>
      <c r="C616" s="214">
        <v>605</v>
      </c>
      <c r="D616" s="662" t="s">
        <v>3690</v>
      </c>
      <c r="E616" s="33" t="s">
        <v>3623</v>
      </c>
      <c r="F616" s="17"/>
      <c r="G616" s="134">
        <v>44354</v>
      </c>
      <c r="H616" s="135">
        <v>44372</v>
      </c>
      <c r="I616" s="141"/>
      <c r="J616" s="25"/>
      <c r="K616" s="145"/>
      <c r="L616" s="28"/>
      <c r="M616" s="395">
        <v>44372</v>
      </c>
      <c r="N616" s="158">
        <f t="shared" si="319"/>
        <v>15</v>
      </c>
      <c r="O616" s="27"/>
      <c r="P616" s="27"/>
      <c r="Q616" s="27"/>
      <c r="R616" s="27" t="s">
        <v>0</v>
      </c>
      <c r="S616" s="27"/>
      <c r="T616" s="28"/>
      <c r="U616" s="29"/>
      <c r="V616" s="32">
        <v>0.25</v>
      </c>
      <c r="W616" s="313"/>
      <c r="X616" s="313"/>
      <c r="Y616" s="160">
        <f t="shared" si="305"/>
        <v>0.25</v>
      </c>
      <c r="Z616" s="159">
        <f t="shared" si="320"/>
        <v>2.5</v>
      </c>
      <c r="AA616" s="327"/>
      <c r="AB616" s="400">
        <f t="shared" si="329"/>
        <v>-30</v>
      </c>
      <c r="AC616" s="371"/>
      <c r="AD616" s="226" t="str">
        <f t="shared" si="306"/>
        <v/>
      </c>
      <c r="AE616" s="368">
        <f t="shared" si="321"/>
        <v>-27.5</v>
      </c>
      <c r="AF616" s="339"/>
      <c r="AG616" s="338"/>
      <c r="AH616" s="336"/>
      <c r="AI616" s="161">
        <f t="shared" si="322"/>
        <v>0</v>
      </c>
      <c r="AJ616" s="162">
        <f t="shared" si="307"/>
        <v>2.5</v>
      </c>
      <c r="AK616" s="163">
        <f t="shared" si="323"/>
        <v>2.5</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f t="shared" si="308"/>
        <v>15</v>
      </c>
      <c r="AX616" s="165" t="str">
        <f t="shared" si="309"/>
        <v/>
      </c>
      <c r="AY616" s="193">
        <f t="shared" si="310"/>
        <v>15</v>
      </c>
      <c r="AZ616" s="183" t="str">
        <f t="shared" si="311"/>
        <v/>
      </c>
      <c r="BA616" s="173">
        <f t="shared" si="312"/>
        <v>0.25</v>
      </c>
      <c r="BB616" s="174" t="str">
        <f t="shared" si="313"/>
        <v/>
      </c>
      <c r="BC616" s="186">
        <f t="shared" si="336"/>
        <v>0.25</v>
      </c>
      <c r="BD616" s="174" t="str">
        <f t="shared" si="314"/>
        <v/>
      </c>
      <c r="BE616" s="201" t="str">
        <f t="shared" si="315"/>
        <v/>
      </c>
      <c r="BF616" s="174" t="str">
        <f t="shared" si="316"/>
        <v/>
      </c>
      <c r="BG616" s="186" t="str">
        <f t="shared" si="317"/>
        <v/>
      </c>
      <c r="BH616" s="175" t="str">
        <f t="shared" si="318"/>
        <v/>
      </c>
      <c r="BI616" s="632"/>
    </row>
    <row r="617" spans="1:140" ht="39" customHeight="1" x14ac:dyDescent="0.3">
      <c r="A617" s="221"/>
      <c r="B617" s="222"/>
      <c r="C617" s="213">
        <v>606</v>
      </c>
      <c r="D617" s="662" t="s">
        <v>3691</v>
      </c>
      <c r="E617" s="33" t="s">
        <v>3623</v>
      </c>
      <c r="F617" s="17"/>
      <c r="G617" s="134">
        <v>44354</v>
      </c>
      <c r="H617" s="135">
        <v>44372</v>
      </c>
      <c r="I617" s="141"/>
      <c r="J617" s="25"/>
      <c r="K617" s="145"/>
      <c r="L617" s="28"/>
      <c r="M617" s="395">
        <v>44372</v>
      </c>
      <c r="N617" s="158">
        <f t="shared" si="319"/>
        <v>15</v>
      </c>
      <c r="O617" s="27"/>
      <c r="P617" s="27"/>
      <c r="Q617" s="27"/>
      <c r="R617" s="27" t="s">
        <v>0</v>
      </c>
      <c r="S617" s="27"/>
      <c r="T617" s="28"/>
      <c r="U617" s="29"/>
      <c r="V617" s="32">
        <v>0.25</v>
      </c>
      <c r="W617" s="318"/>
      <c r="X617" s="319"/>
      <c r="Y617" s="160">
        <f t="shared" si="305"/>
        <v>0.25</v>
      </c>
      <c r="Z617" s="159">
        <f t="shared" si="320"/>
        <v>2.5</v>
      </c>
      <c r="AA617" s="327"/>
      <c r="AB617" s="400">
        <f t="shared" si="329"/>
        <v>-30</v>
      </c>
      <c r="AC617" s="371"/>
      <c r="AD617" s="226" t="str">
        <f t="shared" si="306"/>
        <v/>
      </c>
      <c r="AE617" s="368">
        <f t="shared" si="321"/>
        <v>-27.5</v>
      </c>
      <c r="AF617" s="339"/>
      <c r="AG617" s="338"/>
      <c r="AH617" s="336"/>
      <c r="AI617" s="161">
        <f t="shared" si="322"/>
        <v>0</v>
      </c>
      <c r="AJ617" s="162">
        <f t="shared" si="307"/>
        <v>2.5</v>
      </c>
      <c r="AK617" s="163">
        <f t="shared" si="323"/>
        <v>2.5</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f t="shared" si="308"/>
        <v>15</v>
      </c>
      <c r="AX617" s="165" t="str">
        <f t="shared" si="309"/>
        <v/>
      </c>
      <c r="AY617" s="193">
        <f t="shared" si="310"/>
        <v>15</v>
      </c>
      <c r="AZ617" s="183" t="str">
        <f t="shared" si="311"/>
        <v/>
      </c>
      <c r="BA617" s="173">
        <f t="shared" si="312"/>
        <v>0.25</v>
      </c>
      <c r="BB617" s="174" t="str">
        <f t="shared" si="313"/>
        <v/>
      </c>
      <c r="BC617" s="186">
        <f t="shared" si="336"/>
        <v>0.25</v>
      </c>
      <c r="BD617" s="174" t="str">
        <f t="shared" si="314"/>
        <v/>
      </c>
      <c r="BE617" s="201" t="str">
        <f t="shared" si="315"/>
        <v/>
      </c>
      <c r="BF617" s="174" t="str">
        <f t="shared" si="316"/>
        <v/>
      </c>
      <c r="BG617" s="186" t="str">
        <f t="shared" si="317"/>
        <v/>
      </c>
      <c r="BH617" s="175" t="str">
        <f t="shared" si="318"/>
        <v/>
      </c>
      <c r="BI617" s="632"/>
    </row>
    <row r="618" spans="1:140" ht="37.5" x14ac:dyDescent="0.3">
      <c r="A618" s="221"/>
      <c r="B618" s="222"/>
      <c r="C618" s="214">
        <v>607</v>
      </c>
      <c r="D618" s="662" t="s">
        <v>3692</v>
      </c>
      <c r="E618" s="33" t="s">
        <v>3623</v>
      </c>
      <c r="F618" s="17"/>
      <c r="G618" s="134">
        <v>44354</v>
      </c>
      <c r="H618" s="135">
        <v>44372</v>
      </c>
      <c r="I618" s="141"/>
      <c r="J618" s="25"/>
      <c r="K618" s="145"/>
      <c r="L618" s="28"/>
      <c r="M618" s="395">
        <v>44372</v>
      </c>
      <c r="N618" s="158">
        <f t="shared" si="319"/>
        <v>15</v>
      </c>
      <c r="O618" s="27"/>
      <c r="P618" s="27"/>
      <c r="Q618" s="27"/>
      <c r="R618" s="27" t="s">
        <v>0</v>
      </c>
      <c r="S618" s="27"/>
      <c r="T618" s="28"/>
      <c r="U618" s="29"/>
      <c r="V618" s="32">
        <v>0.25</v>
      </c>
      <c r="W618" s="318"/>
      <c r="X618" s="319"/>
      <c r="Y618" s="160">
        <f t="shared" si="305"/>
        <v>0.25</v>
      </c>
      <c r="Z618" s="159">
        <f t="shared" si="320"/>
        <v>2.5</v>
      </c>
      <c r="AA618" s="327"/>
      <c r="AB618" s="400">
        <f t="shared" si="329"/>
        <v>-30</v>
      </c>
      <c r="AC618" s="371"/>
      <c r="AD618" s="226" t="str">
        <f t="shared" si="306"/>
        <v/>
      </c>
      <c r="AE618" s="368">
        <f t="shared" si="321"/>
        <v>-27.5</v>
      </c>
      <c r="AF618" s="339"/>
      <c r="AG618" s="338"/>
      <c r="AH618" s="336"/>
      <c r="AI618" s="161">
        <f t="shared" si="322"/>
        <v>0</v>
      </c>
      <c r="AJ618" s="162">
        <f t="shared" si="307"/>
        <v>2.5</v>
      </c>
      <c r="AK618" s="163">
        <f t="shared" si="323"/>
        <v>2.5</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f t="shared" si="308"/>
        <v>15</v>
      </c>
      <c r="AX618" s="165" t="str">
        <f t="shared" si="309"/>
        <v/>
      </c>
      <c r="AY618" s="193">
        <f t="shared" si="310"/>
        <v>15</v>
      </c>
      <c r="AZ618" s="183" t="str">
        <f t="shared" si="311"/>
        <v/>
      </c>
      <c r="BA618" s="173">
        <f t="shared" si="312"/>
        <v>0.25</v>
      </c>
      <c r="BB618" s="174" t="str">
        <f t="shared" si="313"/>
        <v/>
      </c>
      <c r="BC618" s="186">
        <f t="shared" si="336"/>
        <v>0.25</v>
      </c>
      <c r="BD618" s="174" t="str">
        <f t="shared" si="314"/>
        <v/>
      </c>
      <c r="BE618" s="201" t="str">
        <f t="shared" si="315"/>
        <v/>
      </c>
      <c r="BF618" s="174" t="str">
        <f t="shared" si="316"/>
        <v/>
      </c>
      <c r="BG618" s="186" t="str">
        <f t="shared" si="317"/>
        <v/>
      </c>
      <c r="BH618" s="175" t="str">
        <f t="shared" si="318"/>
        <v/>
      </c>
      <c r="BI618" s="632"/>
    </row>
    <row r="619" spans="1:140" ht="37.5" x14ac:dyDescent="0.3">
      <c r="A619" s="221"/>
      <c r="B619" s="222"/>
      <c r="C619" s="214">
        <v>608</v>
      </c>
      <c r="D619" s="663" t="s">
        <v>3693</v>
      </c>
      <c r="E619" s="33" t="s">
        <v>3623</v>
      </c>
      <c r="F619" s="17"/>
      <c r="G619" s="134">
        <v>44354</v>
      </c>
      <c r="H619" s="135">
        <v>44372</v>
      </c>
      <c r="I619" s="141"/>
      <c r="J619" s="25"/>
      <c r="K619" s="145"/>
      <c r="L619" s="28"/>
      <c r="M619" s="395">
        <v>44372</v>
      </c>
      <c r="N619" s="158">
        <f t="shared" si="319"/>
        <v>15</v>
      </c>
      <c r="O619" s="27"/>
      <c r="P619" s="27"/>
      <c r="Q619" s="27"/>
      <c r="R619" s="27" t="s">
        <v>0</v>
      </c>
      <c r="S619" s="27"/>
      <c r="T619" s="28"/>
      <c r="U619" s="29"/>
      <c r="V619" s="32">
        <v>0.25</v>
      </c>
      <c r="W619" s="318"/>
      <c r="X619" s="319"/>
      <c r="Y619" s="160">
        <f t="shared" si="305"/>
        <v>0.25</v>
      </c>
      <c r="Z619" s="159">
        <f t="shared" si="320"/>
        <v>2.5</v>
      </c>
      <c r="AA619" s="327"/>
      <c r="AB619" s="400">
        <f t="shared" si="329"/>
        <v>-30</v>
      </c>
      <c r="AC619" s="371"/>
      <c r="AD619" s="226" t="str">
        <f t="shared" si="306"/>
        <v/>
      </c>
      <c r="AE619" s="368">
        <f t="shared" si="321"/>
        <v>-27.5</v>
      </c>
      <c r="AF619" s="339"/>
      <c r="AG619" s="338"/>
      <c r="AH619" s="336"/>
      <c r="AI619" s="161">
        <f t="shared" si="322"/>
        <v>0</v>
      </c>
      <c r="AJ619" s="162">
        <f t="shared" si="307"/>
        <v>2.5</v>
      </c>
      <c r="AK619" s="163">
        <f t="shared" si="323"/>
        <v>2.5</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f t="shared" si="308"/>
        <v>15</v>
      </c>
      <c r="AX619" s="165" t="str">
        <f t="shared" si="309"/>
        <v/>
      </c>
      <c r="AY619" s="193">
        <f t="shared" si="310"/>
        <v>15</v>
      </c>
      <c r="AZ619" s="183" t="str">
        <f t="shared" si="311"/>
        <v/>
      </c>
      <c r="BA619" s="173">
        <f t="shared" si="312"/>
        <v>0.25</v>
      </c>
      <c r="BB619" s="174" t="str">
        <f t="shared" si="313"/>
        <v/>
      </c>
      <c r="BC619" s="186">
        <f t="shared" si="336"/>
        <v>0.25</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665" t="s">
        <v>3694</v>
      </c>
      <c r="E620" s="16" t="s">
        <v>3774</v>
      </c>
      <c r="F620" s="17"/>
      <c r="G620" s="134">
        <v>44361</v>
      </c>
      <c r="H620" s="135">
        <v>44398</v>
      </c>
      <c r="I620" s="141"/>
      <c r="J620" s="25"/>
      <c r="K620" s="145"/>
      <c r="L620" s="28"/>
      <c r="M620" s="395">
        <v>44398</v>
      </c>
      <c r="N620" s="158">
        <f t="shared" si="319"/>
        <v>28</v>
      </c>
      <c r="O620" s="27" t="s">
        <v>0</v>
      </c>
      <c r="P620" s="27"/>
      <c r="Q620" s="27"/>
      <c r="R620" s="27"/>
      <c r="S620" s="27"/>
      <c r="T620" s="28"/>
      <c r="U620" s="29"/>
      <c r="V620" s="32">
        <v>0.25</v>
      </c>
      <c r="W620" s="318"/>
      <c r="X620" s="319"/>
      <c r="Y620" s="160">
        <f t="shared" si="305"/>
        <v>0.25</v>
      </c>
      <c r="Z620" s="159">
        <f t="shared" si="320"/>
        <v>2.5</v>
      </c>
      <c r="AA620" s="327"/>
      <c r="AB620" s="400">
        <f t="shared" si="329"/>
        <v>-30</v>
      </c>
      <c r="AC620" s="371"/>
      <c r="AD620" s="226" t="str">
        <f t="shared" si="306"/>
        <v/>
      </c>
      <c r="AE620" s="368">
        <f t="shared" si="321"/>
        <v>-27.5</v>
      </c>
      <c r="AF620" s="339"/>
      <c r="AG620" s="338"/>
      <c r="AH620" s="336"/>
      <c r="AI620" s="161">
        <f t="shared" si="322"/>
        <v>0</v>
      </c>
      <c r="AJ620" s="162">
        <f t="shared" si="307"/>
        <v>2.5</v>
      </c>
      <c r="AK620" s="163">
        <f t="shared" si="323"/>
        <v>2.5</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f t="shared" si="308"/>
        <v>28</v>
      </c>
      <c r="AX620" s="165" t="str">
        <f t="shared" si="309"/>
        <v/>
      </c>
      <c r="AY620" s="193">
        <f t="shared" si="310"/>
        <v>28</v>
      </c>
      <c r="AZ620" s="183" t="str">
        <f t="shared" si="311"/>
        <v/>
      </c>
      <c r="BA620" s="173">
        <f t="shared" si="312"/>
        <v>0.25</v>
      </c>
      <c r="BB620" s="174" t="str">
        <f t="shared" si="313"/>
        <v/>
      </c>
      <c r="BC620" s="186">
        <f t="shared" si="336"/>
        <v>0.25</v>
      </c>
      <c r="BD620" s="174" t="str">
        <f t="shared" si="314"/>
        <v/>
      </c>
      <c r="BE620" s="201" t="str">
        <f t="shared" si="315"/>
        <v/>
      </c>
      <c r="BF620" s="174" t="str">
        <f t="shared" si="316"/>
        <v/>
      </c>
      <c r="BG620" s="186" t="str">
        <f t="shared" si="317"/>
        <v/>
      </c>
      <c r="BH620" s="175" t="str">
        <f t="shared" si="318"/>
        <v/>
      </c>
      <c r="BI620" s="632"/>
    </row>
    <row r="621" spans="1:140" ht="75" x14ac:dyDescent="0.3">
      <c r="A621" s="221"/>
      <c r="B621" s="222"/>
      <c r="C621" s="214">
        <v>610</v>
      </c>
      <c r="D621" s="640" t="s">
        <v>3695</v>
      </c>
      <c r="E621" s="16" t="s">
        <v>46</v>
      </c>
      <c r="F621" s="17"/>
      <c r="G621" s="134">
        <v>44361</v>
      </c>
      <c r="H621" s="137">
        <v>44398</v>
      </c>
      <c r="I621" s="143"/>
      <c r="J621" s="80"/>
      <c r="K621" s="147"/>
      <c r="L621" s="30"/>
      <c r="M621" s="395">
        <v>44398</v>
      </c>
      <c r="N621" s="158">
        <f t="shared" si="319"/>
        <v>28</v>
      </c>
      <c r="O621" s="27"/>
      <c r="P621" s="27"/>
      <c r="Q621" s="27"/>
      <c r="R621" s="27" t="s">
        <v>0</v>
      </c>
      <c r="S621" s="27"/>
      <c r="T621" s="28"/>
      <c r="U621" s="29"/>
      <c r="V621" s="32">
        <v>0.25</v>
      </c>
      <c r="W621" s="318"/>
      <c r="X621" s="319"/>
      <c r="Y621" s="160">
        <f t="shared" si="305"/>
        <v>0.25</v>
      </c>
      <c r="Z621" s="159">
        <f t="shared" si="320"/>
        <v>2.5</v>
      </c>
      <c r="AA621" s="327"/>
      <c r="AB621" s="400">
        <f t="shared" si="329"/>
        <v>-30</v>
      </c>
      <c r="AC621" s="371"/>
      <c r="AD621" s="226" t="str">
        <f t="shared" si="306"/>
        <v/>
      </c>
      <c r="AE621" s="368">
        <f t="shared" si="321"/>
        <v>-27.5</v>
      </c>
      <c r="AF621" s="339"/>
      <c r="AG621" s="338"/>
      <c r="AH621" s="336"/>
      <c r="AI621" s="161">
        <f t="shared" si="322"/>
        <v>0</v>
      </c>
      <c r="AJ621" s="162">
        <f t="shared" si="307"/>
        <v>2.5</v>
      </c>
      <c r="AK621" s="163">
        <f t="shared" si="323"/>
        <v>2.5</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f t="shared" si="308"/>
        <v>28</v>
      </c>
      <c r="AX621" s="165" t="str">
        <f t="shared" si="309"/>
        <v/>
      </c>
      <c r="AY621" s="193">
        <f t="shared" si="310"/>
        <v>28</v>
      </c>
      <c r="AZ621" s="183" t="str">
        <f t="shared" si="311"/>
        <v/>
      </c>
      <c r="BA621" s="173">
        <f t="shared" si="312"/>
        <v>0.25</v>
      </c>
      <c r="BB621" s="174" t="str">
        <f t="shared" si="313"/>
        <v/>
      </c>
      <c r="BC621" s="186">
        <f t="shared" si="336"/>
        <v>0.25</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677"/>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67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37.5" x14ac:dyDescent="0.3">
      <c r="A624" s="221"/>
      <c r="B624" s="222"/>
      <c r="C624" s="214">
        <v>613</v>
      </c>
      <c r="D624" s="640" t="s">
        <v>3696</v>
      </c>
      <c r="E624" s="16" t="s">
        <v>46</v>
      </c>
      <c r="F624" s="17"/>
      <c r="G624" s="134">
        <v>44361</v>
      </c>
      <c r="H624" s="135">
        <v>44372</v>
      </c>
      <c r="I624" s="141" t="s">
        <v>0</v>
      </c>
      <c r="J624" s="25"/>
      <c r="K624" s="145"/>
      <c r="L624" s="28"/>
      <c r="M624" s="395">
        <v>44372</v>
      </c>
      <c r="N624" s="158">
        <f t="shared" si="319"/>
        <v>10</v>
      </c>
      <c r="O624" s="27"/>
      <c r="P624" s="27"/>
      <c r="Q624" s="27"/>
      <c r="R624" s="27" t="s">
        <v>0</v>
      </c>
      <c r="S624" s="27"/>
      <c r="T624" s="28"/>
      <c r="U624" s="29"/>
      <c r="V624" s="32">
        <v>0.25</v>
      </c>
      <c r="W624" s="318"/>
      <c r="X624" s="319"/>
      <c r="Y624" s="160">
        <f t="shared" si="305"/>
        <v>0.25</v>
      </c>
      <c r="Z624" s="159">
        <f t="shared" si="320"/>
        <v>2.5</v>
      </c>
      <c r="AA624" s="327"/>
      <c r="AB624" s="400">
        <f t="shared" si="329"/>
        <v>-30</v>
      </c>
      <c r="AC624" s="371"/>
      <c r="AD624" s="226" t="str">
        <f t="shared" si="306"/>
        <v/>
      </c>
      <c r="AE624" s="368">
        <f t="shared" si="321"/>
        <v>-27.5</v>
      </c>
      <c r="AF624" s="339"/>
      <c r="AG624" s="338"/>
      <c r="AH624" s="336"/>
      <c r="AI624" s="161">
        <f t="shared" si="322"/>
        <v>0</v>
      </c>
      <c r="AJ624" s="162">
        <f t="shared" si="307"/>
        <v>2.5</v>
      </c>
      <c r="AK624" s="163">
        <f t="shared" si="323"/>
        <v>2.5</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f t="shared" si="308"/>
        <v>10</v>
      </c>
      <c r="AX624" s="165" t="str">
        <f t="shared" si="309"/>
        <v/>
      </c>
      <c r="AY624" s="193">
        <f t="shared" si="310"/>
        <v>10</v>
      </c>
      <c r="AZ624" s="183" t="str">
        <f t="shared" si="311"/>
        <v/>
      </c>
      <c r="BA624" s="173">
        <f t="shared" si="312"/>
        <v>0.25</v>
      </c>
      <c r="BB624" s="174" t="str">
        <f t="shared" si="313"/>
        <v/>
      </c>
      <c r="BC624" s="186">
        <f t="shared" si="336"/>
        <v>0.25</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643" t="s">
        <v>3697</v>
      </c>
      <c r="E625" s="16" t="s">
        <v>46</v>
      </c>
      <c r="F625" s="17"/>
      <c r="G625" s="134">
        <v>44361</v>
      </c>
      <c r="H625" s="135">
        <v>44372</v>
      </c>
      <c r="I625" s="141" t="s">
        <v>0</v>
      </c>
      <c r="J625" s="25"/>
      <c r="K625" s="145"/>
      <c r="L625" s="28"/>
      <c r="M625" s="395">
        <v>44372</v>
      </c>
      <c r="N625" s="158">
        <f t="shared" si="319"/>
        <v>10</v>
      </c>
      <c r="O625" s="27"/>
      <c r="P625" s="27"/>
      <c r="Q625" s="27"/>
      <c r="R625" s="27" t="s">
        <v>0</v>
      </c>
      <c r="S625" s="27"/>
      <c r="T625" s="28"/>
      <c r="U625" s="29"/>
      <c r="V625" s="32">
        <v>0.25</v>
      </c>
      <c r="W625" s="318"/>
      <c r="X625" s="319"/>
      <c r="Y625" s="160">
        <f t="shared" si="305"/>
        <v>0.25</v>
      </c>
      <c r="Z625" s="159">
        <f t="shared" si="320"/>
        <v>2.5</v>
      </c>
      <c r="AA625" s="327"/>
      <c r="AB625" s="400">
        <f t="shared" si="329"/>
        <v>-30</v>
      </c>
      <c r="AC625" s="371"/>
      <c r="AD625" s="226" t="str">
        <f t="shared" si="306"/>
        <v/>
      </c>
      <c r="AE625" s="368">
        <f t="shared" si="321"/>
        <v>-27.5</v>
      </c>
      <c r="AF625" s="339"/>
      <c r="AG625" s="338"/>
      <c r="AH625" s="336"/>
      <c r="AI625" s="161">
        <f t="shared" si="322"/>
        <v>0</v>
      </c>
      <c r="AJ625" s="162">
        <f t="shared" si="307"/>
        <v>2.5</v>
      </c>
      <c r="AK625" s="163">
        <f t="shared" si="323"/>
        <v>2.5</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f t="shared" si="308"/>
        <v>10</v>
      </c>
      <c r="AX625" s="165" t="str">
        <f t="shared" si="309"/>
        <v/>
      </c>
      <c r="AY625" s="193">
        <f t="shared" si="310"/>
        <v>10</v>
      </c>
      <c r="AZ625" s="183" t="str">
        <f t="shared" si="311"/>
        <v/>
      </c>
      <c r="BA625" s="173">
        <f t="shared" si="312"/>
        <v>0.25</v>
      </c>
      <c r="BB625" s="174" t="str">
        <f t="shared" si="313"/>
        <v/>
      </c>
      <c r="BC625" s="186">
        <f t="shared" si="336"/>
        <v>0.25</v>
      </c>
      <c r="BD625" s="174" t="str">
        <f t="shared" si="314"/>
        <v/>
      </c>
      <c r="BE625" s="201" t="str">
        <f t="shared" si="315"/>
        <v/>
      </c>
      <c r="BF625" s="174" t="str">
        <f t="shared" si="316"/>
        <v/>
      </c>
      <c r="BG625" s="186" t="str">
        <f t="shared" si="317"/>
        <v/>
      </c>
      <c r="BH625" s="175" t="str">
        <f t="shared" si="318"/>
        <v/>
      </c>
      <c r="BI625" s="632"/>
    </row>
    <row r="626" spans="1:61" ht="37.5" x14ac:dyDescent="0.3">
      <c r="A626" s="221"/>
      <c r="B626" s="222"/>
      <c r="C626" s="214">
        <v>615</v>
      </c>
      <c r="D626" s="651" t="s">
        <v>3696</v>
      </c>
      <c r="E626" s="16" t="s">
        <v>3615</v>
      </c>
      <c r="F626" s="17"/>
      <c r="G626" s="134">
        <v>44361</v>
      </c>
      <c r="H626" s="135">
        <v>44372</v>
      </c>
      <c r="I626" s="141" t="s">
        <v>0</v>
      </c>
      <c r="J626" s="25"/>
      <c r="K626" s="145"/>
      <c r="L626" s="28"/>
      <c r="M626" s="395">
        <v>44372</v>
      </c>
      <c r="N626" s="158">
        <f t="shared" si="319"/>
        <v>10</v>
      </c>
      <c r="O626" s="27"/>
      <c r="P626" s="27"/>
      <c r="Q626" s="27"/>
      <c r="R626" s="27" t="s">
        <v>0</v>
      </c>
      <c r="S626" s="27"/>
      <c r="T626" s="28"/>
      <c r="U626" s="29"/>
      <c r="V626" s="32">
        <v>0.25</v>
      </c>
      <c r="W626" s="318"/>
      <c r="X626" s="319"/>
      <c r="Y626" s="160">
        <f t="shared" si="305"/>
        <v>0.25</v>
      </c>
      <c r="Z626" s="159">
        <f t="shared" si="320"/>
        <v>2.5</v>
      </c>
      <c r="AA626" s="327"/>
      <c r="AB626" s="400">
        <f t="shared" si="329"/>
        <v>-30</v>
      </c>
      <c r="AC626" s="371"/>
      <c r="AD626" s="226" t="str">
        <f t="shared" si="306"/>
        <v/>
      </c>
      <c r="AE626" s="368">
        <f t="shared" si="321"/>
        <v>-27.5</v>
      </c>
      <c r="AF626" s="339"/>
      <c r="AG626" s="338"/>
      <c r="AH626" s="336"/>
      <c r="AI626" s="161">
        <f t="shared" si="322"/>
        <v>0</v>
      </c>
      <c r="AJ626" s="162">
        <f t="shared" si="307"/>
        <v>2.5</v>
      </c>
      <c r="AK626" s="163">
        <f t="shared" si="323"/>
        <v>2.5</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f t="shared" si="308"/>
        <v>10</v>
      </c>
      <c r="AX626" s="165" t="str">
        <f t="shared" si="309"/>
        <v/>
      </c>
      <c r="AY626" s="193">
        <f t="shared" si="310"/>
        <v>10</v>
      </c>
      <c r="AZ626" s="183" t="str">
        <f t="shared" si="311"/>
        <v/>
      </c>
      <c r="BA626" s="173">
        <f t="shared" si="312"/>
        <v>0.25</v>
      </c>
      <c r="BB626" s="174" t="str">
        <f t="shared" si="313"/>
        <v/>
      </c>
      <c r="BC626" s="186">
        <f t="shared" si="336"/>
        <v>0.25</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654" t="s">
        <v>3697</v>
      </c>
      <c r="E627" s="18" t="s">
        <v>3615</v>
      </c>
      <c r="F627" s="17"/>
      <c r="G627" s="134">
        <v>44361</v>
      </c>
      <c r="H627" s="135">
        <v>44372</v>
      </c>
      <c r="I627" s="141" t="s">
        <v>0</v>
      </c>
      <c r="J627" s="25"/>
      <c r="K627" s="145"/>
      <c r="L627" s="28"/>
      <c r="M627" s="395">
        <v>44372</v>
      </c>
      <c r="N627" s="158">
        <f t="shared" si="319"/>
        <v>10</v>
      </c>
      <c r="O627" s="27"/>
      <c r="P627" s="27"/>
      <c r="Q627" s="27"/>
      <c r="R627" s="27" t="s">
        <v>0</v>
      </c>
      <c r="S627" s="27"/>
      <c r="T627" s="28"/>
      <c r="U627" s="29"/>
      <c r="V627" s="32">
        <v>0.25</v>
      </c>
      <c r="W627" s="318"/>
      <c r="X627" s="319"/>
      <c r="Y627" s="160">
        <f t="shared" si="305"/>
        <v>0.25</v>
      </c>
      <c r="Z627" s="159">
        <f t="shared" si="320"/>
        <v>2.5</v>
      </c>
      <c r="AA627" s="327"/>
      <c r="AB627" s="400">
        <f t="shared" si="329"/>
        <v>-30</v>
      </c>
      <c r="AC627" s="371"/>
      <c r="AD627" s="226" t="str">
        <f t="shared" si="306"/>
        <v/>
      </c>
      <c r="AE627" s="368">
        <f t="shared" si="321"/>
        <v>-27.5</v>
      </c>
      <c r="AF627" s="339"/>
      <c r="AG627" s="338"/>
      <c r="AH627" s="336"/>
      <c r="AI627" s="161">
        <f t="shared" si="322"/>
        <v>0</v>
      </c>
      <c r="AJ627" s="162">
        <f t="shared" si="307"/>
        <v>2.5</v>
      </c>
      <c r="AK627" s="163">
        <f t="shared" si="323"/>
        <v>2.5</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f t="shared" si="308"/>
        <v>10</v>
      </c>
      <c r="AX627" s="165" t="str">
        <f t="shared" si="309"/>
        <v/>
      </c>
      <c r="AY627" s="193">
        <f t="shared" si="310"/>
        <v>10</v>
      </c>
      <c r="AZ627" s="183" t="str">
        <f t="shared" si="311"/>
        <v/>
      </c>
      <c r="BA627" s="173">
        <f t="shared" si="312"/>
        <v>0.25</v>
      </c>
      <c r="BB627" s="174" t="str">
        <f t="shared" si="313"/>
        <v/>
      </c>
      <c r="BC627" s="186">
        <f t="shared" si="336"/>
        <v>0.25</v>
      </c>
      <c r="BD627" s="174" t="str">
        <f t="shared" si="314"/>
        <v/>
      </c>
      <c r="BE627" s="201" t="str">
        <f t="shared" si="315"/>
        <v/>
      </c>
      <c r="BF627" s="174" t="str">
        <f t="shared" si="316"/>
        <v/>
      </c>
      <c r="BG627" s="186" t="str">
        <f t="shared" si="317"/>
        <v/>
      </c>
      <c r="BH627" s="175" t="str">
        <f t="shared" si="318"/>
        <v/>
      </c>
      <c r="BI627" s="632"/>
    </row>
    <row r="628" spans="1:61" ht="37.5" x14ac:dyDescent="0.3">
      <c r="A628" s="221"/>
      <c r="B628" s="222"/>
      <c r="C628" s="214">
        <v>617</v>
      </c>
      <c r="D628" s="662" t="s">
        <v>3696</v>
      </c>
      <c r="E628" s="16" t="s">
        <v>3623</v>
      </c>
      <c r="F628" s="17"/>
      <c r="G628" s="134">
        <v>44361</v>
      </c>
      <c r="H628" s="135">
        <v>44372</v>
      </c>
      <c r="I628" s="141" t="s">
        <v>0</v>
      </c>
      <c r="J628" s="25"/>
      <c r="K628" s="145"/>
      <c r="L628" s="28"/>
      <c r="M628" s="395">
        <v>44372</v>
      </c>
      <c r="N628" s="158">
        <f t="shared" si="319"/>
        <v>10</v>
      </c>
      <c r="O628" s="27"/>
      <c r="P628" s="27"/>
      <c r="Q628" s="27"/>
      <c r="R628" s="27" t="s">
        <v>0</v>
      </c>
      <c r="S628" s="27"/>
      <c r="T628" s="28"/>
      <c r="U628" s="29"/>
      <c r="V628" s="32">
        <v>0.25</v>
      </c>
      <c r="W628" s="318"/>
      <c r="X628" s="319"/>
      <c r="Y628" s="160">
        <f t="shared" si="305"/>
        <v>0.25</v>
      </c>
      <c r="Z628" s="159">
        <f t="shared" si="320"/>
        <v>2.5</v>
      </c>
      <c r="AA628" s="327"/>
      <c r="AB628" s="400">
        <f t="shared" si="329"/>
        <v>-30</v>
      </c>
      <c r="AC628" s="371"/>
      <c r="AD628" s="226" t="str">
        <f t="shared" si="306"/>
        <v/>
      </c>
      <c r="AE628" s="368">
        <f t="shared" si="321"/>
        <v>-27.5</v>
      </c>
      <c r="AF628" s="339"/>
      <c r="AG628" s="338"/>
      <c r="AH628" s="336"/>
      <c r="AI628" s="161">
        <f t="shared" si="322"/>
        <v>0</v>
      </c>
      <c r="AJ628" s="162">
        <f t="shared" si="307"/>
        <v>2.5</v>
      </c>
      <c r="AK628" s="163">
        <f t="shared" si="323"/>
        <v>2.5</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f t="shared" si="308"/>
        <v>10</v>
      </c>
      <c r="AX628" s="165" t="str">
        <f t="shared" si="309"/>
        <v/>
      </c>
      <c r="AY628" s="193">
        <f t="shared" si="310"/>
        <v>10</v>
      </c>
      <c r="AZ628" s="183" t="str">
        <f t="shared" si="311"/>
        <v/>
      </c>
      <c r="BA628" s="173">
        <f t="shared" si="312"/>
        <v>0.25</v>
      </c>
      <c r="BB628" s="174" t="str">
        <f t="shared" si="313"/>
        <v/>
      </c>
      <c r="BC628" s="186">
        <f t="shared" si="336"/>
        <v>0.25</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665" t="s">
        <v>3697</v>
      </c>
      <c r="E629" s="16" t="s">
        <v>3623</v>
      </c>
      <c r="F629" s="17"/>
      <c r="G629" s="134">
        <v>44361</v>
      </c>
      <c r="H629" s="135">
        <v>44372</v>
      </c>
      <c r="I629" s="141" t="s">
        <v>0</v>
      </c>
      <c r="J629" s="25"/>
      <c r="K629" s="145"/>
      <c r="L629" s="28"/>
      <c r="M629" s="395">
        <v>44372</v>
      </c>
      <c r="N629" s="158">
        <f t="shared" si="319"/>
        <v>10</v>
      </c>
      <c r="O629" s="27"/>
      <c r="P629" s="27"/>
      <c r="Q629" s="27"/>
      <c r="R629" s="27" t="s">
        <v>0</v>
      </c>
      <c r="S629" s="27"/>
      <c r="T629" s="28"/>
      <c r="U629" s="29"/>
      <c r="V629" s="32">
        <v>0.25</v>
      </c>
      <c r="W629" s="318"/>
      <c r="X629" s="319"/>
      <c r="Y629" s="160">
        <f t="shared" si="305"/>
        <v>0.25</v>
      </c>
      <c r="Z629" s="159">
        <f t="shared" si="320"/>
        <v>2.5</v>
      </c>
      <c r="AA629" s="327"/>
      <c r="AB629" s="400">
        <f t="shared" si="329"/>
        <v>-30</v>
      </c>
      <c r="AC629" s="371"/>
      <c r="AD629" s="226" t="str">
        <f t="shared" si="306"/>
        <v/>
      </c>
      <c r="AE629" s="368">
        <f t="shared" si="321"/>
        <v>-27.5</v>
      </c>
      <c r="AF629" s="339"/>
      <c r="AG629" s="338"/>
      <c r="AH629" s="336"/>
      <c r="AI629" s="161">
        <f t="shared" si="322"/>
        <v>0</v>
      </c>
      <c r="AJ629" s="162">
        <f t="shared" si="307"/>
        <v>2.5</v>
      </c>
      <c r="AK629" s="163">
        <f t="shared" si="323"/>
        <v>2.5</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f t="shared" si="308"/>
        <v>10</v>
      </c>
      <c r="AX629" s="165" t="str">
        <f t="shared" si="309"/>
        <v/>
      </c>
      <c r="AY629" s="193">
        <f t="shared" si="310"/>
        <v>10</v>
      </c>
      <c r="AZ629" s="183" t="str">
        <f t="shared" si="311"/>
        <v/>
      </c>
      <c r="BA629" s="173">
        <f t="shared" si="312"/>
        <v>0.25</v>
      </c>
      <c r="BB629" s="174" t="str">
        <f t="shared" si="313"/>
        <v/>
      </c>
      <c r="BC629" s="186">
        <f t="shared" si="336"/>
        <v>0.25</v>
      </c>
      <c r="BD629" s="174" t="str">
        <f t="shared" si="314"/>
        <v/>
      </c>
      <c r="BE629" s="201" t="str">
        <f t="shared" si="315"/>
        <v/>
      </c>
      <c r="BF629" s="174" t="str">
        <f t="shared" si="316"/>
        <v/>
      </c>
      <c r="BG629" s="186" t="str">
        <f t="shared" si="317"/>
        <v/>
      </c>
      <c r="BH629" s="175" t="str">
        <f t="shared" si="318"/>
        <v/>
      </c>
      <c r="BI629" s="632"/>
    </row>
    <row r="630" spans="1:61" ht="37.5" x14ac:dyDescent="0.3">
      <c r="A630" s="221"/>
      <c r="B630" s="222"/>
      <c r="C630" s="213">
        <v>619</v>
      </c>
      <c r="D630" s="640" t="s">
        <v>3698</v>
      </c>
      <c r="E630" s="16" t="s">
        <v>46</v>
      </c>
      <c r="F630" s="17"/>
      <c r="G630" s="134">
        <v>44362</v>
      </c>
      <c r="H630" s="135">
        <v>44397</v>
      </c>
      <c r="I630" s="141"/>
      <c r="J630" s="25"/>
      <c r="K630" s="145"/>
      <c r="L630" s="28"/>
      <c r="M630" s="395">
        <v>44397</v>
      </c>
      <c r="N630" s="158">
        <f t="shared" si="319"/>
        <v>26</v>
      </c>
      <c r="O630" s="27"/>
      <c r="P630" s="27"/>
      <c r="Q630" s="27"/>
      <c r="R630" s="27" t="s">
        <v>0</v>
      </c>
      <c r="S630" s="27"/>
      <c r="T630" s="28"/>
      <c r="U630" s="29"/>
      <c r="V630" s="32">
        <v>0.25</v>
      </c>
      <c r="W630" s="318"/>
      <c r="X630" s="319"/>
      <c r="Y630" s="160">
        <f t="shared" si="305"/>
        <v>0.25</v>
      </c>
      <c r="Z630" s="159">
        <f t="shared" si="320"/>
        <v>2.5</v>
      </c>
      <c r="AA630" s="327"/>
      <c r="AB630" s="400">
        <f t="shared" si="329"/>
        <v>-30</v>
      </c>
      <c r="AC630" s="371"/>
      <c r="AD630" s="226" t="str">
        <f t="shared" si="306"/>
        <v/>
      </c>
      <c r="AE630" s="368">
        <f t="shared" si="321"/>
        <v>-27.5</v>
      </c>
      <c r="AF630" s="339"/>
      <c r="AG630" s="338"/>
      <c r="AH630" s="336"/>
      <c r="AI630" s="161">
        <f t="shared" si="322"/>
        <v>0</v>
      </c>
      <c r="AJ630" s="162">
        <f t="shared" si="307"/>
        <v>2.5</v>
      </c>
      <c r="AK630" s="163">
        <f t="shared" si="323"/>
        <v>2.5</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f t="shared" si="308"/>
        <v>26</v>
      </c>
      <c r="AX630" s="165" t="str">
        <f t="shared" si="309"/>
        <v/>
      </c>
      <c r="AY630" s="193">
        <f t="shared" si="310"/>
        <v>26</v>
      </c>
      <c r="AZ630" s="183" t="str">
        <f t="shared" si="311"/>
        <v/>
      </c>
      <c r="BA630" s="173">
        <f t="shared" si="312"/>
        <v>0.25</v>
      </c>
      <c r="BB630" s="174" t="str">
        <f t="shared" si="313"/>
        <v/>
      </c>
      <c r="BC630" s="186">
        <f t="shared" si="336"/>
        <v>0.25</v>
      </c>
      <c r="BD630" s="174" t="str">
        <f t="shared" si="314"/>
        <v/>
      </c>
      <c r="BE630" s="201" t="str">
        <f t="shared" si="315"/>
        <v/>
      </c>
      <c r="BF630" s="174" t="str">
        <f t="shared" si="316"/>
        <v/>
      </c>
      <c r="BG630" s="186" t="str">
        <f t="shared" si="317"/>
        <v/>
      </c>
      <c r="BH630" s="175" t="str">
        <f t="shared" si="318"/>
        <v/>
      </c>
      <c r="BI630" s="632"/>
    </row>
    <row r="631" spans="1:61" ht="23.25" customHeight="1" x14ac:dyDescent="0.3">
      <c r="A631" s="221"/>
      <c r="B631" s="222"/>
      <c r="C631" s="214">
        <v>620</v>
      </c>
      <c r="D631" s="641" t="s">
        <v>3699</v>
      </c>
      <c r="E631" s="18" t="s">
        <v>46</v>
      </c>
      <c r="F631" s="17"/>
      <c r="G631" s="134">
        <v>44362</v>
      </c>
      <c r="H631" s="135">
        <v>44397</v>
      </c>
      <c r="I631" s="141"/>
      <c r="J631" s="25"/>
      <c r="K631" s="145"/>
      <c r="L631" s="28"/>
      <c r="M631" s="395">
        <v>44397</v>
      </c>
      <c r="N631" s="158">
        <f t="shared" si="319"/>
        <v>26</v>
      </c>
      <c r="O631" s="27" t="s">
        <v>0</v>
      </c>
      <c r="P631" s="27"/>
      <c r="Q631" s="27"/>
      <c r="R631" s="27"/>
      <c r="S631" s="27"/>
      <c r="T631" s="28"/>
      <c r="U631" s="29"/>
      <c r="V631" s="32">
        <v>0.25</v>
      </c>
      <c r="W631" s="318">
        <v>0.25</v>
      </c>
      <c r="X631" s="319"/>
      <c r="Y631" s="160">
        <f t="shared" si="305"/>
        <v>0.5</v>
      </c>
      <c r="Z631" s="159">
        <f t="shared" si="320"/>
        <v>7.5</v>
      </c>
      <c r="AA631" s="327"/>
      <c r="AB631" s="400">
        <f t="shared" si="329"/>
        <v>-30</v>
      </c>
      <c r="AC631" s="371"/>
      <c r="AD631" s="226" t="str">
        <f t="shared" si="306"/>
        <v/>
      </c>
      <c r="AE631" s="368">
        <f t="shared" si="321"/>
        <v>-22.5</v>
      </c>
      <c r="AF631" s="339"/>
      <c r="AG631" s="338"/>
      <c r="AH631" s="336"/>
      <c r="AI631" s="161">
        <f t="shared" si="322"/>
        <v>0</v>
      </c>
      <c r="AJ631" s="162">
        <f t="shared" si="307"/>
        <v>7.5</v>
      </c>
      <c r="AK631" s="163">
        <f t="shared" si="323"/>
        <v>7.5</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f t="shared" si="308"/>
        <v>26</v>
      </c>
      <c r="AX631" s="165" t="str">
        <f t="shared" si="309"/>
        <v/>
      </c>
      <c r="AY631" s="193">
        <f t="shared" si="310"/>
        <v>26</v>
      </c>
      <c r="AZ631" s="183" t="str">
        <f t="shared" si="311"/>
        <v/>
      </c>
      <c r="BA631" s="173">
        <f t="shared" si="312"/>
        <v>0.25</v>
      </c>
      <c r="BB631" s="174" t="str">
        <f t="shared" si="313"/>
        <v/>
      </c>
      <c r="BC631" s="186">
        <f t="shared" si="336"/>
        <v>0.25</v>
      </c>
      <c r="BD631" s="174" t="str">
        <f t="shared" si="314"/>
        <v/>
      </c>
      <c r="BE631" s="201">
        <f t="shared" si="315"/>
        <v>0.25</v>
      </c>
      <c r="BF631" s="174" t="str">
        <f t="shared" si="316"/>
        <v/>
      </c>
      <c r="BG631" s="186">
        <f t="shared" si="317"/>
        <v>0.25</v>
      </c>
      <c r="BH631" s="175" t="str">
        <f t="shared" si="318"/>
        <v/>
      </c>
      <c r="BI631" s="632"/>
    </row>
    <row r="632" spans="1:61" ht="37.5" x14ac:dyDescent="0.3">
      <c r="A632" s="221"/>
      <c r="B632" s="222"/>
      <c r="C632" s="213">
        <v>621</v>
      </c>
      <c r="D632" s="640" t="s">
        <v>3700</v>
      </c>
      <c r="E632" s="16" t="s">
        <v>46</v>
      </c>
      <c r="F632" s="17"/>
      <c r="G632" s="134">
        <v>44362</v>
      </c>
      <c r="H632" s="135">
        <v>44397</v>
      </c>
      <c r="I632" s="141"/>
      <c r="J632" s="25"/>
      <c r="K632" s="145"/>
      <c r="L632" s="28"/>
      <c r="M632" s="395">
        <v>44397</v>
      </c>
      <c r="N632" s="158">
        <f t="shared" si="319"/>
        <v>26</v>
      </c>
      <c r="O632" s="27"/>
      <c r="P632" s="27"/>
      <c r="Q632" s="27"/>
      <c r="R632" s="27" t="s">
        <v>0</v>
      </c>
      <c r="S632" s="27"/>
      <c r="T632" s="28"/>
      <c r="U632" s="29"/>
      <c r="V632" s="32">
        <v>0.25</v>
      </c>
      <c r="W632" s="318"/>
      <c r="X632" s="319"/>
      <c r="Y632" s="160">
        <f t="shared" si="305"/>
        <v>0.25</v>
      </c>
      <c r="Z632" s="159">
        <f t="shared" si="320"/>
        <v>2.5</v>
      </c>
      <c r="AA632" s="327"/>
      <c r="AB632" s="400">
        <f t="shared" si="329"/>
        <v>-30</v>
      </c>
      <c r="AC632" s="371"/>
      <c r="AD632" s="226" t="str">
        <f t="shared" si="306"/>
        <v/>
      </c>
      <c r="AE632" s="368">
        <f t="shared" si="321"/>
        <v>-27.5</v>
      </c>
      <c r="AF632" s="339"/>
      <c r="AG632" s="338"/>
      <c r="AH632" s="336"/>
      <c r="AI632" s="161">
        <f t="shared" si="322"/>
        <v>0</v>
      </c>
      <c r="AJ632" s="162">
        <f t="shared" si="307"/>
        <v>2.5</v>
      </c>
      <c r="AK632" s="163">
        <f t="shared" si="323"/>
        <v>2.5</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f t="shared" si="308"/>
        <v>26</v>
      </c>
      <c r="AX632" s="165" t="str">
        <f t="shared" si="309"/>
        <v/>
      </c>
      <c r="AY632" s="193">
        <f t="shared" si="310"/>
        <v>26</v>
      </c>
      <c r="AZ632" s="183" t="str">
        <f t="shared" si="311"/>
        <v/>
      </c>
      <c r="BA632" s="173">
        <f t="shared" si="312"/>
        <v>0.25</v>
      </c>
      <c r="BB632" s="174" t="str">
        <f t="shared" si="313"/>
        <v/>
      </c>
      <c r="BC632" s="186">
        <f t="shared" si="336"/>
        <v>0.25</v>
      </c>
      <c r="BD632" s="174" t="str">
        <f t="shared" si="314"/>
        <v/>
      </c>
      <c r="BE632" s="201" t="str">
        <f t="shared" si="315"/>
        <v/>
      </c>
      <c r="BF632" s="174" t="str">
        <f t="shared" si="316"/>
        <v/>
      </c>
      <c r="BG632" s="186" t="str">
        <f t="shared" si="317"/>
        <v/>
      </c>
      <c r="BH632" s="175" t="str">
        <f t="shared" si="318"/>
        <v/>
      </c>
      <c r="BI632" s="632"/>
    </row>
    <row r="633" spans="1:61" ht="37.5" x14ac:dyDescent="0.3">
      <c r="A633" s="221"/>
      <c r="B633" s="222"/>
      <c r="C633" s="214">
        <v>622</v>
      </c>
      <c r="D633" s="640" t="s">
        <v>3701</v>
      </c>
      <c r="E633" s="16" t="s">
        <v>46</v>
      </c>
      <c r="F633" s="17"/>
      <c r="G633" s="134">
        <v>44362</v>
      </c>
      <c r="H633" s="135">
        <v>44397</v>
      </c>
      <c r="I633" s="141"/>
      <c r="J633" s="25"/>
      <c r="K633" s="145"/>
      <c r="L633" s="28"/>
      <c r="M633" s="395">
        <v>44397</v>
      </c>
      <c r="N633" s="158">
        <f t="shared" si="319"/>
        <v>26</v>
      </c>
      <c r="O633" s="27" t="s">
        <v>0</v>
      </c>
      <c r="P633" s="27"/>
      <c r="Q633" s="27"/>
      <c r="R633" s="27"/>
      <c r="S633" s="27"/>
      <c r="T633" s="28"/>
      <c r="U633" s="29"/>
      <c r="V633" s="32">
        <v>0.25</v>
      </c>
      <c r="W633" s="318">
        <v>0.25</v>
      </c>
      <c r="X633" s="319"/>
      <c r="Y633" s="160">
        <f t="shared" si="305"/>
        <v>0.5</v>
      </c>
      <c r="Z633" s="159">
        <f t="shared" si="320"/>
        <v>7.5</v>
      </c>
      <c r="AA633" s="327"/>
      <c r="AB633" s="400">
        <f t="shared" si="329"/>
        <v>-30</v>
      </c>
      <c r="AC633" s="371"/>
      <c r="AD633" s="226" t="str">
        <f t="shared" si="306"/>
        <v/>
      </c>
      <c r="AE633" s="368">
        <f t="shared" si="321"/>
        <v>-22.5</v>
      </c>
      <c r="AF633" s="339"/>
      <c r="AG633" s="338"/>
      <c r="AH633" s="336"/>
      <c r="AI633" s="161">
        <f t="shared" si="322"/>
        <v>0</v>
      </c>
      <c r="AJ633" s="162">
        <f t="shared" si="307"/>
        <v>7.5</v>
      </c>
      <c r="AK633" s="163">
        <f t="shared" si="323"/>
        <v>7.5</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f t="shared" si="308"/>
        <v>26</v>
      </c>
      <c r="AX633" s="165" t="str">
        <f t="shared" si="309"/>
        <v/>
      </c>
      <c r="AY633" s="193">
        <f t="shared" si="310"/>
        <v>26</v>
      </c>
      <c r="AZ633" s="183" t="str">
        <f t="shared" si="311"/>
        <v/>
      </c>
      <c r="BA633" s="173">
        <f t="shared" si="312"/>
        <v>0.25</v>
      </c>
      <c r="BB633" s="174" t="str">
        <f t="shared" si="313"/>
        <v/>
      </c>
      <c r="BC633" s="186">
        <f t="shared" si="336"/>
        <v>0.25</v>
      </c>
      <c r="BD633" s="174" t="str">
        <f t="shared" si="314"/>
        <v/>
      </c>
      <c r="BE633" s="201">
        <f t="shared" si="315"/>
        <v>0.25</v>
      </c>
      <c r="BF633" s="174" t="str">
        <f t="shared" si="316"/>
        <v/>
      </c>
      <c r="BG633" s="186">
        <f t="shared" si="317"/>
        <v>0.25</v>
      </c>
      <c r="BH633" s="175" t="str">
        <f t="shared" si="318"/>
        <v/>
      </c>
      <c r="BI633" s="632"/>
    </row>
    <row r="634" spans="1:61" ht="56.25" x14ac:dyDescent="0.3">
      <c r="A634" s="221"/>
      <c r="B634" s="222"/>
      <c r="C634" s="214">
        <v>623</v>
      </c>
      <c r="D634" s="640" t="s">
        <v>3702</v>
      </c>
      <c r="E634" s="16" t="s">
        <v>46</v>
      </c>
      <c r="F634" s="17"/>
      <c r="G634" s="134">
        <v>44362</v>
      </c>
      <c r="H634" s="135">
        <v>44397</v>
      </c>
      <c r="I634" s="141"/>
      <c r="J634" s="25"/>
      <c r="K634" s="145"/>
      <c r="L634" s="28"/>
      <c r="M634" s="395">
        <v>44397</v>
      </c>
      <c r="N634" s="158">
        <f t="shared" si="319"/>
        <v>26</v>
      </c>
      <c r="O634" s="27" t="s">
        <v>0</v>
      </c>
      <c r="P634" s="27"/>
      <c r="Q634" s="27"/>
      <c r="R634" s="27"/>
      <c r="S634" s="27"/>
      <c r="T634" s="28"/>
      <c r="U634" s="29"/>
      <c r="V634" s="32">
        <v>0.25</v>
      </c>
      <c r="W634" s="318">
        <v>0.25</v>
      </c>
      <c r="X634" s="319"/>
      <c r="Y634" s="160">
        <f t="shared" si="305"/>
        <v>0.5</v>
      </c>
      <c r="Z634" s="159">
        <f t="shared" si="320"/>
        <v>7.5</v>
      </c>
      <c r="AA634" s="327"/>
      <c r="AB634" s="400">
        <f t="shared" si="329"/>
        <v>-30</v>
      </c>
      <c r="AC634" s="371"/>
      <c r="AD634" s="226" t="str">
        <f t="shared" si="306"/>
        <v/>
      </c>
      <c r="AE634" s="368">
        <f t="shared" si="321"/>
        <v>-22.5</v>
      </c>
      <c r="AF634" s="339"/>
      <c r="AG634" s="338"/>
      <c r="AH634" s="336"/>
      <c r="AI634" s="161">
        <f t="shared" si="322"/>
        <v>0</v>
      </c>
      <c r="AJ634" s="162">
        <f t="shared" si="307"/>
        <v>7.5</v>
      </c>
      <c r="AK634" s="163">
        <f t="shared" si="323"/>
        <v>7.5</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f t="shared" si="308"/>
        <v>26</v>
      </c>
      <c r="AX634" s="165" t="str">
        <f t="shared" si="309"/>
        <v/>
      </c>
      <c r="AY634" s="193">
        <f t="shared" si="310"/>
        <v>26</v>
      </c>
      <c r="AZ634" s="183" t="str">
        <f t="shared" si="311"/>
        <v/>
      </c>
      <c r="BA634" s="173">
        <f t="shared" si="312"/>
        <v>0.25</v>
      </c>
      <c r="BB634" s="174" t="str">
        <f t="shared" si="313"/>
        <v/>
      </c>
      <c r="BC634" s="186">
        <f t="shared" si="336"/>
        <v>0.25</v>
      </c>
      <c r="BD634" s="174" t="str">
        <f t="shared" si="314"/>
        <v/>
      </c>
      <c r="BE634" s="201">
        <f t="shared" si="315"/>
        <v>0.25</v>
      </c>
      <c r="BF634" s="174" t="str">
        <f t="shared" si="316"/>
        <v/>
      </c>
      <c r="BG634" s="186">
        <f t="shared" si="317"/>
        <v>0.25</v>
      </c>
      <c r="BH634" s="175" t="str">
        <f t="shared" si="318"/>
        <v/>
      </c>
      <c r="BI634" s="632"/>
    </row>
    <row r="635" spans="1:61" ht="37.5" x14ac:dyDescent="0.3">
      <c r="A635" s="221"/>
      <c r="B635" s="222"/>
      <c r="C635" s="213">
        <v>624</v>
      </c>
      <c r="D635" s="651" t="s">
        <v>3698</v>
      </c>
      <c r="E635" s="18" t="s">
        <v>3615</v>
      </c>
      <c r="F635" s="17"/>
      <c r="G635" s="134">
        <v>44362</v>
      </c>
      <c r="H635" s="135">
        <v>44397</v>
      </c>
      <c r="I635" s="141"/>
      <c r="J635" s="25"/>
      <c r="K635" s="145"/>
      <c r="L635" s="28"/>
      <c r="M635" s="395">
        <v>44397</v>
      </c>
      <c r="N635" s="158">
        <f t="shared" si="319"/>
        <v>26</v>
      </c>
      <c r="O635" s="27" t="s">
        <v>0</v>
      </c>
      <c r="P635" s="27"/>
      <c r="Q635" s="27"/>
      <c r="R635" s="27"/>
      <c r="S635" s="27"/>
      <c r="T635" s="28"/>
      <c r="U635" s="29"/>
      <c r="V635" s="32">
        <v>0.25</v>
      </c>
      <c r="W635" s="318">
        <v>0.25</v>
      </c>
      <c r="X635" s="319"/>
      <c r="Y635" s="160">
        <f t="shared" si="305"/>
        <v>0.5</v>
      </c>
      <c r="Z635" s="159">
        <f t="shared" si="320"/>
        <v>7.5</v>
      </c>
      <c r="AA635" s="327"/>
      <c r="AB635" s="400">
        <f t="shared" si="329"/>
        <v>-30</v>
      </c>
      <c r="AC635" s="371"/>
      <c r="AD635" s="226" t="str">
        <f t="shared" si="306"/>
        <v/>
      </c>
      <c r="AE635" s="368">
        <f t="shared" si="321"/>
        <v>-22.5</v>
      </c>
      <c r="AF635" s="339"/>
      <c r="AG635" s="338"/>
      <c r="AH635" s="336"/>
      <c r="AI635" s="161">
        <f t="shared" si="322"/>
        <v>0</v>
      </c>
      <c r="AJ635" s="162">
        <f t="shared" si="307"/>
        <v>7.5</v>
      </c>
      <c r="AK635" s="163">
        <f t="shared" si="323"/>
        <v>7.5</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f t="shared" si="308"/>
        <v>26</v>
      </c>
      <c r="AX635" s="165" t="str">
        <f t="shared" si="309"/>
        <v/>
      </c>
      <c r="AY635" s="193">
        <f t="shared" si="310"/>
        <v>26</v>
      </c>
      <c r="AZ635" s="183" t="str">
        <f t="shared" si="311"/>
        <v/>
      </c>
      <c r="BA635" s="173">
        <f t="shared" si="312"/>
        <v>0.25</v>
      </c>
      <c r="BB635" s="174" t="str">
        <f t="shared" si="313"/>
        <v/>
      </c>
      <c r="BC635" s="186">
        <f t="shared" si="336"/>
        <v>0.25</v>
      </c>
      <c r="BD635" s="174" t="str">
        <f t="shared" si="314"/>
        <v/>
      </c>
      <c r="BE635" s="201">
        <f t="shared" si="315"/>
        <v>0.25</v>
      </c>
      <c r="BF635" s="174" t="str">
        <f t="shared" si="316"/>
        <v/>
      </c>
      <c r="BG635" s="186">
        <f t="shared" si="317"/>
        <v>0.25</v>
      </c>
      <c r="BH635" s="175" t="str">
        <f t="shared" si="318"/>
        <v/>
      </c>
      <c r="BI635" s="632"/>
    </row>
    <row r="636" spans="1:61" ht="21.75" customHeight="1" x14ac:dyDescent="0.3">
      <c r="A636" s="221"/>
      <c r="B636" s="222"/>
      <c r="C636" s="214">
        <v>625</v>
      </c>
      <c r="D636" s="652" t="s">
        <v>3699</v>
      </c>
      <c r="E636" s="16" t="s">
        <v>3615</v>
      </c>
      <c r="F636" s="17"/>
      <c r="G636" s="134">
        <v>44362</v>
      </c>
      <c r="H636" s="135">
        <v>44397</v>
      </c>
      <c r="I636" s="141"/>
      <c r="J636" s="25"/>
      <c r="K636" s="145"/>
      <c r="L636" s="28"/>
      <c r="M636" s="395">
        <v>44397</v>
      </c>
      <c r="N636" s="158">
        <f t="shared" si="319"/>
        <v>26</v>
      </c>
      <c r="O636" s="27"/>
      <c r="P636" s="27"/>
      <c r="Q636" s="27"/>
      <c r="R636" s="27" t="s">
        <v>0</v>
      </c>
      <c r="S636" s="27"/>
      <c r="T636" s="28"/>
      <c r="U636" s="29"/>
      <c r="V636" s="32">
        <v>0.25</v>
      </c>
      <c r="W636" s="318"/>
      <c r="X636" s="319"/>
      <c r="Y636" s="160">
        <f t="shared" si="305"/>
        <v>0.25</v>
      </c>
      <c r="Z636" s="159">
        <f t="shared" si="320"/>
        <v>2.5</v>
      </c>
      <c r="AA636" s="327"/>
      <c r="AB636" s="400">
        <f t="shared" si="329"/>
        <v>-30</v>
      </c>
      <c r="AC636" s="371"/>
      <c r="AD636" s="226" t="str">
        <f t="shared" si="306"/>
        <v/>
      </c>
      <c r="AE636" s="368">
        <f t="shared" si="321"/>
        <v>-27.5</v>
      </c>
      <c r="AF636" s="339"/>
      <c r="AG636" s="338"/>
      <c r="AH636" s="336"/>
      <c r="AI636" s="161">
        <f t="shared" si="322"/>
        <v>0</v>
      </c>
      <c r="AJ636" s="162">
        <f t="shared" si="307"/>
        <v>2.5</v>
      </c>
      <c r="AK636" s="163">
        <f t="shared" si="323"/>
        <v>2.5</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f t="shared" si="308"/>
        <v>26</v>
      </c>
      <c r="AX636" s="165" t="str">
        <f t="shared" si="309"/>
        <v/>
      </c>
      <c r="AY636" s="193">
        <f t="shared" si="310"/>
        <v>26</v>
      </c>
      <c r="AZ636" s="183" t="str">
        <f t="shared" si="311"/>
        <v/>
      </c>
      <c r="BA636" s="173">
        <f t="shared" si="312"/>
        <v>0.25</v>
      </c>
      <c r="BB636" s="174" t="str">
        <f t="shared" si="313"/>
        <v/>
      </c>
      <c r="BC636" s="186">
        <f t="shared" si="336"/>
        <v>0.25</v>
      </c>
      <c r="BD636" s="174" t="str">
        <f t="shared" si="314"/>
        <v/>
      </c>
      <c r="BE636" s="201" t="str">
        <f t="shared" si="315"/>
        <v/>
      </c>
      <c r="BF636" s="174" t="str">
        <f t="shared" si="316"/>
        <v/>
      </c>
      <c r="BG636" s="186" t="str">
        <f t="shared" si="317"/>
        <v/>
      </c>
      <c r="BH636" s="175" t="str">
        <f t="shared" si="318"/>
        <v/>
      </c>
      <c r="BI636" s="632"/>
    </row>
    <row r="637" spans="1:61" ht="37.5" x14ac:dyDescent="0.3">
      <c r="A637" s="221"/>
      <c r="B637" s="222"/>
      <c r="C637" s="213">
        <v>626</v>
      </c>
      <c r="D637" s="651" t="s">
        <v>3700</v>
      </c>
      <c r="E637" s="16" t="s">
        <v>3615</v>
      </c>
      <c r="F637" s="17"/>
      <c r="G637" s="134">
        <v>44362</v>
      </c>
      <c r="H637" s="135">
        <v>44397</v>
      </c>
      <c r="I637" s="141"/>
      <c r="J637" s="25"/>
      <c r="K637" s="145"/>
      <c r="L637" s="28"/>
      <c r="M637" s="395">
        <v>44397</v>
      </c>
      <c r="N637" s="158">
        <f t="shared" si="319"/>
        <v>26</v>
      </c>
      <c r="O637" s="27"/>
      <c r="P637" s="27"/>
      <c r="Q637" s="27"/>
      <c r="R637" s="27" t="s">
        <v>0</v>
      </c>
      <c r="S637" s="27"/>
      <c r="T637" s="28"/>
      <c r="U637" s="29"/>
      <c r="V637" s="32">
        <v>0.25</v>
      </c>
      <c r="W637" s="318"/>
      <c r="X637" s="319"/>
      <c r="Y637" s="160">
        <f t="shared" si="305"/>
        <v>0.25</v>
      </c>
      <c r="Z637" s="159">
        <f t="shared" si="320"/>
        <v>2.5</v>
      </c>
      <c r="AA637" s="327"/>
      <c r="AB637" s="400">
        <f t="shared" si="329"/>
        <v>-30</v>
      </c>
      <c r="AC637" s="371"/>
      <c r="AD637" s="226" t="str">
        <f t="shared" si="306"/>
        <v/>
      </c>
      <c r="AE637" s="368">
        <f t="shared" si="321"/>
        <v>-27.5</v>
      </c>
      <c r="AF637" s="339"/>
      <c r="AG637" s="338"/>
      <c r="AH637" s="336"/>
      <c r="AI637" s="161">
        <f t="shared" si="322"/>
        <v>0</v>
      </c>
      <c r="AJ637" s="162">
        <f t="shared" si="307"/>
        <v>2.5</v>
      </c>
      <c r="AK637" s="163">
        <f t="shared" si="323"/>
        <v>2.5</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f t="shared" si="308"/>
        <v>26</v>
      </c>
      <c r="AX637" s="165" t="str">
        <f t="shared" si="309"/>
        <v/>
      </c>
      <c r="AY637" s="193">
        <f t="shared" si="310"/>
        <v>26</v>
      </c>
      <c r="AZ637" s="183" t="str">
        <f t="shared" si="311"/>
        <v/>
      </c>
      <c r="BA637" s="173">
        <f t="shared" si="312"/>
        <v>0.25</v>
      </c>
      <c r="BB637" s="174" t="str">
        <f t="shared" si="313"/>
        <v/>
      </c>
      <c r="BC637" s="186">
        <f t="shared" si="336"/>
        <v>0.25</v>
      </c>
      <c r="BD637" s="174" t="str">
        <f t="shared" si="314"/>
        <v/>
      </c>
      <c r="BE637" s="201" t="str">
        <f t="shared" si="315"/>
        <v/>
      </c>
      <c r="BF637" s="174" t="str">
        <f t="shared" si="316"/>
        <v/>
      </c>
      <c r="BG637" s="186" t="str">
        <f t="shared" si="317"/>
        <v/>
      </c>
      <c r="BH637" s="175" t="str">
        <f t="shared" si="318"/>
        <v/>
      </c>
      <c r="BI637" s="632"/>
    </row>
    <row r="638" spans="1:61" ht="37.5" x14ac:dyDescent="0.3">
      <c r="A638" s="221"/>
      <c r="B638" s="222"/>
      <c r="C638" s="214">
        <v>627</v>
      </c>
      <c r="D638" s="651" t="s">
        <v>3701</v>
      </c>
      <c r="E638" s="16" t="s">
        <v>3615</v>
      </c>
      <c r="F638" s="17"/>
      <c r="G638" s="134">
        <v>44362</v>
      </c>
      <c r="H638" s="135">
        <v>44397</v>
      </c>
      <c r="I638" s="141"/>
      <c r="J638" s="25"/>
      <c r="K638" s="145"/>
      <c r="L638" s="28"/>
      <c r="M638" s="395">
        <v>44397</v>
      </c>
      <c r="N638" s="158">
        <f t="shared" si="319"/>
        <v>26</v>
      </c>
      <c r="O638" s="27"/>
      <c r="P638" s="27"/>
      <c r="Q638" s="27"/>
      <c r="R638" s="27" t="s">
        <v>0</v>
      </c>
      <c r="S638" s="27"/>
      <c r="T638" s="28"/>
      <c r="U638" s="29"/>
      <c r="V638" s="32">
        <v>0.25</v>
      </c>
      <c r="W638" s="318"/>
      <c r="X638" s="319"/>
      <c r="Y638" s="160">
        <f t="shared" si="305"/>
        <v>0.25</v>
      </c>
      <c r="Z638" s="159">
        <f t="shared" si="320"/>
        <v>2.5</v>
      </c>
      <c r="AA638" s="327"/>
      <c r="AB638" s="400">
        <f t="shared" si="329"/>
        <v>-30</v>
      </c>
      <c r="AC638" s="371"/>
      <c r="AD638" s="226" t="str">
        <f t="shared" si="306"/>
        <v/>
      </c>
      <c r="AE638" s="368">
        <f t="shared" si="321"/>
        <v>-27.5</v>
      </c>
      <c r="AF638" s="339"/>
      <c r="AG638" s="338"/>
      <c r="AH638" s="336"/>
      <c r="AI638" s="161">
        <f t="shared" si="322"/>
        <v>0</v>
      </c>
      <c r="AJ638" s="162">
        <f t="shared" si="307"/>
        <v>2.5</v>
      </c>
      <c r="AK638" s="163">
        <f t="shared" si="323"/>
        <v>2.5</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f t="shared" si="308"/>
        <v>26</v>
      </c>
      <c r="AX638" s="165" t="str">
        <f t="shared" si="309"/>
        <v/>
      </c>
      <c r="AY638" s="193">
        <f t="shared" si="310"/>
        <v>26</v>
      </c>
      <c r="AZ638" s="183" t="str">
        <f t="shared" si="311"/>
        <v/>
      </c>
      <c r="BA638" s="173">
        <f t="shared" si="312"/>
        <v>0.25</v>
      </c>
      <c r="BB638" s="174" t="str">
        <f t="shared" si="313"/>
        <v/>
      </c>
      <c r="BC638" s="186">
        <f t="shared" si="336"/>
        <v>0.25</v>
      </c>
      <c r="BD638" s="174" t="str">
        <f t="shared" si="314"/>
        <v/>
      </c>
      <c r="BE638" s="201" t="str">
        <f t="shared" si="315"/>
        <v/>
      </c>
      <c r="BF638" s="174" t="str">
        <f t="shared" si="316"/>
        <v/>
      </c>
      <c r="BG638" s="186" t="str">
        <f t="shared" si="317"/>
        <v/>
      </c>
      <c r="BH638" s="175" t="str">
        <f t="shared" si="318"/>
        <v/>
      </c>
      <c r="BI638" s="632"/>
    </row>
    <row r="639" spans="1:61" ht="56.25" x14ac:dyDescent="0.3">
      <c r="A639" s="221"/>
      <c r="B639" s="222"/>
      <c r="C639" s="214">
        <v>628</v>
      </c>
      <c r="D639" s="651" t="s">
        <v>3702</v>
      </c>
      <c r="E639" s="18" t="s">
        <v>3615</v>
      </c>
      <c r="F639" s="17"/>
      <c r="G639" s="134">
        <v>44362</v>
      </c>
      <c r="H639" s="135">
        <v>44397</v>
      </c>
      <c r="I639" s="141"/>
      <c r="J639" s="25"/>
      <c r="K639" s="145"/>
      <c r="L639" s="28"/>
      <c r="M639" s="395">
        <v>44397</v>
      </c>
      <c r="N639" s="158">
        <f t="shared" si="319"/>
        <v>26</v>
      </c>
      <c r="O639" s="27"/>
      <c r="P639" s="27"/>
      <c r="Q639" s="27"/>
      <c r="R639" s="27" t="s">
        <v>0</v>
      </c>
      <c r="S639" s="27"/>
      <c r="T639" s="28"/>
      <c r="U639" s="29"/>
      <c r="V639" s="32">
        <v>0.25</v>
      </c>
      <c r="W639" s="318"/>
      <c r="X639" s="319"/>
      <c r="Y639" s="160">
        <f t="shared" si="305"/>
        <v>0.25</v>
      </c>
      <c r="Z639" s="159">
        <f t="shared" si="320"/>
        <v>2.5</v>
      </c>
      <c r="AA639" s="327"/>
      <c r="AB639" s="400">
        <f t="shared" si="329"/>
        <v>-30</v>
      </c>
      <c r="AC639" s="371"/>
      <c r="AD639" s="226" t="str">
        <f t="shared" si="306"/>
        <v/>
      </c>
      <c r="AE639" s="368">
        <f t="shared" si="321"/>
        <v>-27.5</v>
      </c>
      <c r="AF639" s="339"/>
      <c r="AG639" s="338"/>
      <c r="AH639" s="336"/>
      <c r="AI639" s="161">
        <f t="shared" si="322"/>
        <v>0</v>
      </c>
      <c r="AJ639" s="162">
        <f t="shared" si="307"/>
        <v>2.5</v>
      </c>
      <c r="AK639" s="163">
        <f t="shared" si="323"/>
        <v>2.5</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f t="shared" si="308"/>
        <v>26</v>
      </c>
      <c r="AX639" s="165" t="str">
        <f t="shared" si="309"/>
        <v/>
      </c>
      <c r="AY639" s="193">
        <f t="shared" si="310"/>
        <v>26</v>
      </c>
      <c r="AZ639" s="183" t="str">
        <f t="shared" si="311"/>
        <v/>
      </c>
      <c r="BA639" s="173">
        <f t="shared" si="312"/>
        <v>0.25</v>
      </c>
      <c r="BB639" s="174" t="str">
        <f t="shared" si="313"/>
        <v/>
      </c>
      <c r="BC639" s="186">
        <f t="shared" si="336"/>
        <v>0.25</v>
      </c>
      <c r="BD639" s="174" t="str">
        <f t="shared" si="314"/>
        <v/>
      </c>
      <c r="BE639" s="201" t="str">
        <f t="shared" si="315"/>
        <v/>
      </c>
      <c r="BF639" s="174" t="str">
        <f t="shared" si="316"/>
        <v/>
      </c>
      <c r="BG639" s="186" t="str">
        <f t="shared" si="317"/>
        <v/>
      </c>
      <c r="BH639" s="175" t="str">
        <f t="shared" si="318"/>
        <v/>
      </c>
      <c r="BI639" s="632"/>
    </row>
    <row r="640" spans="1:61" ht="37.5" x14ac:dyDescent="0.3">
      <c r="A640" s="221"/>
      <c r="B640" s="222"/>
      <c r="C640" s="213">
        <v>629</v>
      </c>
      <c r="D640" s="662" t="s">
        <v>3698</v>
      </c>
      <c r="E640" s="16" t="s">
        <v>3623</v>
      </c>
      <c r="F640" s="17"/>
      <c r="G640" s="134">
        <v>44362</v>
      </c>
      <c r="H640" s="135">
        <v>44397</v>
      </c>
      <c r="I640" s="141"/>
      <c r="J640" s="25"/>
      <c r="K640" s="145"/>
      <c r="L640" s="28"/>
      <c r="M640" s="395">
        <v>44397</v>
      </c>
      <c r="N640" s="158">
        <f t="shared" si="319"/>
        <v>26</v>
      </c>
      <c r="O640" s="27"/>
      <c r="P640" s="27"/>
      <c r="Q640" s="27"/>
      <c r="R640" s="27" t="s">
        <v>0</v>
      </c>
      <c r="S640" s="27"/>
      <c r="T640" s="28"/>
      <c r="U640" s="29"/>
      <c r="V640" s="32">
        <v>0.25</v>
      </c>
      <c r="W640" s="318"/>
      <c r="X640" s="319"/>
      <c r="Y640" s="160">
        <f t="shared" si="305"/>
        <v>0.25</v>
      </c>
      <c r="Z640" s="159">
        <f t="shared" si="320"/>
        <v>2.5</v>
      </c>
      <c r="AA640" s="327"/>
      <c r="AB640" s="400">
        <f t="shared" si="329"/>
        <v>-30</v>
      </c>
      <c r="AC640" s="371"/>
      <c r="AD640" s="226" t="str">
        <f t="shared" si="306"/>
        <v/>
      </c>
      <c r="AE640" s="368">
        <f t="shared" si="321"/>
        <v>-27.5</v>
      </c>
      <c r="AF640" s="339"/>
      <c r="AG640" s="338"/>
      <c r="AH640" s="336"/>
      <c r="AI640" s="161">
        <f t="shared" si="322"/>
        <v>0</v>
      </c>
      <c r="AJ640" s="162">
        <f t="shared" si="307"/>
        <v>2.5</v>
      </c>
      <c r="AK640" s="163">
        <f t="shared" si="323"/>
        <v>2.5</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f t="shared" si="308"/>
        <v>26</v>
      </c>
      <c r="AX640" s="165" t="str">
        <f t="shared" si="309"/>
        <v/>
      </c>
      <c r="AY640" s="193">
        <f t="shared" si="310"/>
        <v>26</v>
      </c>
      <c r="AZ640" s="183" t="str">
        <f t="shared" si="311"/>
        <v/>
      </c>
      <c r="BA640" s="173">
        <f t="shared" si="312"/>
        <v>0.25</v>
      </c>
      <c r="BB640" s="174" t="str">
        <f t="shared" si="313"/>
        <v/>
      </c>
      <c r="BC640" s="186">
        <f t="shared" si="336"/>
        <v>0.25</v>
      </c>
      <c r="BD640" s="174" t="str">
        <f t="shared" si="314"/>
        <v/>
      </c>
      <c r="BE640" s="201" t="str">
        <f t="shared" si="315"/>
        <v/>
      </c>
      <c r="BF640" s="174" t="str">
        <f t="shared" si="316"/>
        <v/>
      </c>
      <c r="BG640" s="186" t="str">
        <f t="shared" si="317"/>
        <v/>
      </c>
      <c r="BH640" s="175" t="str">
        <f t="shared" si="318"/>
        <v/>
      </c>
      <c r="BI640" s="632"/>
    </row>
    <row r="641" spans="1:61" ht="21.75" customHeight="1" x14ac:dyDescent="0.3">
      <c r="A641" s="221"/>
      <c r="B641" s="222"/>
      <c r="C641" s="214">
        <v>630</v>
      </c>
      <c r="D641" s="663" t="s">
        <v>3699</v>
      </c>
      <c r="E641" s="16" t="s">
        <v>3623</v>
      </c>
      <c r="F641" s="17"/>
      <c r="G641" s="134">
        <v>44362</v>
      </c>
      <c r="H641" s="135">
        <v>44397</v>
      </c>
      <c r="I641" s="141"/>
      <c r="J641" s="25"/>
      <c r="K641" s="145"/>
      <c r="L641" s="28"/>
      <c r="M641" s="395">
        <v>44397</v>
      </c>
      <c r="N641" s="158">
        <f t="shared" si="319"/>
        <v>26</v>
      </c>
      <c r="O641" s="27"/>
      <c r="P641" s="27"/>
      <c r="Q641" s="27"/>
      <c r="R641" s="27" t="s">
        <v>0</v>
      </c>
      <c r="S641" s="27"/>
      <c r="T641" s="28"/>
      <c r="U641" s="29"/>
      <c r="V641" s="32">
        <v>0.25</v>
      </c>
      <c r="W641" s="318"/>
      <c r="X641" s="319"/>
      <c r="Y641" s="160">
        <f t="shared" si="305"/>
        <v>0.25</v>
      </c>
      <c r="Z641" s="159">
        <f t="shared" si="320"/>
        <v>2.5</v>
      </c>
      <c r="AA641" s="327"/>
      <c r="AB641" s="400">
        <f t="shared" si="329"/>
        <v>-30</v>
      </c>
      <c r="AC641" s="371"/>
      <c r="AD641" s="226" t="str">
        <f t="shared" si="306"/>
        <v/>
      </c>
      <c r="AE641" s="368">
        <f t="shared" si="321"/>
        <v>-27.5</v>
      </c>
      <c r="AF641" s="339"/>
      <c r="AG641" s="338"/>
      <c r="AH641" s="336"/>
      <c r="AI641" s="161">
        <f t="shared" si="322"/>
        <v>0</v>
      </c>
      <c r="AJ641" s="162">
        <f t="shared" si="307"/>
        <v>2.5</v>
      </c>
      <c r="AK641" s="163">
        <f t="shared" si="323"/>
        <v>2.5</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f t="shared" si="308"/>
        <v>26</v>
      </c>
      <c r="AX641" s="165" t="str">
        <f t="shared" si="309"/>
        <v/>
      </c>
      <c r="AY641" s="193">
        <f t="shared" si="310"/>
        <v>26</v>
      </c>
      <c r="AZ641" s="183" t="str">
        <f t="shared" si="311"/>
        <v/>
      </c>
      <c r="BA641" s="173">
        <f t="shared" si="312"/>
        <v>0.25</v>
      </c>
      <c r="BB641" s="174" t="str">
        <f t="shared" si="313"/>
        <v/>
      </c>
      <c r="BC641" s="186">
        <f t="shared" si="336"/>
        <v>0.25</v>
      </c>
      <c r="BD641" s="174" t="str">
        <f t="shared" si="314"/>
        <v/>
      </c>
      <c r="BE641" s="201" t="str">
        <f t="shared" si="315"/>
        <v/>
      </c>
      <c r="BF641" s="174" t="str">
        <f t="shared" si="316"/>
        <v/>
      </c>
      <c r="BG641" s="186" t="str">
        <f t="shared" si="317"/>
        <v/>
      </c>
      <c r="BH641" s="175" t="str">
        <f t="shared" si="318"/>
        <v/>
      </c>
      <c r="BI641" s="632"/>
    </row>
    <row r="642" spans="1:61" ht="37.5" x14ac:dyDescent="0.3">
      <c r="A642" s="221"/>
      <c r="B642" s="222"/>
      <c r="C642" s="213">
        <v>631</v>
      </c>
      <c r="D642" s="662" t="s">
        <v>3700</v>
      </c>
      <c r="E642" s="16" t="s">
        <v>3623</v>
      </c>
      <c r="F642" s="17"/>
      <c r="G642" s="134">
        <v>44362</v>
      </c>
      <c r="H642" s="135">
        <v>44397</v>
      </c>
      <c r="I642" s="141"/>
      <c r="J642" s="25"/>
      <c r="K642" s="145"/>
      <c r="L642" s="28"/>
      <c r="M642" s="395">
        <v>44397</v>
      </c>
      <c r="N642" s="158">
        <f t="shared" si="319"/>
        <v>26</v>
      </c>
      <c r="O642" s="27"/>
      <c r="P642" s="27"/>
      <c r="Q642" s="27"/>
      <c r="R642" s="27" t="s">
        <v>0</v>
      </c>
      <c r="S642" s="27"/>
      <c r="T642" s="28"/>
      <c r="U642" s="29"/>
      <c r="V642" s="32">
        <v>0.25</v>
      </c>
      <c r="W642" s="318"/>
      <c r="X642" s="319"/>
      <c r="Y642" s="160">
        <f t="shared" si="305"/>
        <v>0.25</v>
      </c>
      <c r="Z642" s="159">
        <f t="shared" si="320"/>
        <v>2.5</v>
      </c>
      <c r="AA642" s="327"/>
      <c r="AB642" s="400">
        <f t="shared" si="329"/>
        <v>-30</v>
      </c>
      <c r="AC642" s="371"/>
      <c r="AD642" s="226" t="str">
        <f t="shared" si="306"/>
        <v/>
      </c>
      <c r="AE642" s="368">
        <f t="shared" si="321"/>
        <v>-27.5</v>
      </c>
      <c r="AF642" s="339"/>
      <c r="AG642" s="338"/>
      <c r="AH642" s="336"/>
      <c r="AI642" s="161">
        <f t="shared" si="322"/>
        <v>0</v>
      </c>
      <c r="AJ642" s="162">
        <f t="shared" si="307"/>
        <v>2.5</v>
      </c>
      <c r="AK642" s="163">
        <f t="shared" si="323"/>
        <v>2.5</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f t="shared" si="308"/>
        <v>26</v>
      </c>
      <c r="AX642" s="165" t="str">
        <f t="shared" si="309"/>
        <v/>
      </c>
      <c r="AY642" s="193">
        <f t="shared" si="310"/>
        <v>26</v>
      </c>
      <c r="AZ642" s="183" t="str">
        <f t="shared" si="311"/>
        <v/>
      </c>
      <c r="BA642" s="173">
        <f t="shared" si="312"/>
        <v>0.25</v>
      </c>
      <c r="BB642" s="174" t="str">
        <f t="shared" si="313"/>
        <v/>
      </c>
      <c r="BC642" s="186">
        <f t="shared" si="336"/>
        <v>0.25</v>
      </c>
      <c r="BD642" s="174" t="str">
        <f t="shared" si="314"/>
        <v/>
      </c>
      <c r="BE642" s="201" t="str">
        <f t="shared" si="315"/>
        <v/>
      </c>
      <c r="BF642" s="174" t="str">
        <f t="shared" si="316"/>
        <v/>
      </c>
      <c r="BG642" s="186" t="str">
        <f t="shared" si="317"/>
        <v/>
      </c>
      <c r="BH642" s="175" t="str">
        <f t="shared" si="318"/>
        <v/>
      </c>
      <c r="BI642" s="632"/>
    </row>
    <row r="643" spans="1:61" ht="37.5" x14ac:dyDescent="0.3">
      <c r="A643" s="221"/>
      <c r="B643" s="222"/>
      <c r="C643" s="214">
        <v>632</v>
      </c>
      <c r="D643" s="662" t="s">
        <v>3701</v>
      </c>
      <c r="E643" s="18" t="s">
        <v>3623</v>
      </c>
      <c r="F643" s="17"/>
      <c r="G643" s="134">
        <v>44362</v>
      </c>
      <c r="H643" s="135">
        <v>44397</v>
      </c>
      <c r="I643" s="141"/>
      <c r="J643" s="25"/>
      <c r="K643" s="145"/>
      <c r="L643" s="28"/>
      <c r="M643" s="395">
        <v>44397</v>
      </c>
      <c r="N643" s="158">
        <f t="shared" si="319"/>
        <v>26</v>
      </c>
      <c r="O643" s="27"/>
      <c r="P643" s="27"/>
      <c r="Q643" s="27"/>
      <c r="R643" s="27" t="s">
        <v>0</v>
      </c>
      <c r="S643" s="27"/>
      <c r="T643" s="28"/>
      <c r="U643" s="29"/>
      <c r="V643" s="32">
        <v>0.25</v>
      </c>
      <c r="W643" s="318"/>
      <c r="X643" s="319"/>
      <c r="Y643" s="160">
        <f t="shared" si="305"/>
        <v>0.25</v>
      </c>
      <c r="Z643" s="159">
        <f t="shared" si="320"/>
        <v>2.5</v>
      </c>
      <c r="AA643" s="327"/>
      <c r="AB643" s="400">
        <f t="shared" si="329"/>
        <v>-30</v>
      </c>
      <c r="AC643" s="371"/>
      <c r="AD643" s="226" t="str">
        <f t="shared" si="306"/>
        <v/>
      </c>
      <c r="AE643" s="368">
        <f t="shared" si="321"/>
        <v>-27.5</v>
      </c>
      <c r="AF643" s="339"/>
      <c r="AG643" s="338"/>
      <c r="AH643" s="336"/>
      <c r="AI643" s="161">
        <f t="shared" si="322"/>
        <v>0</v>
      </c>
      <c r="AJ643" s="162">
        <f t="shared" si="307"/>
        <v>2.5</v>
      </c>
      <c r="AK643" s="163">
        <f t="shared" si="323"/>
        <v>2.5</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f t="shared" si="308"/>
        <v>26</v>
      </c>
      <c r="AX643" s="165" t="str">
        <f t="shared" si="309"/>
        <v/>
      </c>
      <c r="AY643" s="193">
        <f t="shared" si="310"/>
        <v>26</v>
      </c>
      <c r="AZ643" s="183" t="str">
        <f t="shared" si="311"/>
        <v/>
      </c>
      <c r="BA643" s="173">
        <f t="shared" si="312"/>
        <v>0.25</v>
      </c>
      <c r="BB643" s="174" t="str">
        <f t="shared" si="313"/>
        <v/>
      </c>
      <c r="BC643" s="186">
        <f t="shared" si="336"/>
        <v>0.25</v>
      </c>
      <c r="BD643" s="174" t="str">
        <f t="shared" si="314"/>
        <v/>
      </c>
      <c r="BE643" s="201" t="str">
        <f t="shared" si="315"/>
        <v/>
      </c>
      <c r="BF643" s="174" t="str">
        <f t="shared" si="316"/>
        <v/>
      </c>
      <c r="BG643" s="186" t="str">
        <f t="shared" si="317"/>
        <v/>
      </c>
      <c r="BH643" s="175" t="str">
        <f t="shared" si="318"/>
        <v/>
      </c>
      <c r="BI643" s="632"/>
    </row>
    <row r="644" spans="1:61" ht="56.25" x14ac:dyDescent="0.3">
      <c r="A644" s="221"/>
      <c r="B644" s="222"/>
      <c r="C644" s="214">
        <v>633</v>
      </c>
      <c r="D644" s="662" t="s">
        <v>3702</v>
      </c>
      <c r="E644" s="16" t="s">
        <v>3623</v>
      </c>
      <c r="F644" s="17"/>
      <c r="G644" s="134">
        <v>44362</v>
      </c>
      <c r="H644" s="135">
        <v>44397</v>
      </c>
      <c r="I644" s="141"/>
      <c r="J644" s="25"/>
      <c r="K644" s="145"/>
      <c r="L644" s="28"/>
      <c r="M644" s="395">
        <v>44397</v>
      </c>
      <c r="N644" s="158">
        <f t="shared" si="319"/>
        <v>26</v>
      </c>
      <c r="O644" s="27"/>
      <c r="P644" s="27"/>
      <c r="Q644" s="27"/>
      <c r="R644" s="27" t="s">
        <v>0</v>
      </c>
      <c r="S644" s="27"/>
      <c r="T644" s="28"/>
      <c r="U644" s="29"/>
      <c r="V644" s="32">
        <v>0.25</v>
      </c>
      <c r="W644" s="318"/>
      <c r="X644" s="319"/>
      <c r="Y644" s="160">
        <f t="shared" si="305"/>
        <v>0.25</v>
      </c>
      <c r="Z644" s="159">
        <f t="shared" si="320"/>
        <v>2.5</v>
      </c>
      <c r="AA644" s="327"/>
      <c r="AB644" s="400">
        <f t="shared" si="329"/>
        <v>-30</v>
      </c>
      <c r="AC644" s="371"/>
      <c r="AD644" s="226" t="str">
        <f t="shared" si="306"/>
        <v/>
      </c>
      <c r="AE644" s="368">
        <f t="shared" si="321"/>
        <v>-27.5</v>
      </c>
      <c r="AF644" s="339"/>
      <c r="AG644" s="338"/>
      <c r="AH644" s="336"/>
      <c r="AI644" s="161">
        <f t="shared" si="322"/>
        <v>0</v>
      </c>
      <c r="AJ644" s="162">
        <f t="shared" si="307"/>
        <v>2.5</v>
      </c>
      <c r="AK644" s="163">
        <f t="shared" si="323"/>
        <v>2.5</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f t="shared" si="308"/>
        <v>26</v>
      </c>
      <c r="AX644" s="165" t="str">
        <f t="shared" si="309"/>
        <v/>
      </c>
      <c r="AY644" s="193">
        <f t="shared" si="310"/>
        <v>26</v>
      </c>
      <c r="AZ644" s="183" t="str">
        <f t="shared" si="311"/>
        <v/>
      </c>
      <c r="BA644" s="173">
        <f t="shared" si="312"/>
        <v>0.25</v>
      </c>
      <c r="BB644" s="174" t="str">
        <f t="shared" si="313"/>
        <v/>
      </c>
      <c r="BC644" s="186">
        <f t="shared" si="336"/>
        <v>0.25</v>
      </c>
      <c r="BD644" s="174" t="str">
        <f t="shared" si="314"/>
        <v/>
      </c>
      <c r="BE644" s="201" t="str">
        <f t="shared" si="315"/>
        <v/>
      </c>
      <c r="BF644" s="174" t="str">
        <f t="shared" si="316"/>
        <v/>
      </c>
      <c r="BG644" s="186" t="str">
        <f t="shared" si="317"/>
        <v/>
      </c>
      <c r="BH644" s="175" t="str">
        <f t="shared" si="318"/>
        <v/>
      </c>
      <c r="BI644" s="632"/>
    </row>
    <row r="645" spans="1:61" ht="112.5" x14ac:dyDescent="0.3">
      <c r="A645" s="221"/>
      <c r="B645" s="222"/>
      <c r="C645" s="213">
        <v>634</v>
      </c>
      <c r="D645" s="640" t="s">
        <v>3703</v>
      </c>
      <c r="E645" s="16" t="s">
        <v>46</v>
      </c>
      <c r="F645" s="17"/>
      <c r="G645" s="134">
        <v>44363</v>
      </c>
      <c r="H645" s="135">
        <v>44372</v>
      </c>
      <c r="I645" s="141" t="s">
        <v>0</v>
      </c>
      <c r="J645" s="25"/>
      <c r="K645" s="145"/>
      <c r="L645" s="28"/>
      <c r="M645" s="395">
        <v>44372</v>
      </c>
      <c r="N645" s="158">
        <f t="shared" si="319"/>
        <v>8</v>
      </c>
      <c r="O645" s="27"/>
      <c r="P645" s="27"/>
      <c r="Q645" s="27"/>
      <c r="R645" s="27" t="s">
        <v>0</v>
      </c>
      <c r="S645" s="27"/>
      <c r="T645" s="28"/>
      <c r="U645" s="29"/>
      <c r="V645" s="32">
        <v>0.25</v>
      </c>
      <c r="W645" s="318"/>
      <c r="X645" s="319"/>
      <c r="Y645" s="160">
        <f t="shared" si="305"/>
        <v>0.25</v>
      </c>
      <c r="Z645" s="159">
        <f t="shared" si="320"/>
        <v>2.5</v>
      </c>
      <c r="AA645" s="327"/>
      <c r="AB645" s="400">
        <f t="shared" si="329"/>
        <v>-30</v>
      </c>
      <c r="AC645" s="371"/>
      <c r="AD645" s="226" t="str">
        <f t="shared" si="306"/>
        <v/>
      </c>
      <c r="AE645" s="368">
        <f t="shared" si="321"/>
        <v>-27.5</v>
      </c>
      <c r="AF645" s="339"/>
      <c r="AG645" s="338"/>
      <c r="AH645" s="336"/>
      <c r="AI645" s="161">
        <f t="shared" si="322"/>
        <v>0</v>
      </c>
      <c r="AJ645" s="162">
        <f t="shared" si="307"/>
        <v>2.5</v>
      </c>
      <c r="AK645" s="163">
        <f t="shared" si="323"/>
        <v>2.5</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f t="shared" si="308"/>
        <v>8</v>
      </c>
      <c r="AX645" s="165" t="str">
        <f t="shared" si="309"/>
        <v/>
      </c>
      <c r="AY645" s="193">
        <f t="shared" si="310"/>
        <v>8</v>
      </c>
      <c r="AZ645" s="183" t="str">
        <f t="shared" si="311"/>
        <v/>
      </c>
      <c r="BA645" s="173">
        <f t="shared" si="312"/>
        <v>0.25</v>
      </c>
      <c r="BB645" s="174" t="str">
        <f t="shared" si="313"/>
        <v/>
      </c>
      <c r="BC645" s="186">
        <f t="shared" si="336"/>
        <v>0.25</v>
      </c>
      <c r="BD645" s="174" t="str">
        <f t="shared" si="314"/>
        <v/>
      </c>
      <c r="BE645" s="201" t="str">
        <f t="shared" si="315"/>
        <v/>
      </c>
      <c r="BF645" s="174" t="str">
        <f t="shared" si="316"/>
        <v/>
      </c>
      <c r="BG645" s="186" t="str">
        <f t="shared" si="317"/>
        <v/>
      </c>
      <c r="BH645" s="175" t="str">
        <f t="shared" si="318"/>
        <v/>
      </c>
      <c r="BI645" s="632"/>
    </row>
    <row r="646" spans="1:61" ht="112.5" x14ac:dyDescent="0.3">
      <c r="A646" s="221"/>
      <c r="B646" s="222"/>
      <c r="C646" s="214">
        <v>635</v>
      </c>
      <c r="D646" s="651" t="s">
        <v>3703</v>
      </c>
      <c r="E646" s="16" t="s">
        <v>3615</v>
      </c>
      <c r="F646" s="17"/>
      <c r="G646" s="134">
        <v>44363</v>
      </c>
      <c r="H646" s="135">
        <v>44372</v>
      </c>
      <c r="I646" s="141" t="s">
        <v>0</v>
      </c>
      <c r="J646" s="25"/>
      <c r="K646" s="145"/>
      <c r="L646" s="28"/>
      <c r="M646" s="395">
        <v>44372</v>
      </c>
      <c r="N646" s="158">
        <f t="shared" si="319"/>
        <v>8</v>
      </c>
      <c r="O646" s="27"/>
      <c r="P646" s="27"/>
      <c r="Q646" s="27"/>
      <c r="R646" s="27" t="s">
        <v>0</v>
      </c>
      <c r="S646" s="27"/>
      <c r="T646" s="28"/>
      <c r="U646" s="29"/>
      <c r="V646" s="32">
        <v>0.25</v>
      </c>
      <c r="W646" s="318"/>
      <c r="X646" s="319"/>
      <c r="Y646" s="160">
        <f t="shared" si="305"/>
        <v>0.25</v>
      </c>
      <c r="Z646" s="159">
        <f t="shared" si="320"/>
        <v>2.5</v>
      </c>
      <c r="AA646" s="327"/>
      <c r="AB646" s="400">
        <f t="shared" si="329"/>
        <v>-30</v>
      </c>
      <c r="AC646" s="371"/>
      <c r="AD646" s="226" t="str">
        <f t="shared" si="306"/>
        <v/>
      </c>
      <c r="AE646" s="368">
        <f t="shared" si="321"/>
        <v>-27.5</v>
      </c>
      <c r="AF646" s="339"/>
      <c r="AG646" s="338"/>
      <c r="AH646" s="336"/>
      <c r="AI646" s="161">
        <f t="shared" si="322"/>
        <v>0</v>
      </c>
      <c r="AJ646" s="162">
        <f t="shared" si="307"/>
        <v>2.5</v>
      </c>
      <c r="AK646" s="163">
        <f t="shared" si="323"/>
        <v>2.5</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f t="shared" si="308"/>
        <v>8</v>
      </c>
      <c r="AX646" s="165" t="str">
        <f t="shared" si="309"/>
        <v/>
      </c>
      <c r="AY646" s="193">
        <f t="shared" si="310"/>
        <v>8</v>
      </c>
      <c r="AZ646" s="183" t="str">
        <f t="shared" si="311"/>
        <v/>
      </c>
      <c r="BA646" s="173">
        <f t="shared" si="312"/>
        <v>0.25</v>
      </c>
      <c r="BB646" s="174" t="str">
        <f t="shared" si="313"/>
        <v/>
      </c>
      <c r="BC646" s="186">
        <f t="shared" si="336"/>
        <v>0.25</v>
      </c>
      <c r="BD646" s="174" t="str">
        <f t="shared" si="314"/>
        <v/>
      </c>
      <c r="BE646" s="201" t="str">
        <f t="shared" si="315"/>
        <v/>
      </c>
      <c r="BF646" s="174" t="str">
        <f t="shared" si="316"/>
        <v/>
      </c>
      <c r="BG646" s="186" t="str">
        <f t="shared" si="317"/>
        <v/>
      </c>
      <c r="BH646" s="175" t="str">
        <f t="shared" si="318"/>
        <v/>
      </c>
      <c r="BI646" s="632"/>
    </row>
    <row r="647" spans="1:61" ht="37.5" x14ac:dyDescent="0.3">
      <c r="A647" s="221"/>
      <c r="B647" s="222"/>
      <c r="C647" s="213">
        <v>636</v>
      </c>
      <c r="D647" s="641" t="s">
        <v>3704</v>
      </c>
      <c r="E647" s="18" t="s">
        <v>46</v>
      </c>
      <c r="F647" s="17"/>
      <c r="G647" s="134">
        <v>44364</v>
      </c>
      <c r="H647" s="135">
        <v>44384</v>
      </c>
      <c r="I647" s="141"/>
      <c r="J647" s="25"/>
      <c r="K647" s="145"/>
      <c r="L647" s="28"/>
      <c r="M647" s="395">
        <v>44384</v>
      </c>
      <c r="N647" s="158">
        <f t="shared" si="319"/>
        <v>15</v>
      </c>
      <c r="O647" s="27" t="s">
        <v>0</v>
      </c>
      <c r="P647" s="27"/>
      <c r="Q647" s="27"/>
      <c r="R647" s="27"/>
      <c r="S647" s="27"/>
      <c r="T647" s="28"/>
      <c r="U647" s="29"/>
      <c r="V647" s="32">
        <v>0.25</v>
      </c>
      <c r="W647" s="318">
        <v>0.25</v>
      </c>
      <c r="X647" s="319"/>
      <c r="Y647" s="160">
        <f t="shared" si="305"/>
        <v>0.5</v>
      </c>
      <c r="Z647" s="159">
        <f t="shared" si="320"/>
        <v>7.5</v>
      </c>
      <c r="AA647" s="327"/>
      <c r="AB647" s="400">
        <f t="shared" si="329"/>
        <v>-30</v>
      </c>
      <c r="AC647" s="371"/>
      <c r="AD647" s="226" t="str">
        <f t="shared" si="306"/>
        <v/>
      </c>
      <c r="AE647" s="368">
        <f t="shared" si="321"/>
        <v>-22.5</v>
      </c>
      <c r="AF647" s="339"/>
      <c r="AG647" s="338"/>
      <c r="AH647" s="336"/>
      <c r="AI647" s="161">
        <f t="shared" si="322"/>
        <v>0</v>
      </c>
      <c r="AJ647" s="162">
        <f t="shared" si="307"/>
        <v>7.5</v>
      </c>
      <c r="AK647" s="163">
        <f t="shared" si="323"/>
        <v>7.5</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f t="shared" si="308"/>
        <v>15</v>
      </c>
      <c r="AX647" s="165" t="str">
        <f t="shared" si="309"/>
        <v/>
      </c>
      <c r="AY647" s="193">
        <f t="shared" si="310"/>
        <v>15</v>
      </c>
      <c r="AZ647" s="183" t="str">
        <f t="shared" si="311"/>
        <v/>
      </c>
      <c r="BA647" s="173">
        <f t="shared" si="312"/>
        <v>0.25</v>
      </c>
      <c r="BB647" s="174" t="str">
        <f t="shared" si="313"/>
        <v/>
      </c>
      <c r="BC647" s="186">
        <f t="shared" si="336"/>
        <v>0.25</v>
      </c>
      <c r="BD647" s="174" t="str">
        <f t="shared" si="314"/>
        <v/>
      </c>
      <c r="BE647" s="201">
        <f t="shared" si="315"/>
        <v>0.25</v>
      </c>
      <c r="BF647" s="174" t="str">
        <f t="shared" si="316"/>
        <v/>
      </c>
      <c r="BG647" s="186">
        <f t="shared" si="317"/>
        <v>0.25</v>
      </c>
      <c r="BH647" s="175" t="str">
        <f t="shared" si="318"/>
        <v/>
      </c>
      <c r="BI647" s="632"/>
    </row>
    <row r="648" spans="1:61" ht="18.75" x14ac:dyDescent="0.3">
      <c r="A648" s="221"/>
      <c r="B648" s="222"/>
      <c r="C648" s="214">
        <v>637</v>
      </c>
      <c r="D648" s="643" t="s">
        <v>3705</v>
      </c>
      <c r="E648" s="16" t="s">
        <v>46</v>
      </c>
      <c r="F648" s="17"/>
      <c r="G648" s="134">
        <v>44364</v>
      </c>
      <c r="H648" s="137">
        <v>44384</v>
      </c>
      <c r="I648" s="143"/>
      <c r="J648" s="80"/>
      <c r="K648" s="147"/>
      <c r="L648" s="30"/>
      <c r="M648" s="395">
        <v>44384</v>
      </c>
      <c r="N648" s="158">
        <f t="shared" si="319"/>
        <v>15</v>
      </c>
      <c r="O648" s="27"/>
      <c r="P648" s="27"/>
      <c r="Q648" s="27"/>
      <c r="R648" s="27" t="s">
        <v>0</v>
      </c>
      <c r="S648" s="27"/>
      <c r="T648" s="28"/>
      <c r="U648" s="29"/>
      <c r="V648" s="32">
        <v>0.25</v>
      </c>
      <c r="W648" s="318"/>
      <c r="X648" s="319"/>
      <c r="Y648" s="160">
        <f t="shared" si="305"/>
        <v>0.25</v>
      </c>
      <c r="Z648" s="159">
        <f t="shared" si="320"/>
        <v>2.5</v>
      </c>
      <c r="AA648" s="327"/>
      <c r="AB648" s="400">
        <f t="shared" si="329"/>
        <v>-30</v>
      </c>
      <c r="AC648" s="371"/>
      <c r="AD648" s="226" t="str">
        <f t="shared" si="306"/>
        <v/>
      </c>
      <c r="AE648" s="368">
        <f t="shared" si="321"/>
        <v>-27.5</v>
      </c>
      <c r="AF648" s="339"/>
      <c r="AG648" s="338"/>
      <c r="AH648" s="336"/>
      <c r="AI648" s="161">
        <f t="shared" si="322"/>
        <v>0</v>
      </c>
      <c r="AJ648" s="162">
        <f t="shared" si="307"/>
        <v>2.5</v>
      </c>
      <c r="AK648" s="163">
        <f t="shared" si="323"/>
        <v>2.5</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f t="shared" si="308"/>
        <v>15</v>
      </c>
      <c r="AX648" s="165" t="str">
        <f t="shared" si="309"/>
        <v/>
      </c>
      <c r="AY648" s="193">
        <f t="shared" si="310"/>
        <v>15</v>
      </c>
      <c r="AZ648" s="183" t="str">
        <f t="shared" si="311"/>
        <v/>
      </c>
      <c r="BA648" s="173">
        <f t="shared" si="312"/>
        <v>0.25</v>
      </c>
      <c r="BB648" s="174" t="str">
        <f t="shared" si="313"/>
        <v/>
      </c>
      <c r="BC648" s="186">
        <f t="shared" si="336"/>
        <v>0.25</v>
      </c>
      <c r="BD648" s="174" t="str">
        <f t="shared" si="314"/>
        <v/>
      </c>
      <c r="BE648" s="201" t="str">
        <f t="shared" si="315"/>
        <v/>
      </c>
      <c r="BF648" s="174" t="str">
        <f t="shared" si="316"/>
        <v/>
      </c>
      <c r="BG648" s="186" t="str">
        <f t="shared" si="317"/>
        <v/>
      </c>
      <c r="BH648" s="175" t="str">
        <f t="shared" si="318"/>
        <v/>
      </c>
      <c r="BI648" s="632"/>
    </row>
    <row r="649" spans="1:61" ht="37.5" x14ac:dyDescent="0.3">
      <c r="A649" s="221"/>
      <c r="B649" s="222"/>
      <c r="C649" s="214">
        <v>638</v>
      </c>
      <c r="D649" s="640" t="s">
        <v>3706</v>
      </c>
      <c r="E649" s="16" t="s">
        <v>46</v>
      </c>
      <c r="F649" s="17"/>
      <c r="G649" s="134">
        <v>44364</v>
      </c>
      <c r="H649" s="135">
        <v>44384</v>
      </c>
      <c r="I649" s="141"/>
      <c r="J649" s="25"/>
      <c r="K649" s="145"/>
      <c r="L649" s="28"/>
      <c r="M649" s="395">
        <v>44384</v>
      </c>
      <c r="N649" s="158">
        <f t="shared" si="319"/>
        <v>15</v>
      </c>
      <c r="O649" s="27"/>
      <c r="P649" s="27"/>
      <c r="Q649" s="27"/>
      <c r="R649" s="27" t="s">
        <v>0</v>
      </c>
      <c r="S649" s="27"/>
      <c r="T649" s="28"/>
      <c r="U649" s="29"/>
      <c r="V649" s="32">
        <v>0.25</v>
      </c>
      <c r="W649" s="318"/>
      <c r="X649" s="319"/>
      <c r="Y649" s="160">
        <f t="shared" si="305"/>
        <v>0.25</v>
      </c>
      <c r="Z649" s="159">
        <f t="shared" si="320"/>
        <v>2.5</v>
      </c>
      <c r="AA649" s="327"/>
      <c r="AB649" s="400">
        <f t="shared" si="329"/>
        <v>-30</v>
      </c>
      <c r="AC649" s="371"/>
      <c r="AD649" s="226" t="str">
        <f t="shared" si="306"/>
        <v/>
      </c>
      <c r="AE649" s="368">
        <f t="shared" si="321"/>
        <v>-27.5</v>
      </c>
      <c r="AF649" s="339"/>
      <c r="AG649" s="338"/>
      <c r="AH649" s="336"/>
      <c r="AI649" s="161">
        <f t="shared" si="322"/>
        <v>0</v>
      </c>
      <c r="AJ649" s="162">
        <f t="shared" si="307"/>
        <v>2.5</v>
      </c>
      <c r="AK649" s="163">
        <f t="shared" si="323"/>
        <v>2.5</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f t="shared" si="308"/>
        <v>15</v>
      </c>
      <c r="AX649" s="165" t="str">
        <f t="shared" si="309"/>
        <v/>
      </c>
      <c r="AY649" s="193">
        <f t="shared" si="310"/>
        <v>15</v>
      </c>
      <c r="AZ649" s="183" t="str">
        <f t="shared" si="311"/>
        <v/>
      </c>
      <c r="BA649" s="173">
        <f t="shared" si="312"/>
        <v>0.25</v>
      </c>
      <c r="BB649" s="174" t="str">
        <f t="shared" si="313"/>
        <v/>
      </c>
      <c r="BC649" s="186">
        <f t="shared" si="336"/>
        <v>0.25</v>
      </c>
      <c r="BD649" s="174" t="str">
        <f t="shared" si="314"/>
        <v/>
      </c>
      <c r="BE649" s="201" t="str">
        <f t="shared" si="315"/>
        <v/>
      </c>
      <c r="BF649" s="174" t="str">
        <f t="shared" si="316"/>
        <v/>
      </c>
      <c r="BG649" s="186" t="str">
        <f t="shared" si="317"/>
        <v/>
      </c>
      <c r="BH649" s="175" t="str">
        <f t="shared" si="318"/>
        <v/>
      </c>
      <c r="BI649" s="632"/>
    </row>
    <row r="650" spans="1:61" ht="37.5" x14ac:dyDescent="0.3">
      <c r="A650" s="221"/>
      <c r="B650" s="222"/>
      <c r="C650" s="213">
        <v>639</v>
      </c>
      <c r="D650" s="652" t="s">
        <v>3704</v>
      </c>
      <c r="E650" s="16" t="s">
        <v>3615</v>
      </c>
      <c r="F650" s="17"/>
      <c r="G650" s="134">
        <v>44364</v>
      </c>
      <c r="H650" s="135"/>
      <c r="I650" s="141"/>
      <c r="J650" s="25"/>
      <c r="K650" s="145"/>
      <c r="L650" s="28"/>
      <c r="M650" s="395">
        <v>44372</v>
      </c>
      <c r="N650" s="158">
        <f t="shared" si="319"/>
        <v>7</v>
      </c>
      <c r="O650" s="27" t="s">
        <v>0</v>
      </c>
      <c r="P650" s="27"/>
      <c r="Q650" s="27"/>
      <c r="R650" s="27"/>
      <c r="S650" s="27"/>
      <c r="T650" s="28"/>
      <c r="U650" s="29"/>
      <c r="V650" s="32">
        <v>0.25</v>
      </c>
      <c r="W650" s="318">
        <v>0.25</v>
      </c>
      <c r="X650" s="319"/>
      <c r="Y650" s="160">
        <f t="shared" si="305"/>
        <v>0.5</v>
      </c>
      <c r="Z650" s="159">
        <f t="shared" si="320"/>
        <v>7.5</v>
      </c>
      <c r="AA650" s="327"/>
      <c r="AB650" s="400">
        <f t="shared" si="329"/>
        <v>-30</v>
      </c>
      <c r="AC650" s="371"/>
      <c r="AD650" s="226" t="str">
        <f t="shared" si="306"/>
        <v/>
      </c>
      <c r="AE650" s="368">
        <f t="shared" si="321"/>
        <v>-22.5</v>
      </c>
      <c r="AF650" s="339"/>
      <c r="AG650" s="338"/>
      <c r="AH650" s="336"/>
      <c r="AI650" s="161">
        <f t="shared" si="322"/>
        <v>0</v>
      </c>
      <c r="AJ650" s="162">
        <f t="shared" si="307"/>
        <v>7.5</v>
      </c>
      <c r="AK650" s="163">
        <f t="shared" si="323"/>
        <v>7.5</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f t="shared" si="308"/>
        <v>7</v>
      </c>
      <c r="AX650" s="165" t="str">
        <f t="shared" si="309"/>
        <v/>
      </c>
      <c r="AY650" s="193">
        <f t="shared" si="310"/>
        <v>7</v>
      </c>
      <c r="AZ650" s="183" t="str">
        <f t="shared" si="311"/>
        <v/>
      </c>
      <c r="BA650" s="173">
        <f t="shared" si="312"/>
        <v>0.25</v>
      </c>
      <c r="BB650" s="174" t="str">
        <f t="shared" si="313"/>
        <v/>
      </c>
      <c r="BC650" s="186">
        <f t="shared" si="336"/>
        <v>0.25</v>
      </c>
      <c r="BD650" s="174" t="str">
        <f t="shared" si="314"/>
        <v/>
      </c>
      <c r="BE650" s="201">
        <f t="shared" si="315"/>
        <v>0.25</v>
      </c>
      <c r="BF650" s="174" t="str">
        <f t="shared" si="316"/>
        <v/>
      </c>
      <c r="BG650" s="186">
        <f t="shared" si="317"/>
        <v>0.25</v>
      </c>
      <c r="BH650" s="175" t="str">
        <f t="shared" si="318"/>
        <v/>
      </c>
      <c r="BI650" s="632"/>
    </row>
    <row r="651" spans="1:61" ht="18.75" x14ac:dyDescent="0.3">
      <c r="A651" s="221"/>
      <c r="B651" s="222"/>
      <c r="C651" s="214">
        <v>640</v>
      </c>
      <c r="D651" s="654" t="s">
        <v>3705</v>
      </c>
      <c r="E651" s="18" t="s">
        <v>3615</v>
      </c>
      <c r="F651" s="17"/>
      <c r="G651" s="134">
        <v>44364</v>
      </c>
      <c r="H651" s="135"/>
      <c r="I651" s="141"/>
      <c r="J651" s="25"/>
      <c r="K651" s="145"/>
      <c r="L651" s="28"/>
      <c r="M651" s="395">
        <v>44372</v>
      </c>
      <c r="N651" s="158">
        <f t="shared" si="319"/>
        <v>7</v>
      </c>
      <c r="O651" s="27"/>
      <c r="P651" s="27"/>
      <c r="Q651" s="27"/>
      <c r="R651" s="27" t="s">
        <v>0</v>
      </c>
      <c r="S651" s="27"/>
      <c r="T651" s="28"/>
      <c r="U651" s="29"/>
      <c r="V651" s="32">
        <v>0.25</v>
      </c>
      <c r="W651" s="318"/>
      <c r="X651" s="319"/>
      <c r="Y651" s="160">
        <f t="shared" si="305"/>
        <v>0.25</v>
      </c>
      <c r="Z651" s="159">
        <f t="shared" si="320"/>
        <v>2.5</v>
      </c>
      <c r="AA651" s="327"/>
      <c r="AB651" s="400">
        <f t="shared" si="329"/>
        <v>-30</v>
      </c>
      <c r="AC651" s="371"/>
      <c r="AD651" s="226" t="str">
        <f t="shared" si="306"/>
        <v/>
      </c>
      <c r="AE651" s="368">
        <f t="shared" si="321"/>
        <v>-27.5</v>
      </c>
      <c r="AF651" s="339"/>
      <c r="AG651" s="338"/>
      <c r="AH651" s="336"/>
      <c r="AI651" s="161">
        <f t="shared" si="322"/>
        <v>0</v>
      </c>
      <c r="AJ651" s="162">
        <f t="shared" si="307"/>
        <v>2.5</v>
      </c>
      <c r="AK651" s="163">
        <f t="shared" si="323"/>
        <v>2.5</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f t="shared" si="308"/>
        <v>7</v>
      </c>
      <c r="AX651" s="165" t="str">
        <f t="shared" si="309"/>
        <v/>
      </c>
      <c r="AY651" s="193">
        <f t="shared" si="310"/>
        <v>7</v>
      </c>
      <c r="AZ651" s="183" t="str">
        <f t="shared" si="311"/>
        <v/>
      </c>
      <c r="BA651" s="173">
        <f t="shared" si="312"/>
        <v>0.25</v>
      </c>
      <c r="BB651" s="174" t="str">
        <f t="shared" si="313"/>
        <v/>
      </c>
      <c r="BC651" s="186">
        <f t="shared" si="336"/>
        <v>0.25</v>
      </c>
      <c r="BD651" s="174" t="str">
        <f t="shared" si="314"/>
        <v/>
      </c>
      <c r="BE651" s="201" t="str">
        <f t="shared" si="315"/>
        <v/>
      </c>
      <c r="BF651" s="174" t="str">
        <f t="shared" si="316"/>
        <v/>
      </c>
      <c r="BG651" s="186" t="str">
        <f t="shared" si="317"/>
        <v/>
      </c>
      <c r="BH651" s="175" t="str">
        <f t="shared" si="318"/>
        <v/>
      </c>
      <c r="BI651" s="632"/>
    </row>
    <row r="652" spans="1:61" ht="37.5" x14ac:dyDescent="0.3">
      <c r="A652" s="221"/>
      <c r="B652" s="222"/>
      <c r="C652" s="213">
        <v>641</v>
      </c>
      <c r="D652" s="651" t="s">
        <v>3706</v>
      </c>
      <c r="E652" s="16" t="s">
        <v>3615</v>
      </c>
      <c r="F652" s="17"/>
      <c r="G652" s="134">
        <v>44364</v>
      </c>
      <c r="H652" s="135"/>
      <c r="I652" s="141"/>
      <c r="J652" s="25"/>
      <c r="K652" s="145"/>
      <c r="L652" s="28"/>
      <c r="M652" s="395">
        <v>44372</v>
      </c>
      <c r="N652" s="158">
        <f t="shared" si="319"/>
        <v>7</v>
      </c>
      <c r="O652" s="27"/>
      <c r="P652" s="27"/>
      <c r="Q652" s="27"/>
      <c r="R652" s="27" t="s">
        <v>0</v>
      </c>
      <c r="S652" s="27"/>
      <c r="T652" s="28"/>
      <c r="U652" s="29"/>
      <c r="V652" s="32">
        <v>0.25</v>
      </c>
      <c r="W652" s="318"/>
      <c r="X652" s="319"/>
      <c r="Y652" s="160">
        <f t="shared" ref="Y652:Y715" si="337">V652+W652+X652</f>
        <v>0.25</v>
      </c>
      <c r="Z652" s="159">
        <f t="shared" si="320"/>
        <v>2.5</v>
      </c>
      <c r="AA652" s="327"/>
      <c r="AB652" s="400">
        <f t="shared" si="329"/>
        <v>-30</v>
      </c>
      <c r="AC652" s="371"/>
      <c r="AD652" s="226" t="str">
        <f t="shared" ref="AD652:AD715" si="338">IF(F652="x",(0-((V652*10)+(W652*20))),"")</f>
        <v/>
      </c>
      <c r="AE652" s="368">
        <f t="shared" si="321"/>
        <v>-27.5</v>
      </c>
      <c r="AF652" s="339"/>
      <c r="AG652" s="338"/>
      <c r="AH652" s="336"/>
      <c r="AI652" s="161">
        <f t="shared" si="322"/>
        <v>0</v>
      </c>
      <c r="AJ652" s="162">
        <f t="shared" ref="AJ652:AJ715" si="339">(X652*20)+Z652+AA652+AF652</f>
        <v>2.5</v>
      </c>
      <c r="AK652" s="163">
        <f t="shared" si="323"/>
        <v>2.5</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f t="shared" ref="AW652:AW715" si="340">IF(N652&gt;0,N652,"")</f>
        <v>7</v>
      </c>
      <c r="AX652" s="165" t="str">
        <f t="shared" ref="AX652:AX715" si="341">IF(AND(K652="x",AW652&gt;0),AW652,"")</f>
        <v/>
      </c>
      <c r="AY652" s="193">
        <f t="shared" ref="AY652:AY715" si="342">IF(OR(K652="x",F652="x",AW652&lt;=0),"",AW652)</f>
        <v>7</v>
      </c>
      <c r="AZ652" s="183" t="str">
        <f t="shared" ref="AZ652:AZ715" si="343">IF(AND(F652="x",AW652&gt;0),AW652,"")</f>
        <v/>
      </c>
      <c r="BA652" s="173">
        <f t="shared" ref="BA652:BA715" si="344">IF(V652&gt;0,V652,"")</f>
        <v>0.25</v>
      </c>
      <c r="BB652" s="174" t="str">
        <f t="shared" ref="BB652:BB715" si="345">IF(AND(K652="x",BA652&gt;0),BA652,"")</f>
        <v/>
      </c>
      <c r="BC652" s="186">
        <f t="shared" si="336"/>
        <v>0.25</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37.5" x14ac:dyDescent="0.45">
      <c r="A653" s="221"/>
      <c r="B653" s="676"/>
      <c r="C653" s="214">
        <v>642</v>
      </c>
      <c r="D653" s="663" t="s">
        <v>3704</v>
      </c>
      <c r="E653" s="16" t="s">
        <v>3668</v>
      </c>
      <c r="F653" s="17"/>
      <c r="G653" s="134">
        <v>44364</v>
      </c>
      <c r="H653" s="135">
        <v>44384</v>
      </c>
      <c r="I653" s="141"/>
      <c r="J653" s="25"/>
      <c r="K653" s="145"/>
      <c r="L653" s="28"/>
      <c r="M653" s="395">
        <v>44384</v>
      </c>
      <c r="N653" s="158">
        <f t="shared" ref="N653:N716" si="351">IF((NETWORKDAYS(G653,M653)&gt;0),(NETWORKDAYS(G653,M653)),"")</f>
        <v>15</v>
      </c>
      <c r="O653" s="27"/>
      <c r="P653" s="27"/>
      <c r="Q653" s="27" t="s">
        <v>0</v>
      </c>
      <c r="R653" s="27"/>
      <c r="S653" s="27"/>
      <c r="T653" s="28"/>
      <c r="U653" s="29"/>
      <c r="V653" s="32">
        <v>1</v>
      </c>
      <c r="W653" s="318">
        <v>1.5</v>
      </c>
      <c r="X653" s="319"/>
      <c r="Y653" s="160">
        <f t="shared" si="337"/>
        <v>2.5</v>
      </c>
      <c r="Z653" s="159">
        <f t="shared" ref="Z653:Z716" si="352">IF((F653="x"),0,((V653*10)+(W653*20)))</f>
        <v>40</v>
      </c>
      <c r="AA653" s="327"/>
      <c r="AB653" s="400">
        <f t="shared" si="329"/>
        <v>-30</v>
      </c>
      <c r="AC653" s="371"/>
      <c r="AD653" s="226" t="str">
        <f t="shared" si="338"/>
        <v/>
      </c>
      <c r="AE653" s="368">
        <f t="shared" ref="AE653:AE716" si="353">IF(AND(Z653&gt;0,F653="x"),0,IF(AND(Z653&gt;0,AC653="x"),Z653-60,IF(AND(Z653&gt;0,AB653=-30),Z653+AB653,0)))</f>
        <v>10</v>
      </c>
      <c r="AF653" s="339"/>
      <c r="AG653" s="338">
        <v>1</v>
      </c>
      <c r="AH653" s="336">
        <v>11</v>
      </c>
      <c r="AI653" s="161">
        <f t="shared" ref="AI653:AI716" si="354">IF(AE653&lt;=0,AG653,AE653+AG653)</f>
        <v>11</v>
      </c>
      <c r="AJ653" s="162">
        <f t="shared" si="339"/>
        <v>40</v>
      </c>
      <c r="AK653" s="163">
        <f t="shared" ref="AK653:AK716" si="355">AJ653-AH653</f>
        <v>29</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f t="shared" ref="AQ653:AQ716" si="360">IF(AND(AH653&gt;4.99,AH653&lt;50),AH653," ")</f>
        <v>11</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f t="shared" si="340"/>
        <v>15</v>
      </c>
      <c r="AX653" s="165" t="str">
        <f t="shared" si="341"/>
        <v/>
      </c>
      <c r="AY653" s="193">
        <f t="shared" si="342"/>
        <v>15</v>
      </c>
      <c r="AZ653" s="183" t="str">
        <f t="shared" si="343"/>
        <v/>
      </c>
      <c r="BA653" s="173">
        <f t="shared" si="344"/>
        <v>1</v>
      </c>
      <c r="BB653" s="174" t="str">
        <f t="shared" si="345"/>
        <v/>
      </c>
      <c r="BC653" s="186">
        <f t="shared" si="336"/>
        <v>1</v>
      </c>
      <c r="BD653" s="174" t="str">
        <f t="shared" si="346"/>
        <v/>
      </c>
      <c r="BE653" s="201">
        <f t="shared" si="347"/>
        <v>1.5</v>
      </c>
      <c r="BF653" s="174" t="str">
        <f t="shared" si="348"/>
        <v/>
      </c>
      <c r="BG653" s="186">
        <f t="shared" si="349"/>
        <v>1.5</v>
      </c>
      <c r="BH653" s="175" t="str">
        <f t="shared" si="350"/>
        <v/>
      </c>
      <c r="BI653" s="632"/>
    </row>
    <row r="654" spans="1:61" ht="18.75" x14ac:dyDescent="0.3">
      <c r="A654" s="221"/>
      <c r="B654" s="222"/>
      <c r="C654" s="214">
        <v>643</v>
      </c>
      <c r="D654" s="665" t="s">
        <v>3705</v>
      </c>
      <c r="E654" s="16" t="s">
        <v>3623</v>
      </c>
      <c r="F654" s="17"/>
      <c r="G654" s="134">
        <v>44364</v>
      </c>
      <c r="H654" s="135">
        <v>44384</v>
      </c>
      <c r="I654" s="141"/>
      <c r="J654" s="25"/>
      <c r="K654" s="145"/>
      <c r="L654" s="28"/>
      <c r="M654" s="395">
        <v>44384</v>
      </c>
      <c r="N654" s="158">
        <f t="shared" si="351"/>
        <v>15</v>
      </c>
      <c r="O654" s="27"/>
      <c r="P654" s="27"/>
      <c r="Q654" s="27"/>
      <c r="R654" s="27" t="s">
        <v>0</v>
      </c>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f t="shared" si="340"/>
        <v>15</v>
      </c>
      <c r="AX654" s="165" t="str">
        <f t="shared" si="341"/>
        <v/>
      </c>
      <c r="AY654" s="193">
        <f t="shared" si="342"/>
        <v>15</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37.5" x14ac:dyDescent="0.3">
      <c r="A655" s="221"/>
      <c r="B655" s="222"/>
      <c r="C655" s="213">
        <v>644</v>
      </c>
      <c r="D655" s="662" t="s">
        <v>3706</v>
      </c>
      <c r="E655" s="18" t="s">
        <v>3623</v>
      </c>
      <c r="F655" s="17"/>
      <c r="G655" s="134">
        <v>44364</v>
      </c>
      <c r="H655" s="135">
        <v>44384</v>
      </c>
      <c r="I655" s="141"/>
      <c r="J655" s="25"/>
      <c r="K655" s="145"/>
      <c r="L655" s="28"/>
      <c r="M655" s="395">
        <v>44384</v>
      </c>
      <c r="N655" s="158">
        <f t="shared" si="351"/>
        <v>15</v>
      </c>
      <c r="O655" s="27"/>
      <c r="P655" s="27"/>
      <c r="Q655" s="27"/>
      <c r="R655" s="27" t="s">
        <v>0</v>
      </c>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f t="shared" si="340"/>
        <v>15</v>
      </c>
      <c r="AX655" s="165" t="str">
        <f t="shared" si="341"/>
        <v/>
      </c>
      <c r="AY655" s="193">
        <f t="shared" si="342"/>
        <v>15</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39.75" customHeight="1" x14ac:dyDescent="0.3">
      <c r="A656" s="221"/>
      <c r="B656" s="222"/>
      <c r="C656" s="214">
        <v>645</v>
      </c>
      <c r="D656" s="640" t="s">
        <v>3707</v>
      </c>
      <c r="E656" s="16" t="s">
        <v>46</v>
      </c>
      <c r="F656" s="17"/>
      <c r="G656" s="134">
        <v>44364</v>
      </c>
      <c r="H656" s="135">
        <v>44384</v>
      </c>
      <c r="I656" s="141"/>
      <c r="J656" s="25"/>
      <c r="K656" s="145"/>
      <c r="L656" s="28"/>
      <c r="M656" s="395">
        <v>44384</v>
      </c>
      <c r="N656" s="158">
        <f t="shared" si="351"/>
        <v>15</v>
      </c>
      <c r="O656" s="27" t="s">
        <v>0</v>
      </c>
      <c r="P656" s="27"/>
      <c r="Q656" s="27"/>
      <c r="R656" s="27"/>
      <c r="S656" s="27"/>
      <c r="T656" s="28"/>
      <c r="U656" s="29"/>
      <c r="V656" s="32">
        <v>0.25</v>
      </c>
      <c r="W656" s="318">
        <v>0.25</v>
      </c>
      <c r="X656" s="319"/>
      <c r="Y656" s="160">
        <f t="shared" si="337"/>
        <v>0.5</v>
      </c>
      <c r="Z656" s="159">
        <f t="shared" si="352"/>
        <v>7.5</v>
      </c>
      <c r="AA656" s="327"/>
      <c r="AB656" s="400">
        <f t="shared" si="361"/>
        <v>-30</v>
      </c>
      <c r="AC656" s="371"/>
      <c r="AD656" s="226" t="str">
        <f t="shared" si="338"/>
        <v/>
      </c>
      <c r="AE656" s="368">
        <f t="shared" si="353"/>
        <v>-22.5</v>
      </c>
      <c r="AF656" s="339"/>
      <c r="AG656" s="338"/>
      <c r="AH656" s="336"/>
      <c r="AI656" s="161">
        <f t="shared" si="354"/>
        <v>0</v>
      </c>
      <c r="AJ656" s="162">
        <f t="shared" si="339"/>
        <v>7.5</v>
      </c>
      <c r="AK656" s="163">
        <f t="shared" si="355"/>
        <v>7.5</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f t="shared" si="340"/>
        <v>15</v>
      </c>
      <c r="AX656" s="165" t="str">
        <f t="shared" si="341"/>
        <v/>
      </c>
      <c r="AY656" s="193">
        <f t="shared" si="342"/>
        <v>15</v>
      </c>
      <c r="AZ656" s="183" t="str">
        <f t="shared" si="343"/>
        <v/>
      </c>
      <c r="BA656" s="173">
        <f t="shared" si="344"/>
        <v>0.25</v>
      </c>
      <c r="BB656" s="174" t="str">
        <f t="shared" si="345"/>
        <v/>
      </c>
      <c r="BC656" s="186">
        <f t="shared" si="336"/>
        <v>0.25</v>
      </c>
      <c r="BD656" s="174" t="str">
        <f t="shared" si="346"/>
        <v/>
      </c>
      <c r="BE656" s="201">
        <f t="shared" si="347"/>
        <v>0.25</v>
      </c>
      <c r="BF656" s="174" t="str">
        <f t="shared" si="348"/>
        <v/>
      </c>
      <c r="BG656" s="186">
        <f t="shared" si="349"/>
        <v>0.25</v>
      </c>
      <c r="BH656" s="175" t="str">
        <f t="shared" si="350"/>
        <v/>
      </c>
      <c r="BI656" s="632"/>
    </row>
    <row r="657" spans="1:140" ht="262.5" customHeight="1" x14ac:dyDescent="0.3">
      <c r="A657" s="221"/>
      <c r="B657" s="222"/>
      <c r="C657" s="213">
        <v>646</v>
      </c>
      <c r="D657" s="640" t="s">
        <v>3755</v>
      </c>
      <c r="E657" s="22" t="s">
        <v>46</v>
      </c>
      <c r="F657" s="17"/>
      <c r="G657" s="134">
        <v>44365</v>
      </c>
      <c r="H657" s="135">
        <v>44384</v>
      </c>
      <c r="I657" s="141"/>
      <c r="J657" s="25"/>
      <c r="K657" s="145"/>
      <c r="L657" s="28"/>
      <c r="M657" s="395">
        <v>44384</v>
      </c>
      <c r="N657" s="158">
        <f t="shared" si="351"/>
        <v>14</v>
      </c>
      <c r="O657" s="27" t="s">
        <v>0</v>
      </c>
      <c r="P657" s="27"/>
      <c r="Q657" s="27"/>
      <c r="R657" s="27"/>
      <c r="S657" s="27"/>
      <c r="T657" s="28"/>
      <c r="U657" s="29"/>
      <c r="V657" s="32">
        <v>0.25</v>
      </c>
      <c r="W657" s="318">
        <v>0.25</v>
      </c>
      <c r="X657" s="319"/>
      <c r="Y657" s="160">
        <f t="shared" si="337"/>
        <v>0.5</v>
      </c>
      <c r="Z657" s="159">
        <f t="shared" si="352"/>
        <v>7.5</v>
      </c>
      <c r="AA657" s="327"/>
      <c r="AB657" s="400">
        <f t="shared" si="361"/>
        <v>-30</v>
      </c>
      <c r="AC657" s="371"/>
      <c r="AD657" s="226" t="str">
        <f t="shared" si="338"/>
        <v/>
      </c>
      <c r="AE657" s="368">
        <f t="shared" si="353"/>
        <v>-22.5</v>
      </c>
      <c r="AF657" s="339"/>
      <c r="AG657" s="338"/>
      <c r="AH657" s="336"/>
      <c r="AI657" s="161">
        <f t="shared" si="354"/>
        <v>0</v>
      </c>
      <c r="AJ657" s="162">
        <f t="shared" si="339"/>
        <v>7.5</v>
      </c>
      <c r="AK657" s="163">
        <f t="shared" si="355"/>
        <v>7.5</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f t="shared" si="340"/>
        <v>14</v>
      </c>
      <c r="AX657" s="165" t="str">
        <f t="shared" si="341"/>
        <v/>
      </c>
      <c r="AY657" s="193">
        <f t="shared" si="342"/>
        <v>14</v>
      </c>
      <c r="AZ657" s="183" t="str">
        <f t="shared" si="343"/>
        <v/>
      </c>
      <c r="BA657" s="173">
        <f t="shared" si="344"/>
        <v>0.25</v>
      </c>
      <c r="BB657" s="174" t="str">
        <f t="shared" si="345"/>
        <v/>
      </c>
      <c r="BC657" s="186">
        <f t="shared" si="336"/>
        <v>0.25</v>
      </c>
      <c r="BD657" s="174" t="str">
        <f t="shared" si="346"/>
        <v/>
      </c>
      <c r="BE657" s="201">
        <f t="shared" si="347"/>
        <v>0.25</v>
      </c>
      <c r="BF657" s="174" t="str">
        <f t="shared" si="348"/>
        <v/>
      </c>
      <c r="BG657" s="186">
        <f t="shared" si="349"/>
        <v>0.25</v>
      </c>
      <c r="BH657" s="175" t="str">
        <f t="shared" si="350"/>
        <v/>
      </c>
      <c r="BI657" s="632"/>
    </row>
    <row r="658" spans="1:140" ht="56.25" x14ac:dyDescent="0.3">
      <c r="A658" s="221"/>
      <c r="B658" s="222"/>
      <c r="C658" s="214">
        <v>647</v>
      </c>
      <c r="D658" s="640" t="s">
        <v>3754</v>
      </c>
      <c r="E658" s="16" t="s">
        <v>46</v>
      </c>
      <c r="F658" s="17"/>
      <c r="G658" s="134">
        <v>44365</v>
      </c>
      <c r="H658" s="135">
        <v>44384</v>
      </c>
      <c r="I658" s="141"/>
      <c r="J658" s="25"/>
      <c r="K658" s="145"/>
      <c r="L658" s="28"/>
      <c r="M658" s="395">
        <v>44384</v>
      </c>
      <c r="N658" s="158">
        <f t="shared" si="351"/>
        <v>14</v>
      </c>
      <c r="O658" s="27" t="s">
        <v>0</v>
      </c>
      <c r="P658" s="27"/>
      <c r="Q658" s="27"/>
      <c r="R658" s="27"/>
      <c r="S658" s="27"/>
      <c r="T658" s="28"/>
      <c r="U658" s="29"/>
      <c r="V658" s="32">
        <v>0.25</v>
      </c>
      <c r="W658" s="318">
        <v>0.25</v>
      </c>
      <c r="X658" s="319"/>
      <c r="Y658" s="160">
        <f t="shared" si="337"/>
        <v>0.5</v>
      </c>
      <c r="Z658" s="159">
        <f t="shared" si="352"/>
        <v>7.5</v>
      </c>
      <c r="AA658" s="327"/>
      <c r="AB658" s="400">
        <f t="shared" si="361"/>
        <v>-30</v>
      </c>
      <c r="AC658" s="371"/>
      <c r="AD658" s="226" t="str">
        <f t="shared" si="338"/>
        <v/>
      </c>
      <c r="AE658" s="368">
        <f t="shared" si="353"/>
        <v>-22.5</v>
      </c>
      <c r="AF658" s="339"/>
      <c r="AG658" s="338"/>
      <c r="AH658" s="336"/>
      <c r="AI658" s="161">
        <f t="shared" si="354"/>
        <v>0</v>
      </c>
      <c r="AJ658" s="162">
        <f t="shared" si="339"/>
        <v>7.5</v>
      </c>
      <c r="AK658" s="163">
        <f t="shared" si="355"/>
        <v>7.5</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f t="shared" si="340"/>
        <v>14</v>
      </c>
      <c r="AX658" s="165" t="str">
        <f t="shared" si="341"/>
        <v/>
      </c>
      <c r="AY658" s="193">
        <f t="shared" si="342"/>
        <v>14</v>
      </c>
      <c r="AZ658" s="183" t="str">
        <f t="shared" si="343"/>
        <v/>
      </c>
      <c r="BA658" s="173">
        <f t="shared" si="344"/>
        <v>0.25</v>
      </c>
      <c r="BB658" s="174" t="str">
        <f t="shared" si="345"/>
        <v/>
      </c>
      <c r="BC658" s="186">
        <f t="shared" ref="BC658:BC721" si="368">IF(OR(K658="x",F658="X",BA658&lt;=0),"",BA658)</f>
        <v>0.25</v>
      </c>
      <c r="BD658" s="174" t="str">
        <f t="shared" si="346"/>
        <v/>
      </c>
      <c r="BE658" s="201">
        <f t="shared" si="347"/>
        <v>0.25</v>
      </c>
      <c r="BF658" s="174" t="str">
        <f t="shared" si="348"/>
        <v/>
      </c>
      <c r="BG658" s="186">
        <f t="shared" si="349"/>
        <v>0.25</v>
      </c>
      <c r="BH658" s="175" t="str">
        <f t="shared" si="350"/>
        <v/>
      </c>
      <c r="BI658" s="632"/>
    </row>
    <row r="659" spans="1:140" ht="262.5" customHeight="1" x14ac:dyDescent="0.3">
      <c r="A659" s="221"/>
      <c r="B659" s="222"/>
      <c r="C659" s="214">
        <v>648</v>
      </c>
      <c r="D659" s="651" t="s">
        <v>3708</v>
      </c>
      <c r="E659" s="16" t="s">
        <v>3615</v>
      </c>
      <c r="F659" s="17"/>
      <c r="G659" s="134">
        <v>44365</v>
      </c>
      <c r="H659" s="135">
        <v>44384</v>
      </c>
      <c r="I659" s="141"/>
      <c r="J659" s="25"/>
      <c r="K659" s="145"/>
      <c r="L659" s="28"/>
      <c r="M659" s="395">
        <v>44384</v>
      </c>
      <c r="N659" s="158">
        <f t="shared" si="351"/>
        <v>14</v>
      </c>
      <c r="O659" s="27"/>
      <c r="P659" s="27"/>
      <c r="Q659" s="27"/>
      <c r="R659" s="27" t="s">
        <v>0</v>
      </c>
      <c r="S659" s="27"/>
      <c r="T659" s="28"/>
      <c r="U659" s="29"/>
      <c r="V659" s="32">
        <v>0.25</v>
      </c>
      <c r="W659" s="318"/>
      <c r="X659" s="319"/>
      <c r="Y659" s="160">
        <f t="shared" si="337"/>
        <v>0.25</v>
      </c>
      <c r="Z659" s="159">
        <f t="shared" si="352"/>
        <v>2.5</v>
      </c>
      <c r="AA659" s="327"/>
      <c r="AB659" s="400">
        <f t="shared" si="361"/>
        <v>-30</v>
      </c>
      <c r="AC659" s="371"/>
      <c r="AD659" s="226" t="str">
        <f t="shared" si="338"/>
        <v/>
      </c>
      <c r="AE659" s="368">
        <f t="shared" si="353"/>
        <v>-27.5</v>
      </c>
      <c r="AF659" s="339"/>
      <c r="AG659" s="338"/>
      <c r="AH659" s="336"/>
      <c r="AI659" s="161">
        <f t="shared" si="354"/>
        <v>0</v>
      </c>
      <c r="AJ659" s="162">
        <f t="shared" si="339"/>
        <v>2.5</v>
      </c>
      <c r="AK659" s="163">
        <f t="shared" si="355"/>
        <v>2.5</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f t="shared" si="340"/>
        <v>14</v>
      </c>
      <c r="AX659" s="165" t="str">
        <f t="shared" si="341"/>
        <v/>
      </c>
      <c r="AY659" s="193">
        <f t="shared" si="342"/>
        <v>14</v>
      </c>
      <c r="AZ659" s="183" t="str">
        <f t="shared" si="343"/>
        <v/>
      </c>
      <c r="BA659" s="173">
        <f t="shared" si="344"/>
        <v>0.25</v>
      </c>
      <c r="BB659" s="174" t="str">
        <f t="shared" si="345"/>
        <v/>
      </c>
      <c r="BC659" s="186">
        <f t="shared" si="368"/>
        <v>0.25</v>
      </c>
      <c r="BD659" s="174" t="str">
        <f t="shared" si="346"/>
        <v/>
      </c>
      <c r="BE659" s="201" t="str">
        <f t="shared" si="347"/>
        <v/>
      </c>
      <c r="BF659" s="174" t="str">
        <f t="shared" si="348"/>
        <v/>
      </c>
      <c r="BG659" s="186" t="str">
        <f t="shared" si="349"/>
        <v/>
      </c>
      <c r="BH659" s="175" t="str">
        <f t="shared" si="350"/>
        <v/>
      </c>
      <c r="BI659" s="632"/>
    </row>
    <row r="660" spans="1:140" ht="56.25" x14ac:dyDescent="0.3">
      <c r="A660" s="221"/>
      <c r="B660" s="222"/>
      <c r="C660" s="213">
        <v>649</v>
      </c>
      <c r="D660" s="651" t="s">
        <v>3754</v>
      </c>
      <c r="E660" s="19" t="s">
        <v>3615</v>
      </c>
      <c r="F660" s="17"/>
      <c r="G660" s="138">
        <v>44365</v>
      </c>
      <c r="H660" s="137">
        <v>44384</v>
      </c>
      <c r="I660" s="143"/>
      <c r="J660" s="80"/>
      <c r="K660" s="147"/>
      <c r="L660" s="30"/>
      <c r="M660" s="396">
        <v>44384</v>
      </c>
      <c r="N660" s="158">
        <f t="shared" si="351"/>
        <v>14</v>
      </c>
      <c r="O660" s="27"/>
      <c r="P660" s="27"/>
      <c r="Q660" s="27"/>
      <c r="R660" s="27" t="s">
        <v>0</v>
      </c>
      <c r="S660" s="27"/>
      <c r="T660" s="30"/>
      <c r="U660" s="31"/>
      <c r="V660" s="32">
        <v>0.25</v>
      </c>
      <c r="W660" s="320"/>
      <c r="X660" s="318"/>
      <c r="Y660" s="160">
        <f t="shared" si="337"/>
        <v>0.25</v>
      </c>
      <c r="Z660" s="159">
        <f t="shared" si="352"/>
        <v>2.5</v>
      </c>
      <c r="AA660" s="328"/>
      <c r="AB660" s="400">
        <f t="shared" si="361"/>
        <v>-30</v>
      </c>
      <c r="AC660" s="371"/>
      <c r="AD660" s="226" t="str">
        <f t="shared" si="338"/>
        <v/>
      </c>
      <c r="AE660" s="368">
        <f t="shared" si="353"/>
        <v>-27.5</v>
      </c>
      <c r="AF660" s="340"/>
      <c r="AG660" s="341"/>
      <c r="AH660" s="339"/>
      <c r="AI660" s="161">
        <f t="shared" si="354"/>
        <v>0</v>
      </c>
      <c r="AJ660" s="162">
        <f t="shared" si="339"/>
        <v>2.5</v>
      </c>
      <c r="AK660" s="163">
        <f t="shared" si="355"/>
        <v>2.5</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f t="shared" si="340"/>
        <v>14</v>
      </c>
      <c r="AX660" s="165" t="str">
        <f t="shared" si="341"/>
        <v/>
      </c>
      <c r="AY660" s="193">
        <f t="shared" si="342"/>
        <v>14</v>
      </c>
      <c r="AZ660" s="183" t="str">
        <f t="shared" si="343"/>
        <v/>
      </c>
      <c r="BA660" s="173">
        <f t="shared" si="344"/>
        <v>0.25</v>
      </c>
      <c r="BB660" s="174" t="str">
        <f t="shared" si="345"/>
        <v/>
      </c>
      <c r="BC660" s="186">
        <f t="shared" si="368"/>
        <v>0.25</v>
      </c>
      <c r="BD660" s="174" t="str">
        <f t="shared" si="346"/>
        <v/>
      </c>
      <c r="BE660" s="201" t="str">
        <f t="shared" si="347"/>
        <v/>
      </c>
      <c r="BF660" s="174" t="str">
        <f t="shared" si="348"/>
        <v/>
      </c>
      <c r="BG660" s="186" t="str">
        <f t="shared" si="349"/>
        <v/>
      </c>
      <c r="BH660" s="175" t="str">
        <f t="shared" si="350"/>
        <v/>
      </c>
      <c r="BI660" s="632"/>
    </row>
    <row r="661" spans="1:140" s="26" customFormat="1" ht="264" customHeight="1" x14ac:dyDescent="0.3">
      <c r="A661" s="221"/>
      <c r="B661" s="222"/>
      <c r="C661" s="213">
        <v>650</v>
      </c>
      <c r="D661" s="662" t="s">
        <v>3708</v>
      </c>
      <c r="E661" s="24" t="s">
        <v>3623</v>
      </c>
      <c r="F661" s="17"/>
      <c r="G661" s="134">
        <v>44365</v>
      </c>
      <c r="H661" s="139">
        <v>44384</v>
      </c>
      <c r="I661" s="141"/>
      <c r="J661" s="25"/>
      <c r="K661" s="145"/>
      <c r="L661" s="28"/>
      <c r="M661" s="395">
        <v>44384</v>
      </c>
      <c r="N661" s="158">
        <f t="shared" si="351"/>
        <v>14</v>
      </c>
      <c r="O661" s="27"/>
      <c r="P661" s="27"/>
      <c r="Q661" s="27"/>
      <c r="R661" s="27" t="s">
        <v>0</v>
      </c>
      <c r="S661" s="27"/>
      <c r="T661" s="27"/>
      <c r="U661" s="28"/>
      <c r="V661" s="32">
        <v>0.25</v>
      </c>
      <c r="W661" s="318"/>
      <c r="X661" s="318"/>
      <c r="Y661" s="160">
        <f t="shared" si="337"/>
        <v>0.25</v>
      </c>
      <c r="Z661" s="159">
        <f t="shared" si="352"/>
        <v>2.5</v>
      </c>
      <c r="AA661" s="327"/>
      <c r="AB661" s="400">
        <f t="shared" si="361"/>
        <v>-30</v>
      </c>
      <c r="AC661" s="371"/>
      <c r="AD661" s="226" t="str">
        <f t="shared" si="338"/>
        <v/>
      </c>
      <c r="AE661" s="368">
        <f t="shared" si="353"/>
        <v>-27.5</v>
      </c>
      <c r="AF661" s="339"/>
      <c r="AG661" s="342"/>
      <c r="AH661" s="339"/>
      <c r="AI661" s="161">
        <f t="shared" si="354"/>
        <v>0</v>
      </c>
      <c r="AJ661" s="162">
        <f t="shared" si="339"/>
        <v>2.5</v>
      </c>
      <c r="AK661" s="163">
        <f t="shared" si="355"/>
        <v>2.5</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f t="shared" si="340"/>
        <v>14</v>
      </c>
      <c r="AX661" s="165" t="str">
        <f t="shared" si="341"/>
        <v/>
      </c>
      <c r="AY661" s="193">
        <f t="shared" si="342"/>
        <v>14</v>
      </c>
      <c r="AZ661" s="183" t="str">
        <f t="shared" si="343"/>
        <v/>
      </c>
      <c r="BA661" s="173">
        <f t="shared" si="344"/>
        <v>0.25</v>
      </c>
      <c r="BB661" s="174" t="str">
        <f t="shared" si="345"/>
        <v/>
      </c>
      <c r="BC661" s="186">
        <f t="shared" si="368"/>
        <v>0.25</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56.25" x14ac:dyDescent="0.3">
      <c r="A662" s="219"/>
      <c r="B662" s="220"/>
      <c r="C662" s="213">
        <v>651</v>
      </c>
      <c r="D662" s="662" t="s">
        <v>3754</v>
      </c>
      <c r="E662" s="35" t="s">
        <v>3623</v>
      </c>
      <c r="F662" s="34"/>
      <c r="G662" s="131">
        <v>44365</v>
      </c>
      <c r="H662" s="136">
        <v>44384</v>
      </c>
      <c r="I662" s="140"/>
      <c r="J662" s="78"/>
      <c r="K662" s="144"/>
      <c r="L662" s="119"/>
      <c r="M662" s="395">
        <v>44384</v>
      </c>
      <c r="N662" s="158">
        <f t="shared" si="351"/>
        <v>14</v>
      </c>
      <c r="O662" s="321"/>
      <c r="P662" s="315"/>
      <c r="Q662" s="315"/>
      <c r="R662" s="315" t="s">
        <v>0</v>
      </c>
      <c r="S662" s="315"/>
      <c r="T662" s="315"/>
      <c r="U662" s="316"/>
      <c r="V662" s="167">
        <v>0.25</v>
      </c>
      <c r="W662" s="313"/>
      <c r="X662" s="313"/>
      <c r="Y662" s="160">
        <f t="shared" si="337"/>
        <v>0.25</v>
      </c>
      <c r="Z662" s="159">
        <f t="shared" si="352"/>
        <v>2.5</v>
      </c>
      <c r="AA662" s="327"/>
      <c r="AB662" s="400">
        <f t="shared" si="361"/>
        <v>-30</v>
      </c>
      <c r="AC662" s="371"/>
      <c r="AD662" s="226" t="str">
        <f t="shared" si="338"/>
        <v/>
      </c>
      <c r="AE662" s="368">
        <f t="shared" si="353"/>
        <v>-27.5</v>
      </c>
      <c r="AF662" s="339"/>
      <c r="AG662" s="338"/>
      <c r="AH662" s="336"/>
      <c r="AI662" s="161">
        <f t="shared" si="354"/>
        <v>0</v>
      </c>
      <c r="AJ662" s="162">
        <f t="shared" si="339"/>
        <v>2.5</v>
      </c>
      <c r="AK662" s="163">
        <f t="shared" si="355"/>
        <v>2.5</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f t="shared" si="340"/>
        <v>14</v>
      </c>
      <c r="AX662" s="165" t="str">
        <f t="shared" si="341"/>
        <v/>
      </c>
      <c r="AY662" s="193">
        <f t="shared" si="342"/>
        <v>14</v>
      </c>
      <c r="AZ662" s="183" t="str">
        <f t="shared" si="343"/>
        <v/>
      </c>
      <c r="BA662" s="173">
        <f t="shared" si="344"/>
        <v>0.25</v>
      </c>
      <c r="BB662" s="174" t="str">
        <f t="shared" si="345"/>
        <v/>
      </c>
      <c r="BC662" s="186">
        <f t="shared" si="368"/>
        <v>0.25</v>
      </c>
      <c r="BD662" s="174" t="str">
        <f t="shared" si="346"/>
        <v/>
      </c>
      <c r="BE662" s="201" t="str">
        <f t="shared" si="347"/>
        <v/>
      </c>
      <c r="BF662" s="174" t="str">
        <f t="shared" si="348"/>
        <v/>
      </c>
      <c r="BG662" s="186" t="str">
        <f t="shared" si="349"/>
        <v/>
      </c>
      <c r="BH662" s="175" t="str">
        <f t="shared" si="350"/>
        <v/>
      </c>
      <c r="BI662" s="632"/>
    </row>
    <row r="663" spans="1:140" ht="102" customHeight="1" x14ac:dyDescent="0.3">
      <c r="A663" s="219"/>
      <c r="B663" s="220"/>
      <c r="C663" s="213">
        <v>652</v>
      </c>
      <c r="D663" s="639" t="s">
        <v>3709</v>
      </c>
      <c r="E663" s="33" t="s">
        <v>46</v>
      </c>
      <c r="F663" s="34"/>
      <c r="G663" s="131">
        <v>44365</v>
      </c>
      <c r="H663" s="133">
        <v>44384</v>
      </c>
      <c r="I663" s="140"/>
      <c r="J663" s="78"/>
      <c r="K663" s="144"/>
      <c r="L663" s="119"/>
      <c r="M663" s="394">
        <v>44384</v>
      </c>
      <c r="N663" s="158">
        <f t="shared" si="351"/>
        <v>14</v>
      </c>
      <c r="O663" s="315" t="s">
        <v>0</v>
      </c>
      <c r="P663" s="315"/>
      <c r="Q663" s="315"/>
      <c r="R663" s="315"/>
      <c r="S663" s="315"/>
      <c r="T663" s="316"/>
      <c r="U663" s="317"/>
      <c r="V663" s="167">
        <v>0.25</v>
      </c>
      <c r="W663" s="313">
        <v>0.25</v>
      </c>
      <c r="X663" s="313"/>
      <c r="Y663" s="160">
        <f t="shared" si="337"/>
        <v>0.5</v>
      </c>
      <c r="Z663" s="159">
        <f t="shared" si="352"/>
        <v>7.5</v>
      </c>
      <c r="AA663" s="326"/>
      <c r="AB663" s="400">
        <f t="shared" si="361"/>
        <v>-30</v>
      </c>
      <c r="AC663" s="370"/>
      <c r="AD663" s="226" t="str">
        <f t="shared" si="338"/>
        <v/>
      </c>
      <c r="AE663" s="368">
        <f t="shared" si="353"/>
        <v>-22.5</v>
      </c>
      <c r="AF663" s="331"/>
      <c r="AG663" s="333"/>
      <c r="AH663" s="334"/>
      <c r="AI663" s="161">
        <f t="shared" si="354"/>
        <v>0</v>
      </c>
      <c r="AJ663" s="162">
        <f t="shared" si="339"/>
        <v>7.5</v>
      </c>
      <c r="AK663" s="163">
        <f t="shared" si="355"/>
        <v>7.5</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f t="shared" si="340"/>
        <v>14</v>
      </c>
      <c r="AX663" s="165" t="str">
        <f t="shared" si="341"/>
        <v/>
      </c>
      <c r="AY663" s="193">
        <f t="shared" si="342"/>
        <v>14</v>
      </c>
      <c r="AZ663" s="183" t="str">
        <f t="shared" si="343"/>
        <v/>
      </c>
      <c r="BA663" s="173">
        <f t="shared" si="344"/>
        <v>0.25</v>
      </c>
      <c r="BB663" s="174" t="str">
        <f t="shared" si="345"/>
        <v/>
      </c>
      <c r="BC663" s="186">
        <f t="shared" si="368"/>
        <v>0.25</v>
      </c>
      <c r="BD663" s="174" t="str">
        <f t="shared" si="346"/>
        <v/>
      </c>
      <c r="BE663" s="201">
        <f t="shared" si="347"/>
        <v>0.25</v>
      </c>
      <c r="BF663" s="174" t="str">
        <f t="shared" si="348"/>
        <v/>
      </c>
      <c r="BG663" s="186">
        <f t="shared" si="349"/>
        <v>0.25</v>
      </c>
      <c r="BH663" s="175" t="str">
        <f t="shared" si="350"/>
        <v/>
      </c>
      <c r="BI663" s="632"/>
    </row>
    <row r="664" spans="1:140" ht="37.5" x14ac:dyDescent="0.3">
      <c r="A664" s="219"/>
      <c r="B664" s="220"/>
      <c r="C664" s="213">
        <v>653</v>
      </c>
      <c r="D664" s="639" t="s">
        <v>3710</v>
      </c>
      <c r="E664" s="33" t="s">
        <v>46</v>
      </c>
      <c r="F664" s="34"/>
      <c r="G664" s="134">
        <v>44365</v>
      </c>
      <c r="H664" s="135">
        <v>44384</v>
      </c>
      <c r="I664" s="141"/>
      <c r="J664" s="25"/>
      <c r="K664" s="145"/>
      <c r="L664" s="28"/>
      <c r="M664" s="395">
        <v>44384</v>
      </c>
      <c r="N664" s="158">
        <f t="shared" si="351"/>
        <v>14</v>
      </c>
      <c r="O664" s="315" t="s">
        <v>0</v>
      </c>
      <c r="P664" s="315"/>
      <c r="Q664" s="315"/>
      <c r="R664" s="315"/>
      <c r="S664" s="315"/>
      <c r="T664" s="316"/>
      <c r="U664" s="317"/>
      <c r="V664" s="167">
        <v>0.25</v>
      </c>
      <c r="W664" s="313">
        <v>0.25</v>
      </c>
      <c r="X664" s="313"/>
      <c r="Y664" s="160">
        <f t="shared" si="337"/>
        <v>0.5</v>
      </c>
      <c r="Z664" s="159">
        <f t="shared" si="352"/>
        <v>7.5</v>
      </c>
      <c r="AA664" s="326"/>
      <c r="AB664" s="400">
        <f t="shared" si="361"/>
        <v>-30</v>
      </c>
      <c r="AC664" s="370"/>
      <c r="AD664" s="226" t="str">
        <f t="shared" si="338"/>
        <v/>
      </c>
      <c r="AE664" s="368">
        <f t="shared" si="353"/>
        <v>-22.5</v>
      </c>
      <c r="AF664" s="331"/>
      <c r="AG664" s="333"/>
      <c r="AH664" s="334"/>
      <c r="AI664" s="161">
        <f t="shared" si="354"/>
        <v>0</v>
      </c>
      <c r="AJ664" s="162">
        <f t="shared" si="339"/>
        <v>7.5</v>
      </c>
      <c r="AK664" s="163">
        <f t="shared" si="355"/>
        <v>7.5</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f t="shared" si="340"/>
        <v>14</v>
      </c>
      <c r="AX664" s="165" t="str">
        <f t="shared" si="341"/>
        <v/>
      </c>
      <c r="AY664" s="193">
        <f t="shared" si="342"/>
        <v>14</v>
      </c>
      <c r="AZ664" s="183" t="str">
        <f t="shared" si="343"/>
        <v/>
      </c>
      <c r="BA664" s="173">
        <f t="shared" si="344"/>
        <v>0.25</v>
      </c>
      <c r="BB664" s="174" t="str">
        <f t="shared" si="345"/>
        <v/>
      </c>
      <c r="BC664" s="186">
        <f t="shared" si="368"/>
        <v>0.25</v>
      </c>
      <c r="BD664" s="174" t="str">
        <f t="shared" si="346"/>
        <v/>
      </c>
      <c r="BE664" s="201">
        <f t="shared" si="347"/>
        <v>0.25</v>
      </c>
      <c r="BF664" s="174" t="str">
        <f t="shared" si="348"/>
        <v/>
      </c>
      <c r="BG664" s="186">
        <f t="shared" si="349"/>
        <v>0.25</v>
      </c>
      <c r="BH664" s="175" t="str">
        <f t="shared" si="350"/>
        <v/>
      </c>
      <c r="BI664" s="632"/>
    </row>
    <row r="665" spans="1:140" ht="99.75" customHeight="1" x14ac:dyDescent="0.3">
      <c r="A665" s="219"/>
      <c r="B665" s="220"/>
      <c r="C665" s="213">
        <v>654</v>
      </c>
      <c r="D665" s="650" t="s">
        <v>3709</v>
      </c>
      <c r="E665" s="33" t="s">
        <v>3615</v>
      </c>
      <c r="F665" s="34"/>
      <c r="G665" s="134">
        <v>44365</v>
      </c>
      <c r="H665" s="135">
        <v>44384</v>
      </c>
      <c r="I665" s="141"/>
      <c r="J665" s="25"/>
      <c r="K665" s="145"/>
      <c r="L665" s="28"/>
      <c r="M665" s="395">
        <v>44384</v>
      </c>
      <c r="N665" s="158">
        <f t="shared" si="351"/>
        <v>14</v>
      </c>
      <c r="O665" s="315"/>
      <c r="P665" s="315"/>
      <c r="Q665" s="315"/>
      <c r="R665" s="315" t="s">
        <v>0</v>
      </c>
      <c r="S665" s="315"/>
      <c r="T665" s="316"/>
      <c r="U665" s="317"/>
      <c r="V665" s="167">
        <v>0.25</v>
      </c>
      <c r="W665" s="313"/>
      <c r="X665" s="313"/>
      <c r="Y665" s="160">
        <f t="shared" si="337"/>
        <v>0.25</v>
      </c>
      <c r="Z665" s="159">
        <f t="shared" si="352"/>
        <v>2.5</v>
      </c>
      <c r="AA665" s="326"/>
      <c r="AB665" s="400">
        <f t="shared" si="361"/>
        <v>-30</v>
      </c>
      <c r="AC665" s="370"/>
      <c r="AD665" s="226" t="str">
        <f t="shared" si="338"/>
        <v/>
      </c>
      <c r="AE665" s="368">
        <f t="shared" si="353"/>
        <v>-27.5</v>
      </c>
      <c r="AF665" s="331"/>
      <c r="AG665" s="333"/>
      <c r="AH665" s="334"/>
      <c r="AI665" s="161">
        <f t="shared" si="354"/>
        <v>0</v>
      </c>
      <c r="AJ665" s="162">
        <f t="shared" si="339"/>
        <v>2.5</v>
      </c>
      <c r="AK665" s="163">
        <f t="shared" si="355"/>
        <v>2.5</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f t="shared" si="340"/>
        <v>14</v>
      </c>
      <c r="AX665" s="165" t="str">
        <f t="shared" si="341"/>
        <v/>
      </c>
      <c r="AY665" s="193">
        <f t="shared" si="342"/>
        <v>14</v>
      </c>
      <c r="AZ665" s="183" t="str">
        <f t="shared" si="343"/>
        <v/>
      </c>
      <c r="BA665" s="173">
        <f t="shared" si="344"/>
        <v>0.25</v>
      </c>
      <c r="BB665" s="174" t="str">
        <f t="shared" si="345"/>
        <v/>
      </c>
      <c r="BC665" s="186">
        <f t="shared" si="368"/>
        <v>0.25</v>
      </c>
      <c r="BD665" s="174" t="str">
        <f t="shared" si="346"/>
        <v/>
      </c>
      <c r="BE665" s="201" t="str">
        <f t="shared" si="347"/>
        <v/>
      </c>
      <c r="BF665" s="174" t="str">
        <f t="shared" si="348"/>
        <v/>
      </c>
      <c r="BG665" s="186" t="str">
        <f t="shared" si="349"/>
        <v/>
      </c>
      <c r="BH665" s="175" t="str">
        <f t="shared" si="350"/>
        <v/>
      </c>
      <c r="BI665" s="632"/>
    </row>
    <row r="666" spans="1:140" ht="37.5" x14ac:dyDescent="0.3">
      <c r="A666" s="221"/>
      <c r="B666" s="222"/>
      <c r="C666" s="214">
        <v>655</v>
      </c>
      <c r="D666" s="650" t="s">
        <v>3710</v>
      </c>
      <c r="E666" s="16" t="s">
        <v>3615</v>
      </c>
      <c r="F666" s="17"/>
      <c r="G666" s="134">
        <v>44365</v>
      </c>
      <c r="H666" s="135">
        <v>44384</v>
      </c>
      <c r="I666" s="141"/>
      <c r="J666" s="25"/>
      <c r="K666" s="145"/>
      <c r="L666" s="28"/>
      <c r="M666" s="395">
        <v>44384</v>
      </c>
      <c r="N666" s="158">
        <f t="shared" si="351"/>
        <v>14</v>
      </c>
      <c r="O666" s="27"/>
      <c r="P666" s="27"/>
      <c r="Q666" s="27"/>
      <c r="R666" s="27" t="s">
        <v>0</v>
      </c>
      <c r="S666" s="27"/>
      <c r="T666" s="28"/>
      <c r="U666" s="29"/>
      <c r="V666" s="167">
        <v>0.25</v>
      </c>
      <c r="W666" s="313"/>
      <c r="X666" s="313"/>
      <c r="Y666" s="160">
        <f t="shared" si="337"/>
        <v>0.25</v>
      </c>
      <c r="Z666" s="159">
        <f t="shared" si="352"/>
        <v>2.5</v>
      </c>
      <c r="AA666" s="327"/>
      <c r="AB666" s="400">
        <f t="shared" si="361"/>
        <v>-30</v>
      </c>
      <c r="AC666" s="371"/>
      <c r="AD666" s="226" t="str">
        <f t="shared" si="338"/>
        <v/>
      </c>
      <c r="AE666" s="368">
        <f t="shared" si="353"/>
        <v>-27.5</v>
      </c>
      <c r="AF666" s="339"/>
      <c r="AG666" s="338"/>
      <c r="AH666" s="336"/>
      <c r="AI666" s="161">
        <f t="shared" si="354"/>
        <v>0</v>
      </c>
      <c r="AJ666" s="162">
        <f t="shared" si="339"/>
        <v>2.5</v>
      </c>
      <c r="AK666" s="163">
        <f t="shared" si="355"/>
        <v>2.5</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f t="shared" si="340"/>
        <v>14</v>
      </c>
      <c r="AX666" s="165" t="str">
        <f t="shared" si="341"/>
        <v/>
      </c>
      <c r="AY666" s="193">
        <f t="shared" si="342"/>
        <v>14</v>
      </c>
      <c r="AZ666" s="183" t="str">
        <f t="shared" si="343"/>
        <v/>
      </c>
      <c r="BA666" s="173">
        <f t="shared" si="344"/>
        <v>0.25</v>
      </c>
      <c r="BB666" s="174" t="str">
        <f t="shared" si="345"/>
        <v/>
      </c>
      <c r="BC666" s="186">
        <f t="shared" si="368"/>
        <v>0.25</v>
      </c>
      <c r="BD666" s="174" t="str">
        <f t="shared" si="346"/>
        <v/>
      </c>
      <c r="BE666" s="201" t="str">
        <f t="shared" si="347"/>
        <v/>
      </c>
      <c r="BF666" s="174" t="str">
        <f t="shared" si="348"/>
        <v/>
      </c>
      <c r="BG666" s="186" t="str">
        <f t="shared" si="349"/>
        <v/>
      </c>
      <c r="BH666" s="175" t="str">
        <f t="shared" si="350"/>
        <v/>
      </c>
      <c r="BI666" s="632"/>
    </row>
    <row r="667" spans="1:140" ht="99.75" customHeight="1" x14ac:dyDescent="0.3">
      <c r="A667" s="221"/>
      <c r="B667" s="222"/>
      <c r="C667" s="213">
        <v>656</v>
      </c>
      <c r="D667" s="661" t="s">
        <v>3709</v>
      </c>
      <c r="E667" s="16" t="s">
        <v>3623</v>
      </c>
      <c r="F667" s="17"/>
      <c r="G667" s="134">
        <v>44365</v>
      </c>
      <c r="H667" s="135">
        <v>44384</v>
      </c>
      <c r="I667" s="141"/>
      <c r="J667" s="25"/>
      <c r="K667" s="145"/>
      <c r="L667" s="28"/>
      <c r="M667" s="395">
        <v>44384</v>
      </c>
      <c r="N667" s="158">
        <f t="shared" si="351"/>
        <v>14</v>
      </c>
      <c r="O667" s="27"/>
      <c r="P667" s="27"/>
      <c r="Q667" s="27"/>
      <c r="R667" s="27" t="s">
        <v>0</v>
      </c>
      <c r="S667" s="27"/>
      <c r="T667" s="28"/>
      <c r="U667" s="29"/>
      <c r="V667" s="32">
        <v>0.25</v>
      </c>
      <c r="W667" s="318"/>
      <c r="X667" s="319"/>
      <c r="Y667" s="160">
        <f t="shared" si="337"/>
        <v>0.25</v>
      </c>
      <c r="Z667" s="159">
        <f t="shared" si="352"/>
        <v>2.5</v>
      </c>
      <c r="AA667" s="327"/>
      <c r="AB667" s="400">
        <f t="shared" si="361"/>
        <v>-30</v>
      </c>
      <c r="AC667" s="371"/>
      <c r="AD667" s="226" t="str">
        <f t="shared" si="338"/>
        <v/>
      </c>
      <c r="AE667" s="368">
        <f t="shared" si="353"/>
        <v>-27.5</v>
      </c>
      <c r="AF667" s="339"/>
      <c r="AG667" s="338"/>
      <c r="AH667" s="336"/>
      <c r="AI667" s="161">
        <f t="shared" si="354"/>
        <v>0</v>
      </c>
      <c r="AJ667" s="162">
        <f t="shared" si="339"/>
        <v>2.5</v>
      </c>
      <c r="AK667" s="163">
        <f t="shared" si="355"/>
        <v>2.5</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f t="shared" si="340"/>
        <v>14</v>
      </c>
      <c r="AX667" s="165" t="str">
        <f t="shared" si="341"/>
        <v/>
      </c>
      <c r="AY667" s="193">
        <f t="shared" si="342"/>
        <v>14</v>
      </c>
      <c r="AZ667" s="183" t="str">
        <f t="shared" si="343"/>
        <v/>
      </c>
      <c r="BA667" s="173">
        <f t="shared" si="344"/>
        <v>0.25</v>
      </c>
      <c r="BB667" s="174" t="str">
        <f t="shared" si="345"/>
        <v/>
      </c>
      <c r="BC667" s="186">
        <f t="shared" si="368"/>
        <v>0.25</v>
      </c>
      <c r="BD667" s="174" t="str">
        <f t="shared" si="346"/>
        <v/>
      </c>
      <c r="BE667" s="201" t="str">
        <f t="shared" si="347"/>
        <v/>
      </c>
      <c r="BF667" s="174" t="str">
        <f t="shared" si="348"/>
        <v/>
      </c>
      <c r="BG667" s="186" t="str">
        <f t="shared" si="349"/>
        <v/>
      </c>
      <c r="BH667" s="175" t="str">
        <f t="shared" si="350"/>
        <v/>
      </c>
      <c r="BI667" s="632"/>
    </row>
    <row r="668" spans="1:140" ht="37.5" x14ac:dyDescent="0.3">
      <c r="A668" s="221"/>
      <c r="B668" s="222"/>
      <c r="C668" s="214">
        <v>657</v>
      </c>
      <c r="D668" s="661" t="s">
        <v>3710</v>
      </c>
      <c r="E668" s="16" t="s">
        <v>3623</v>
      </c>
      <c r="F668" s="17"/>
      <c r="G668" s="134">
        <v>44365</v>
      </c>
      <c r="H668" s="135">
        <v>44384</v>
      </c>
      <c r="I668" s="141"/>
      <c r="J668" s="25"/>
      <c r="K668" s="145"/>
      <c r="L668" s="28"/>
      <c r="M668" s="395">
        <v>44384</v>
      </c>
      <c r="N668" s="158">
        <f t="shared" si="351"/>
        <v>14</v>
      </c>
      <c r="O668" s="27"/>
      <c r="P668" s="27"/>
      <c r="Q668" s="27"/>
      <c r="R668" s="27" t="s">
        <v>0</v>
      </c>
      <c r="S668" s="27"/>
      <c r="T668" s="28"/>
      <c r="U668" s="29"/>
      <c r="V668" s="32">
        <v>0.25</v>
      </c>
      <c r="W668" s="318"/>
      <c r="X668" s="319"/>
      <c r="Y668" s="160">
        <f t="shared" si="337"/>
        <v>0.25</v>
      </c>
      <c r="Z668" s="159">
        <f t="shared" si="352"/>
        <v>2.5</v>
      </c>
      <c r="AA668" s="327"/>
      <c r="AB668" s="400">
        <f t="shared" si="361"/>
        <v>-30</v>
      </c>
      <c r="AC668" s="371"/>
      <c r="AD668" s="226" t="str">
        <f t="shared" si="338"/>
        <v/>
      </c>
      <c r="AE668" s="368">
        <f t="shared" si="353"/>
        <v>-27.5</v>
      </c>
      <c r="AF668" s="339"/>
      <c r="AG668" s="338"/>
      <c r="AH668" s="336"/>
      <c r="AI668" s="161">
        <f t="shared" si="354"/>
        <v>0</v>
      </c>
      <c r="AJ668" s="162">
        <f t="shared" si="339"/>
        <v>2.5</v>
      </c>
      <c r="AK668" s="163">
        <f t="shared" si="355"/>
        <v>2.5</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f t="shared" si="340"/>
        <v>14</v>
      </c>
      <c r="AX668" s="165" t="str">
        <f t="shared" si="341"/>
        <v/>
      </c>
      <c r="AY668" s="193">
        <f t="shared" si="342"/>
        <v>14</v>
      </c>
      <c r="AZ668" s="183" t="str">
        <f t="shared" si="343"/>
        <v/>
      </c>
      <c r="BA668" s="173">
        <f t="shared" si="344"/>
        <v>0.25</v>
      </c>
      <c r="BB668" s="174" t="str">
        <f t="shared" si="345"/>
        <v/>
      </c>
      <c r="BC668" s="186">
        <f t="shared" si="368"/>
        <v>0.25</v>
      </c>
      <c r="BD668" s="174" t="str">
        <f t="shared" si="346"/>
        <v/>
      </c>
      <c r="BE668" s="201" t="str">
        <f t="shared" si="347"/>
        <v/>
      </c>
      <c r="BF668" s="174" t="str">
        <f t="shared" si="348"/>
        <v/>
      </c>
      <c r="BG668" s="186" t="str">
        <f t="shared" si="349"/>
        <v/>
      </c>
      <c r="BH668" s="175" t="str">
        <f t="shared" si="350"/>
        <v/>
      </c>
      <c r="BI668" s="632"/>
    </row>
    <row r="669" spans="1:140" ht="39.75" customHeight="1" x14ac:dyDescent="0.3">
      <c r="A669" s="221"/>
      <c r="B669" s="222"/>
      <c r="C669" s="214">
        <v>658</v>
      </c>
      <c r="D669" s="641" t="s">
        <v>3711</v>
      </c>
      <c r="E669" s="18" t="s">
        <v>46</v>
      </c>
      <c r="F669" s="17"/>
      <c r="G669" s="134">
        <v>44368</v>
      </c>
      <c r="H669" s="135">
        <v>44398</v>
      </c>
      <c r="I669" s="141"/>
      <c r="J669" s="25"/>
      <c r="K669" s="145"/>
      <c r="L669" s="28"/>
      <c r="M669" s="395">
        <v>44398</v>
      </c>
      <c r="N669" s="158">
        <f t="shared" si="351"/>
        <v>23</v>
      </c>
      <c r="O669" s="27" t="s">
        <v>0</v>
      </c>
      <c r="P669" s="27"/>
      <c r="Q669" s="27"/>
      <c r="R669" s="27"/>
      <c r="S669" s="27"/>
      <c r="T669" s="28"/>
      <c r="U669" s="29"/>
      <c r="V669" s="32">
        <v>0.25</v>
      </c>
      <c r="W669" s="318">
        <v>0.25</v>
      </c>
      <c r="X669" s="319"/>
      <c r="Y669" s="160">
        <f t="shared" si="337"/>
        <v>0.5</v>
      </c>
      <c r="Z669" s="159">
        <f t="shared" si="352"/>
        <v>7.5</v>
      </c>
      <c r="AA669" s="327"/>
      <c r="AB669" s="400">
        <f t="shared" si="361"/>
        <v>-30</v>
      </c>
      <c r="AC669" s="371"/>
      <c r="AD669" s="226" t="str">
        <f t="shared" si="338"/>
        <v/>
      </c>
      <c r="AE669" s="368">
        <f t="shared" si="353"/>
        <v>-22.5</v>
      </c>
      <c r="AF669" s="339"/>
      <c r="AG669" s="338"/>
      <c r="AH669" s="336"/>
      <c r="AI669" s="161">
        <f t="shared" si="354"/>
        <v>0</v>
      </c>
      <c r="AJ669" s="162">
        <f t="shared" si="339"/>
        <v>7.5</v>
      </c>
      <c r="AK669" s="163">
        <f t="shared" si="355"/>
        <v>7.5</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f t="shared" si="340"/>
        <v>23</v>
      </c>
      <c r="AX669" s="165" t="str">
        <f t="shared" si="341"/>
        <v/>
      </c>
      <c r="AY669" s="193">
        <f t="shared" si="342"/>
        <v>23</v>
      </c>
      <c r="AZ669" s="183" t="str">
        <f t="shared" si="343"/>
        <v/>
      </c>
      <c r="BA669" s="173">
        <f t="shared" si="344"/>
        <v>0.25</v>
      </c>
      <c r="BB669" s="174" t="str">
        <f t="shared" si="345"/>
        <v/>
      </c>
      <c r="BC669" s="186">
        <f t="shared" si="368"/>
        <v>0.25</v>
      </c>
      <c r="BD669" s="174" t="str">
        <f t="shared" si="346"/>
        <v/>
      </c>
      <c r="BE669" s="201">
        <f t="shared" si="347"/>
        <v>0.25</v>
      </c>
      <c r="BF669" s="174" t="str">
        <f t="shared" si="348"/>
        <v/>
      </c>
      <c r="BG669" s="186">
        <f t="shared" si="349"/>
        <v>0.25</v>
      </c>
      <c r="BH669" s="175" t="str">
        <f t="shared" si="350"/>
        <v/>
      </c>
      <c r="BI669" s="632"/>
    </row>
    <row r="670" spans="1:140" ht="18.75" x14ac:dyDescent="0.3">
      <c r="A670" s="221"/>
      <c r="B670" s="222"/>
      <c r="C670" s="213">
        <v>659</v>
      </c>
      <c r="D670" s="640" t="s">
        <v>3712</v>
      </c>
      <c r="E670" s="16" t="s">
        <v>46</v>
      </c>
      <c r="F670" s="17"/>
      <c r="G670" s="134">
        <v>44368</v>
      </c>
      <c r="H670" s="135">
        <v>44398</v>
      </c>
      <c r="I670" s="141"/>
      <c r="J670" s="25"/>
      <c r="K670" s="145"/>
      <c r="L670" s="28"/>
      <c r="M670" s="395">
        <v>44398</v>
      </c>
      <c r="N670" s="158">
        <f t="shared" si="351"/>
        <v>23</v>
      </c>
      <c r="O670" s="27"/>
      <c r="P670" s="27"/>
      <c r="Q670" s="27"/>
      <c r="R670" s="27" t="s">
        <v>0</v>
      </c>
      <c r="S670" s="27"/>
      <c r="T670" s="28"/>
      <c r="U670" s="29"/>
      <c r="V670" s="32">
        <v>0.25</v>
      </c>
      <c r="W670" s="318"/>
      <c r="X670" s="319"/>
      <c r="Y670" s="160">
        <f t="shared" si="337"/>
        <v>0.25</v>
      </c>
      <c r="Z670" s="159">
        <f t="shared" si="352"/>
        <v>2.5</v>
      </c>
      <c r="AA670" s="327"/>
      <c r="AB670" s="400">
        <f t="shared" si="361"/>
        <v>-30</v>
      </c>
      <c r="AC670" s="371"/>
      <c r="AD670" s="226" t="str">
        <f t="shared" si="338"/>
        <v/>
      </c>
      <c r="AE670" s="368">
        <f t="shared" si="353"/>
        <v>-27.5</v>
      </c>
      <c r="AF670" s="339"/>
      <c r="AG670" s="338"/>
      <c r="AH670" s="336"/>
      <c r="AI670" s="161">
        <f t="shared" si="354"/>
        <v>0</v>
      </c>
      <c r="AJ670" s="162">
        <f t="shared" si="339"/>
        <v>2.5</v>
      </c>
      <c r="AK670" s="163">
        <f t="shared" si="355"/>
        <v>2.5</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f t="shared" si="340"/>
        <v>23</v>
      </c>
      <c r="AX670" s="165" t="str">
        <f t="shared" si="341"/>
        <v/>
      </c>
      <c r="AY670" s="193">
        <f t="shared" si="342"/>
        <v>23</v>
      </c>
      <c r="AZ670" s="183" t="str">
        <f t="shared" si="343"/>
        <v/>
      </c>
      <c r="BA670" s="173">
        <f t="shared" si="344"/>
        <v>0.25</v>
      </c>
      <c r="BB670" s="174" t="str">
        <f t="shared" si="345"/>
        <v/>
      </c>
      <c r="BC670" s="186">
        <f t="shared" si="368"/>
        <v>0.25</v>
      </c>
      <c r="BD670" s="174" t="str">
        <f t="shared" si="346"/>
        <v/>
      </c>
      <c r="BE670" s="201" t="str">
        <f t="shared" si="347"/>
        <v/>
      </c>
      <c r="BF670" s="174" t="str">
        <f t="shared" si="348"/>
        <v/>
      </c>
      <c r="BG670" s="186" t="str">
        <f t="shared" si="349"/>
        <v/>
      </c>
      <c r="BH670" s="175" t="str">
        <f t="shared" si="350"/>
        <v/>
      </c>
      <c r="BI670" s="632"/>
    </row>
    <row r="671" spans="1:140" ht="37.5" x14ac:dyDescent="0.3">
      <c r="A671" s="221"/>
      <c r="B671" s="222"/>
      <c r="C671" s="214">
        <v>660</v>
      </c>
      <c r="D671" s="640" t="s">
        <v>3713</v>
      </c>
      <c r="E671" s="16" t="s">
        <v>46</v>
      </c>
      <c r="F671" s="17"/>
      <c r="G671" s="134">
        <v>44368</v>
      </c>
      <c r="H671" s="135">
        <v>44398</v>
      </c>
      <c r="I671" s="143"/>
      <c r="J671" s="80"/>
      <c r="K671" s="147"/>
      <c r="L671" s="30"/>
      <c r="M671" s="395">
        <v>44398</v>
      </c>
      <c r="N671" s="158">
        <f t="shared" si="351"/>
        <v>23</v>
      </c>
      <c r="O671" s="27"/>
      <c r="P671" s="27"/>
      <c r="Q671" s="27"/>
      <c r="R671" s="27" t="s">
        <v>0</v>
      </c>
      <c r="S671" s="27"/>
      <c r="T671" s="28"/>
      <c r="U671" s="29"/>
      <c r="V671" s="32">
        <v>0.25</v>
      </c>
      <c r="W671" s="318"/>
      <c r="X671" s="319"/>
      <c r="Y671" s="160">
        <f t="shared" si="337"/>
        <v>0.25</v>
      </c>
      <c r="Z671" s="159">
        <f t="shared" si="352"/>
        <v>2.5</v>
      </c>
      <c r="AA671" s="327"/>
      <c r="AB671" s="400">
        <f t="shared" si="361"/>
        <v>-30</v>
      </c>
      <c r="AC671" s="371"/>
      <c r="AD671" s="226" t="str">
        <f t="shared" si="338"/>
        <v/>
      </c>
      <c r="AE671" s="368">
        <f t="shared" si="353"/>
        <v>-27.5</v>
      </c>
      <c r="AF671" s="339"/>
      <c r="AG671" s="338"/>
      <c r="AH671" s="336"/>
      <c r="AI671" s="161">
        <f t="shared" si="354"/>
        <v>0</v>
      </c>
      <c r="AJ671" s="162">
        <f t="shared" si="339"/>
        <v>2.5</v>
      </c>
      <c r="AK671" s="163">
        <f t="shared" si="355"/>
        <v>2.5</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f t="shared" si="340"/>
        <v>23</v>
      </c>
      <c r="AX671" s="165" t="str">
        <f t="shared" si="341"/>
        <v/>
      </c>
      <c r="AY671" s="193">
        <f t="shared" si="342"/>
        <v>23</v>
      </c>
      <c r="AZ671" s="183" t="str">
        <f t="shared" si="343"/>
        <v/>
      </c>
      <c r="BA671" s="173">
        <f t="shared" si="344"/>
        <v>0.25</v>
      </c>
      <c r="BB671" s="174" t="str">
        <f t="shared" si="345"/>
        <v/>
      </c>
      <c r="BC671" s="186">
        <f t="shared" si="368"/>
        <v>0.25</v>
      </c>
      <c r="BD671" s="174" t="str">
        <f t="shared" si="346"/>
        <v/>
      </c>
      <c r="BE671" s="201" t="str">
        <f t="shared" si="347"/>
        <v/>
      </c>
      <c r="BF671" s="174" t="str">
        <f t="shared" si="348"/>
        <v/>
      </c>
      <c r="BG671" s="186" t="str">
        <f t="shared" si="349"/>
        <v/>
      </c>
      <c r="BH671" s="175" t="str">
        <f t="shared" si="350"/>
        <v/>
      </c>
      <c r="BI671" s="632"/>
    </row>
    <row r="672" spans="1:140" ht="37.5" x14ac:dyDescent="0.3">
      <c r="A672" s="221"/>
      <c r="B672" s="222"/>
      <c r="C672" s="213">
        <v>661</v>
      </c>
      <c r="D672" s="640" t="s">
        <v>3714</v>
      </c>
      <c r="E672" s="16" t="s">
        <v>46</v>
      </c>
      <c r="F672" s="17"/>
      <c r="G672" s="134">
        <v>44368</v>
      </c>
      <c r="H672" s="135">
        <v>44398</v>
      </c>
      <c r="I672" s="141"/>
      <c r="J672" s="25"/>
      <c r="K672" s="145"/>
      <c r="L672" s="28"/>
      <c r="M672" s="395">
        <v>44398</v>
      </c>
      <c r="N672" s="158">
        <f t="shared" si="351"/>
        <v>23</v>
      </c>
      <c r="O672" s="27" t="s">
        <v>0</v>
      </c>
      <c r="P672" s="27"/>
      <c r="Q672" s="27"/>
      <c r="R672" s="27"/>
      <c r="S672" s="27"/>
      <c r="T672" s="28"/>
      <c r="U672" s="29"/>
      <c r="V672" s="32">
        <v>0.25</v>
      </c>
      <c r="W672" s="318">
        <v>0.25</v>
      </c>
      <c r="X672" s="319"/>
      <c r="Y672" s="160">
        <f t="shared" si="337"/>
        <v>0.5</v>
      </c>
      <c r="Z672" s="159">
        <f t="shared" si="352"/>
        <v>7.5</v>
      </c>
      <c r="AA672" s="327"/>
      <c r="AB672" s="400">
        <f t="shared" si="361"/>
        <v>-30</v>
      </c>
      <c r="AC672" s="371"/>
      <c r="AD672" s="226" t="str">
        <f t="shared" si="338"/>
        <v/>
      </c>
      <c r="AE672" s="368">
        <f t="shared" si="353"/>
        <v>-22.5</v>
      </c>
      <c r="AF672" s="339"/>
      <c r="AG672" s="338"/>
      <c r="AH672" s="336"/>
      <c r="AI672" s="161">
        <f t="shared" si="354"/>
        <v>0</v>
      </c>
      <c r="AJ672" s="162">
        <f t="shared" si="339"/>
        <v>7.5</v>
      </c>
      <c r="AK672" s="163">
        <f t="shared" si="355"/>
        <v>7.5</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f t="shared" si="340"/>
        <v>23</v>
      </c>
      <c r="AX672" s="165" t="str">
        <f t="shared" si="341"/>
        <v/>
      </c>
      <c r="AY672" s="193">
        <f t="shared" si="342"/>
        <v>23</v>
      </c>
      <c r="AZ672" s="183" t="str">
        <f t="shared" si="343"/>
        <v/>
      </c>
      <c r="BA672" s="173">
        <f t="shared" si="344"/>
        <v>0.25</v>
      </c>
      <c r="BB672" s="174" t="str">
        <f t="shared" si="345"/>
        <v/>
      </c>
      <c r="BC672" s="186">
        <f t="shared" si="368"/>
        <v>0.25</v>
      </c>
      <c r="BD672" s="174" t="str">
        <f t="shared" si="346"/>
        <v/>
      </c>
      <c r="BE672" s="201">
        <f t="shared" si="347"/>
        <v>0.25</v>
      </c>
      <c r="BF672" s="174" t="str">
        <f t="shared" si="348"/>
        <v/>
      </c>
      <c r="BG672" s="186">
        <f t="shared" si="349"/>
        <v>0.25</v>
      </c>
      <c r="BH672" s="175" t="str">
        <f t="shared" si="350"/>
        <v/>
      </c>
      <c r="BI672" s="632"/>
    </row>
    <row r="673" spans="1:61" ht="18.75" x14ac:dyDescent="0.3">
      <c r="A673" s="221"/>
      <c r="B673" s="222"/>
      <c r="C673" s="214">
        <v>662</v>
      </c>
      <c r="D673" s="641" t="s">
        <v>3715</v>
      </c>
      <c r="E673" s="18" t="s">
        <v>46</v>
      </c>
      <c r="F673" s="17"/>
      <c r="G673" s="134">
        <v>44368</v>
      </c>
      <c r="H673" s="135">
        <v>44398</v>
      </c>
      <c r="I673" s="141"/>
      <c r="J673" s="25"/>
      <c r="K673" s="145"/>
      <c r="L673" s="28"/>
      <c r="M673" s="395">
        <v>44398</v>
      </c>
      <c r="N673" s="158">
        <f t="shared" si="351"/>
        <v>23</v>
      </c>
      <c r="O673" s="27"/>
      <c r="P673" s="27"/>
      <c r="Q673" s="27"/>
      <c r="R673" s="27" t="s">
        <v>0</v>
      </c>
      <c r="S673" s="27"/>
      <c r="T673" s="28"/>
      <c r="U673" s="29"/>
      <c r="V673" s="32">
        <v>0.25</v>
      </c>
      <c r="W673" s="318"/>
      <c r="X673" s="319"/>
      <c r="Y673" s="160">
        <f t="shared" si="337"/>
        <v>0.25</v>
      </c>
      <c r="Z673" s="159">
        <f t="shared" si="352"/>
        <v>2.5</v>
      </c>
      <c r="AA673" s="327"/>
      <c r="AB673" s="400">
        <f t="shared" si="361"/>
        <v>-30</v>
      </c>
      <c r="AC673" s="371"/>
      <c r="AD673" s="226" t="str">
        <f t="shared" si="338"/>
        <v/>
      </c>
      <c r="AE673" s="368">
        <f t="shared" si="353"/>
        <v>-27.5</v>
      </c>
      <c r="AF673" s="339"/>
      <c r="AG673" s="338"/>
      <c r="AH673" s="336"/>
      <c r="AI673" s="161">
        <f t="shared" si="354"/>
        <v>0</v>
      </c>
      <c r="AJ673" s="162">
        <f t="shared" si="339"/>
        <v>2.5</v>
      </c>
      <c r="AK673" s="163">
        <f t="shared" si="355"/>
        <v>2.5</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f t="shared" si="340"/>
        <v>23</v>
      </c>
      <c r="AX673" s="165" t="str">
        <f t="shared" si="341"/>
        <v/>
      </c>
      <c r="AY673" s="193">
        <f t="shared" si="342"/>
        <v>23</v>
      </c>
      <c r="AZ673" s="183" t="str">
        <f t="shared" si="343"/>
        <v/>
      </c>
      <c r="BA673" s="173">
        <f t="shared" si="344"/>
        <v>0.25</v>
      </c>
      <c r="BB673" s="174" t="str">
        <f t="shared" si="345"/>
        <v/>
      </c>
      <c r="BC673" s="186">
        <f t="shared" si="368"/>
        <v>0.25</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640" t="s">
        <v>3716</v>
      </c>
      <c r="E674" s="16" t="s">
        <v>46</v>
      </c>
      <c r="F674" s="17"/>
      <c r="G674" s="134">
        <v>44368</v>
      </c>
      <c r="H674" s="135">
        <v>44398</v>
      </c>
      <c r="I674" s="141"/>
      <c r="J674" s="25"/>
      <c r="K674" s="145"/>
      <c r="L674" s="28"/>
      <c r="M674" s="395">
        <v>44398</v>
      </c>
      <c r="N674" s="158">
        <f t="shared" si="351"/>
        <v>23</v>
      </c>
      <c r="O674" s="27" t="s">
        <v>0</v>
      </c>
      <c r="P674" s="27"/>
      <c r="Q674" s="27"/>
      <c r="R674" s="27"/>
      <c r="S674" s="27"/>
      <c r="T674" s="28"/>
      <c r="U674" s="29"/>
      <c r="V674" s="32">
        <v>0.25</v>
      </c>
      <c r="W674" s="318">
        <v>0.25</v>
      </c>
      <c r="X674" s="319"/>
      <c r="Y674" s="160">
        <f t="shared" si="337"/>
        <v>0.5</v>
      </c>
      <c r="Z674" s="159">
        <f t="shared" si="352"/>
        <v>7.5</v>
      </c>
      <c r="AA674" s="327"/>
      <c r="AB674" s="400">
        <f t="shared" si="361"/>
        <v>-30</v>
      </c>
      <c r="AC674" s="371"/>
      <c r="AD674" s="226" t="str">
        <f t="shared" si="338"/>
        <v/>
      </c>
      <c r="AE674" s="368">
        <f t="shared" si="353"/>
        <v>-22.5</v>
      </c>
      <c r="AF674" s="339"/>
      <c r="AG674" s="338"/>
      <c r="AH674" s="336"/>
      <c r="AI674" s="161">
        <f t="shared" si="354"/>
        <v>0</v>
      </c>
      <c r="AJ674" s="162">
        <f t="shared" si="339"/>
        <v>7.5</v>
      </c>
      <c r="AK674" s="163">
        <f t="shared" si="355"/>
        <v>7.5</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f t="shared" si="340"/>
        <v>23</v>
      </c>
      <c r="AX674" s="165" t="str">
        <f t="shared" si="341"/>
        <v/>
      </c>
      <c r="AY674" s="193">
        <f t="shared" si="342"/>
        <v>23</v>
      </c>
      <c r="AZ674" s="183" t="str">
        <f t="shared" si="343"/>
        <v/>
      </c>
      <c r="BA674" s="173">
        <f t="shared" si="344"/>
        <v>0.25</v>
      </c>
      <c r="BB674" s="174" t="str">
        <f t="shared" si="345"/>
        <v/>
      </c>
      <c r="BC674" s="186">
        <f t="shared" si="368"/>
        <v>0.25</v>
      </c>
      <c r="BD674" s="174" t="str">
        <f t="shared" si="346"/>
        <v/>
      </c>
      <c r="BE674" s="201">
        <f t="shared" si="347"/>
        <v>0.25</v>
      </c>
      <c r="BF674" s="174" t="str">
        <f t="shared" si="348"/>
        <v/>
      </c>
      <c r="BG674" s="186">
        <f t="shared" si="349"/>
        <v>0.25</v>
      </c>
      <c r="BH674" s="175" t="str">
        <f t="shared" si="350"/>
        <v/>
      </c>
      <c r="BI674" s="632"/>
    </row>
    <row r="675" spans="1:61" ht="37.5" x14ac:dyDescent="0.3">
      <c r="A675" s="221"/>
      <c r="B675" s="222"/>
      <c r="C675" s="213">
        <v>664</v>
      </c>
      <c r="D675" s="640" t="s">
        <v>3717</v>
      </c>
      <c r="E675" s="16" t="s">
        <v>46</v>
      </c>
      <c r="F675" s="17"/>
      <c r="G675" s="134">
        <v>44368</v>
      </c>
      <c r="H675" s="135">
        <v>44398</v>
      </c>
      <c r="I675" s="141"/>
      <c r="J675" s="25"/>
      <c r="K675" s="145"/>
      <c r="L675" s="28"/>
      <c r="M675" s="395">
        <v>44398</v>
      </c>
      <c r="N675" s="158">
        <f t="shared" si="351"/>
        <v>23</v>
      </c>
      <c r="O675" s="27" t="s">
        <v>0</v>
      </c>
      <c r="P675" s="27"/>
      <c r="Q675" s="27"/>
      <c r="R675" s="27"/>
      <c r="S675" s="27"/>
      <c r="T675" s="28"/>
      <c r="U675" s="29"/>
      <c r="V675" s="32">
        <v>0.25</v>
      </c>
      <c r="W675" s="318">
        <v>0.25</v>
      </c>
      <c r="X675" s="319"/>
      <c r="Y675" s="160">
        <f t="shared" si="337"/>
        <v>0.5</v>
      </c>
      <c r="Z675" s="159">
        <f t="shared" si="352"/>
        <v>7.5</v>
      </c>
      <c r="AA675" s="327"/>
      <c r="AB675" s="400">
        <f t="shared" si="361"/>
        <v>-30</v>
      </c>
      <c r="AC675" s="371"/>
      <c r="AD675" s="226" t="str">
        <f t="shared" si="338"/>
        <v/>
      </c>
      <c r="AE675" s="368">
        <f t="shared" si="353"/>
        <v>-22.5</v>
      </c>
      <c r="AF675" s="339"/>
      <c r="AG675" s="338"/>
      <c r="AH675" s="336"/>
      <c r="AI675" s="161">
        <f t="shared" si="354"/>
        <v>0</v>
      </c>
      <c r="AJ675" s="162">
        <f t="shared" si="339"/>
        <v>7.5</v>
      </c>
      <c r="AK675" s="163">
        <f t="shared" si="355"/>
        <v>7.5</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f t="shared" si="340"/>
        <v>23</v>
      </c>
      <c r="AX675" s="165" t="str">
        <f t="shared" si="341"/>
        <v/>
      </c>
      <c r="AY675" s="193">
        <f t="shared" si="342"/>
        <v>23</v>
      </c>
      <c r="AZ675" s="183" t="str">
        <f t="shared" si="343"/>
        <v/>
      </c>
      <c r="BA675" s="173">
        <f t="shared" si="344"/>
        <v>0.25</v>
      </c>
      <c r="BB675" s="174" t="str">
        <f t="shared" si="345"/>
        <v/>
      </c>
      <c r="BC675" s="186">
        <f t="shared" si="368"/>
        <v>0.25</v>
      </c>
      <c r="BD675" s="174" t="str">
        <f t="shared" si="346"/>
        <v/>
      </c>
      <c r="BE675" s="201">
        <f t="shared" si="347"/>
        <v>0.25</v>
      </c>
      <c r="BF675" s="174" t="str">
        <f t="shared" si="348"/>
        <v/>
      </c>
      <c r="BG675" s="186">
        <f t="shared" si="349"/>
        <v>0.25</v>
      </c>
      <c r="BH675" s="175" t="str">
        <f t="shared" si="350"/>
        <v/>
      </c>
      <c r="BI675" s="632"/>
    </row>
    <row r="676" spans="1:61" ht="37.5" x14ac:dyDescent="0.3">
      <c r="A676" s="221"/>
      <c r="B676" s="222"/>
      <c r="C676" s="214">
        <v>665</v>
      </c>
      <c r="D676" s="640" t="s">
        <v>3718</v>
      </c>
      <c r="E676" s="16" t="s">
        <v>46</v>
      </c>
      <c r="F676" s="17"/>
      <c r="G676" s="134">
        <v>44368</v>
      </c>
      <c r="H676" s="135">
        <v>44398</v>
      </c>
      <c r="I676" s="141"/>
      <c r="J676" s="25"/>
      <c r="K676" s="145"/>
      <c r="L676" s="28"/>
      <c r="M676" s="395">
        <v>44398</v>
      </c>
      <c r="N676" s="158">
        <f t="shared" si="351"/>
        <v>23</v>
      </c>
      <c r="O676" s="27" t="s">
        <v>0</v>
      </c>
      <c r="P676" s="27"/>
      <c r="Q676" s="27"/>
      <c r="R676" s="27"/>
      <c r="S676" s="27"/>
      <c r="T676" s="28"/>
      <c r="U676" s="29"/>
      <c r="V676" s="32">
        <v>0.25</v>
      </c>
      <c r="W676" s="318">
        <v>0.25</v>
      </c>
      <c r="X676" s="319"/>
      <c r="Y676" s="160">
        <f t="shared" si="337"/>
        <v>0.5</v>
      </c>
      <c r="Z676" s="159">
        <f t="shared" si="352"/>
        <v>7.5</v>
      </c>
      <c r="AA676" s="327"/>
      <c r="AB676" s="400">
        <f t="shared" si="361"/>
        <v>-30</v>
      </c>
      <c r="AC676" s="371"/>
      <c r="AD676" s="226" t="str">
        <f t="shared" si="338"/>
        <v/>
      </c>
      <c r="AE676" s="368">
        <f t="shared" si="353"/>
        <v>-22.5</v>
      </c>
      <c r="AF676" s="339"/>
      <c r="AG676" s="338"/>
      <c r="AH676" s="336"/>
      <c r="AI676" s="161">
        <f t="shared" si="354"/>
        <v>0</v>
      </c>
      <c r="AJ676" s="162">
        <f t="shared" si="339"/>
        <v>7.5</v>
      </c>
      <c r="AK676" s="163">
        <f t="shared" si="355"/>
        <v>7.5</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f t="shared" si="340"/>
        <v>23</v>
      </c>
      <c r="AX676" s="165" t="str">
        <f t="shared" si="341"/>
        <v/>
      </c>
      <c r="AY676" s="193">
        <f t="shared" si="342"/>
        <v>23</v>
      </c>
      <c r="AZ676" s="183" t="str">
        <f t="shared" si="343"/>
        <v/>
      </c>
      <c r="BA676" s="173">
        <f t="shared" si="344"/>
        <v>0.25</v>
      </c>
      <c r="BB676" s="174" t="str">
        <f t="shared" si="345"/>
        <v/>
      </c>
      <c r="BC676" s="186">
        <f t="shared" si="368"/>
        <v>0.25</v>
      </c>
      <c r="BD676" s="174" t="str">
        <f t="shared" si="346"/>
        <v/>
      </c>
      <c r="BE676" s="201">
        <f t="shared" si="347"/>
        <v>0.25</v>
      </c>
      <c r="BF676" s="174" t="str">
        <f t="shared" si="348"/>
        <v/>
      </c>
      <c r="BG676" s="186">
        <f t="shared" si="349"/>
        <v>0.25</v>
      </c>
      <c r="BH676" s="175" t="str">
        <f t="shared" si="350"/>
        <v/>
      </c>
      <c r="BI676" s="632"/>
    </row>
    <row r="677" spans="1:61" ht="37.5" x14ac:dyDescent="0.3">
      <c r="A677" s="221"/>
      <c r="B677" s="222"/>
      <c r="C677" s="213">
        <v>666</v>
      </c>
      <c r="D677" s="641" t="s">
        <v>3719</v>
      </c>
      <c r="E677" s="18" t="s">
        <v>46</v>
      </c>
      <c r="F677" s="17"/>
      <c r="G677" s="134">
        <v>44368</v>
      </c>
      <c r="H677" s="135">
        <v>44398</v>
      </c>
      <c r="I677" s="141"/>
      <c r="J677" s="25"/>
      <c r="K677" s="145"/>
      <c r="L677" s="28"/>
      <c r="M677" s="395">
        <v>44398</v>
      </c>
      <c r="N677" s="158">
        <f t="shared" si="351"/>
        <v>23</v>
      </c>
      <c r="O677" s="27" t="s">
        <v>0</v>
      </c>
      <c r="P677" s="27"/>
      <c r="Q677" s="27"/>
      <c r="R677" s="27"/>
      <c r="S677" s="27"/>
      <c r="T677" s="28"/>
      <c r="U677" s="29"/>
      <c r="V677" s="32">
        <v>0.25</v>
      </c>
      <c r="W677" s="318">
        <v>0.25</v>
      </c>
      <c r="X677" s="319"/>
      <c r="Y677" s="160">
        <f t="shared" si="337"/>
        <v>0.5</v>
      </c>
      <c r="Z677" s="159">
        <f t="shared" si="352"/>
        <v>7.5</v>
      </c>
      <c r="AA677" s="327"/>
      <c r="AB677" s="400">
        <f t="shared" si="361"/>
        <v>-30</v>
      </c>
      <c r="AC677" s="371"/>
      <c r="AD677" s="226" t="str">
        <f t="shared" si="338"/>
        <v/>
      </c>
      <c r="AE677" s="368">
        <f t="shared" si="353"/>
        <v>-22.5</v>
      </c>
      <c r="AF677" s="339"/>
      <c r="AG677" s="338"/>
      <c r="AH677" s="336"/>
      <c r="AI677" s="161">
        <f t="shared" si="354"/>
        <v>0</v>
      </c>
      <c r="AJ677" s="162">
        <f t="shared" si="339"/>
        <v>7.5</v>
      </c>
      <c r="AK677" s="163">
        <f t="shared" si="355"/>
        <v>7.5</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f t="shared" si="340"/>
        <v>23</v>
      </c>
      <c r="AX677" s="165" t="str">
        <f t="shared" si="341"/>
        <v/>
      </c>
      <c r="AY677" s="193">
        <f t="shared" si="342"/>
        <v>23</v>
      </c>
      <c r="AZ677" s="183" t="str">
        <f t="shared" si="343"/>
        <v/>
      </c>
      <c r="BA677" s="173">
        <f t="shared" si="344"/>
        <v>0.25</v>
      </c>
      <c r="BB677" s="174" t="str">
        <f t="shared" si="345"/>
        <v/>
      </c>
      <c r="BC677" s="186">
        <f t="shared" si="368"/>
        <v>0.25</v>
      </c>
      <c r="BD677" s="174" t="str">
        <f t="shared" si="346"/>
        <v/>
      </c>
      <c r="BE677" s="201">
        <f t="shared" si="347"/>
        <v>0.25</v>
      </c>
      <c r="BF677" s="174" t="str">
        <f t="shared" si="348"/>
        <v/>
      </c>
      <c r="BG677" s="186">
        <f t="shared" si="349"/>
        <v>0.25</v>
      </c>
      <c r="BH677" s="175" t="str">
        <f t="shared" si="350"/>
        <v/>
      </c>
      <c r="BI677" s="632"/>
    </row>
    <row r="678" spans="1:61" ht="42" customHeight="1" x14ac:dyDescent="0.3">
      <c r="A678" s="221"/>
      <c r="B678" s="222"/>
      <c r="C678" s="214">
        <v>667</v>
      </c>
      <c r="D678" s="652" t="s">
        <v>3711</v>
      </c>
      <c r="E678" s="16" t="s">
        <v>3615</v>
      </c>
      <c r="F678" s="17"/>
      <c r="G678" s="134">
        <v>44368</v>
      </c>
      <c r="H678" s="135">
        <v>44398</v>
      </c>
      <c r="I678" s="141"/>
      <c r="J678" s="25"/>
      <c r="K678" s="145"/>
      <c r="L678" s="28"/>
      <c r="M678" s="395">
        <v>44398</v>
      </c>
      <c r="N678" s="158">
        <f t="shared" si="351"/>
        <v>23</v>
      </c>
      <c r="O678" s="27"/>
      <c r="P678" s="27"/>
      <c r="Q678" s="27"/>
      <c r="R678" s="27" t="s">
        <v>0</v>
      </c>
      <c r="S678" s="27"/>
      <c r="T678" s="28"/>
      <c r="U678" s="29"/>
      <c r="V678" s="32">
        <v>0.25</v>
      </c>
      <c r="W678" s="318"/>
      <c r="X678" s="319"/>
      <c r="Y678" s="160">
        <f t="shared" si="337"/>
        <v>0.25</v>
      </c>
      <c r="Z678" s="159">
        <f t="shared" si="352"/>
        <v>2.5</v>
      </c>
      <c r="AA678" s="327"/>
      <c r="AB678" s="400">
        <f t="shared" si="361"/>
        <v>-30</v>
      </c>
      <c r="AC678" s="371"/>
      <c r="AD678" s="226" t="str">
        <f t="shared" si="338"/>
        <v/>
      </c>
      <c r="AE678" s="368">
        <f t="shared" si="353"/>
        <v>-27.5</v>
      </c>
      <c r="AF678" s="339"/>
      <c r="AG678" s="338"/>
      <c r="AH678" s="336"/>
      <c r="AI678" s="161">
        <f t="shared" si="354"/>
        <v>0</v>
      </c>
      <c r="AJ678" s="162">
        <f t="shared" si="339"/>
        <v>2.5</v>
      </c>
      <c r="AK678" s="163">
        <f t="shared" si="355"/>
        <v>2.5</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f t="shared" si="340"/>
        <v>23</v>
      </c>
      <c r="AX678" s="165" t="str">
        <f t="shared" si="341"/>
        <v/>
      </c>
      <c r="AY678" s="193">
        <f t="shared" si="342"/>
        <v>23</v>
      </c>
      <c r="AZ678" s="183" t="str">
        <f t="shared" si="343"/>
        <v/>
      </c>
      <c r="BA678" s="173">
        <f t="shared" si="344"/>
        <v>0.25</v>
      </c>
      <c r="BB678" s="174" t="str">
        <f t="shared" si="345"/>
        <v/>
      </c>
      <c r="BC678" s="186">
        <f t="shared" si="368"/>
        <v>0.25</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651" t="s">
        <v>3712</v>
      </c>
      <c r="E679" s="16" t="s">
        <v>3615</v>
      </c>
      <c r="F679" s="17"/>
      <c r="G679" s="134">
        <v>44368</v>
      </c>
      <c r="H679" s="135">
        <v>44398</v>
      </c>
      <c r="I679" s="141"/>
      <c r="J679" s="25"/>
      <c r="K679" s="145"/>
      <c r="L679" s="28"/>
      <c r="M679" s="395">
        <v>44398</v>
      </c>
      <c r="N679" s="158">
        <f t="shared" si="351"/>
        <v>23</v>
      </c>
      <c r="O679" s="27"/>
      <c r="P679" s="27"/>
      <c r="Q679" s="27"/>
      <c r="R679" s="27" t="s">
        <v>0</v>
      </c>
      <c r="S679" s="27"/>
      <c r="T679" s="28"/>
      <c r="U679" s="29"/>
      <c r="V679" s="32">
        <v>0.25</v>
      </c>
      <c r="W679" s="318"/>
      <c r="X679" s="319"/>
      <c r="Y679" s="160">
        <f t="shared" si="337"/>
        <v>0.25</v>
      </c>
      <c r="Z679" s="159">
        <f t="shared" si="352"/>
        <v>2.5</v>
      </c>
      <c r="AA679" s="327"/>
      <c r="AB679" s="400">
        <f t="shared" si="361"/>
        <v>-30</v>
      </c>
      <c r="AC679" s="371"/>
      <c r="AD679" s="226" t="str">
        <f t="shared" si="338"/>
        <v/>
      </c>
      <c r="AE679" s="368">
        <f t="shared" si="353"/>
        <v>-27.5</v>
      </c>
      <c r="AF679" s="339"/>
      <c r="AG679" s="338"/>
      <c r="AH679" s="336"/>
      <c r="AI679" s="161">
        <f t="shared" si="354"/>
        <v>0</v>
      </c>
      <c r="AJ679" s="162">
        <f t="shared" si="339"/>
        <v>2.5</v>
      </c>
      <c r="AK679" s="163">
        <f t="shared" si="355"/>
        <v>2.5</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f t="shared" si="340"/>
        <v>23</v>
      </c>
      <c r="AX679" s="165" t="str">
        <f t="shared" si="341"/>
        <v/>
      </c>
      <c r="AY679" s="193">
        <f t="shared" si="342"/>
        <v>23</v>
      </c>
      <c r="AZ679" s="183" t="str">
        <f t="shared" si="343"/>
        <v/>
      </c>
      <c r="BA679" s="173">
        <f t="shared" si="344"/>
        <v>0.25</v>
      </c>
      <c r="BB679" s="174" t="str">
        <f t="shared" si="345"/>
        <v/>
      </c>
      <c r="BC679" s="186">
        <f t="shared" si="368"/>
        <v>0.25</v>
      </c>
      <c r="BD679" s="174" t="str">
        <f t="shared" si="346"/>
        <v/>
      </c>
      <c r="BE679" s="201" t="str">
        <f t="shared" si="347"/>
        <v/>
      </c>
      <c r="BF679" s="174" t="str">
        <f t="shared" si="348"/>
        <v/>
      </c>
      <c r="BG679" s="186" t="str">
        <f t="shared" si="349"/>
        <v/>
      </c>
      <c r="BH679" s="175" t="str">
        <f t="shared" si="350"/>
        <v/>
      </c>
      <c r="BI679" s="632"/>
    </row>
    <row r="680" spans="1:61" ht="37.5" x14ac:dyDescent="0.3">
      <c r="A680" s="221"/>
      <c r="B680" s="222"/>
      <c r="C680" s="213">
        <v>669</v>
      </c>
      <c r="D680" s="651" t="s">
        <v>3713</v>
      </c>
      <c r="E680" s="16" t="s">
        <v>3615</v>
      </c>
      <c r="F680" s="17"/>
      <c r="G680" s="134">
        <v>44368</v>
      </c>
      <c r="H680" s="135">
        <v>44398</v>
      </c>
      <c r="I680" s="141"/>
      <c r="J680" s="25"/>
      <c r="K680" s="145"/>
      <c r="L680" s="28"/>
      <c r="M680" s="395">
        <v>44398</v>
      </c>
      <c r="N680" s="158">
        <f t="shared" si="351"/>
        <v>23</v>
      </c>
      <c r="O680" s="27"/>
      <c r="P680" s="27"/>
      <c r="Q680" s="27"/>
      <c r="R680" s="27" t="s">
        <v>0</v>
      </c>
      <c r="S680" s="27"/>
      <c r="T680" s="28"/>
      <c r="U680" s="29"/>
      <c r="V680" s="32">
        <v>0.25</v>
      </c>
      <c r="W680" s="318"/>
      <c r="X680" s="319"/>
      <c r="Y680" s="160">
        <f t="shared" si="337"/>
        <v>0.25</v>
      </c>
      <c r="Z680" s="159">
        <f t="shared" si="352"/>
        <v>2.5</v>
      </c>
      <c r="AA680" s="327"/>
      <c r="AB680" s="400">
        <f t="shared" si="361"/>
        <v>-30</v>
      </c>
      <c r="AC680" s="371"/>
      <c r="AD680" s="226" t="str">
        <f t="shared" si="338"/>
        <v/>
      </c>
      <c r="AE680" s="368">
        <f t="shared" si="353"/>
        <v>-27.5</v>
      </c>
      <c r="AF680" s="339"/>
      <c r="AG680" s="338"/>
      <c r="AH680" s="336"/>
      <c r="AI680" s="161">
        <f t="shared" si="354"/>
        <v>0</v>
      </c>
      <c r="AJ680" s="162">
        <f t="shared" si="339"/>
        <v>2.5</v>
      </c>
      <c r="AK680" s="163">
        <f t="shared" si="355"/>
        <v>2.5</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f t="shared" si="340"/>
        <v>23</v>
      </c>
      <c r="AX680" s="165" t="str">
        <f t="shared" si="341"/>
        <v/>
      </c>
      <c r="AY680" s="193">
        <f t="shared" si="342"/>
        <v>23</v>
      </c>
      <c r="AZ680" s="183" t="str">
        <f t="shared" si="343"/>
        <v/>
      </c>
      <c r="BA680" s="173">
        <f t="shared" si="344"/>
        <v>0.25</v>
      </c>
      <c r="BB680" s="174" t="str">
        <f t="shared" si="345"/>
        <v/>
      </c>
      <c r="BC680" s="186">
        <f t="shared" si="368"/>
        <v>0.25</v>
      </c>
      <c r="BD680" s="174" t="str">
        <f t="shared" si="346"/>
        <v/>
      </c>
      <c r="BE680" s="201" t="str">
        <f t="shared" si="347"/>
        <v/>
      </c>
      <c r="BF680" s="174" t="str">
        <f t="shared" si="348"/>
        <v/>
      </c>
      <c r="BG680" s="186" t="str">
        <f t="shared" si="349"/>
        <v/>
      </c>
      <c r="BH680" s="175" t="str">
        <f t="shared" si="350"/>
        <v/>
      </c>
      <c r="BI680" s="632"/>
    </row>
    <row r="681" spans="1:61" ht="37.5" x14ac:dyDescent="0.3">
      <c r="A681" s="221"/>
      <c r="B681" s="222"/>
      <c r="C681" s="214">
        <v>670</v>
      </c>
      <c r="D681" s="651" t="s">
        <v>3714</v>
      </c>
      <c r="E681" s="16" t="s">
        <v>3615</v>
      </c>
      <c r="F681" s="17"/>
      <c r="G681" s="134">
        <v>44368</v>
      </c>
      <c r="H681" s="135">
        <v>44398</v>
      </c>
      <c r="I681" s="141"/>
      <c r="J681" s="25"/>
      <c r="K681" s="145"/>
      <c r="L681" s="28"/>
      <c r="M681" s="395">
        <v>44398</v>
      </c>
      <c r="N681" s="158">
        <f t="shared" si="351"/>
        <v>23</v>
      </c>
      <c r="O681" s="27"/>
      <c r="P681" s="27"/>
      <c r="Q681" s="27"/>
      <c r="R681" s="27" t="s">
        <v>0</v>
      </c>
      <c r="S681" s="27"/>
      <c r="T681" s="28"/>
      <c r="U681" s="29"/>
      <c r="V681" s="32">
        <v>0.25</v>
      </c>
      <c r="W681" s="318"/>
      <c r="X681" s="319"/>
      <c r="Y681" s="160">
        <f t="shared" si="337"/>
        <v>0.25</v>
      </c>
      <c r="Z681" s="159">
        <f t="shared" si="352"/>
        <v>2.5</v>
      </c>
      <c r="AA681" s="327"/>
      <c r="AB681" s="400">
        <f t="shared" si="361"/>
        <v>-30</v>
      </c>
      <c r="AC681" s="371"/>
      <c r="AD681" s="226" t="str">
        <f t="shared" si="338"/>
        <v/>
      </c>
      <c r="AE681" s="368">
        <f t="shared" si="353"/>
        <v>-27.5</v>
      </c>
      <c r="AF681" s="339"/>
      <c r="AG681" s="338"/>
      <c r="AH681" s="336"/>
      <c r="AI681" s="161">
        <f t="shared" si="354"/>
        <v>0</v>
      </c>
      <c r="AJ681" s="162">
        <f t="shared" si="339"/>
        <v>2.5</v>
      </c>
      <c r="AK681" s="163">
        <f t="shared" si="355"/>
        <v>2.5</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f t="shared" si="340"/>
        <v>23</v>
      </c>
      <c r="AX681" s="165" t="str">
        <f t="shared" si="341"/>
        <v/>
      </c>
      <c r="AY681" s="193">
        <f t="shared" si="342"/>
        <v>23</v>
      </c>
      <c r="AZ681" s="183" t="str">
        <f t="shared" si="343"/>
        <v/>
      </c>
      <c r="BA681" s="173">
        <f t="shared" si="344"/>
        <v>0.25</v>
      </c>
      <c r="BB681" s="174" t="str">
        <f t="shared" si="345"/>
        <v/>
      </c>
      <c r="BC681" s="186">
        <f t="shared" si="368"/>
        <v>0.25</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652" t="s">
        <v>3715</v>
      </c>
      <c r="E682" s="16" t="s">
        <v>3615</v>
      </c>
      <c r="F682" s="17"/>
      <c r="G682" s="134">
        <v>44368</v>
      </c>
      <c r="H682" s="135">
        <v>44398</v>
      </c>
      <c r="I682" s="141"/>
      <c r="J682" s="25"/>
      <c r="K682" s="145"/>
      <c r="L682" s="28"/>
      <c r="M682" s="395">
        <v>44398</v>
      </c>
      <c r="N682" s="158">
        <f t="shared" si="351"/>
        <v>23</v>
      </c>
      <c r="O682" s="27"/>
      <c r="P682" s="27"/>
      <c r="Q682" s="27"/>
      <c r="R682" s="27" t="s">
        <v>0</v>
      </c>
      <c r="S682" s="27"/>
      <c r="T682" s="28"/>
      <c r="U682" s="29"/>
      <c r="V682" s="32">
        <v>0.25</v>
      </c>
      <c r="W682" s="318"/>
      <c r="X682" s="319"/>
      <c r="Y682" s="160">
        <f t="shared" si="337"/>
        <v>0.25</v>
      </c>
      <c r="Z682" s="159">
        <f t="shared" si="352"/>
        <v>2.5</v>
      </c>
      <c r="AA682" s="327"/>
      <c r="AB682" s="400">
        <f t="shared" si="361"/>
        <v>-30</v>
      </c>
      <c r="AC682" s="371"/>
      <c r="AD682" s="226" t="str">
        <f t="shared" si="338"/>
        <v/>
      </c>
      <c r="AE682" s="368">
        <f t="shared" si="353"/>
        <v>-27.5</v>
      </c>
      <c r="AF682" s="339"/>
      <c r="AG682" s="338"/>
      <c r="AH682" s="336"/>
      <c r="AI682" s="161">
        <f t="shared" si="354"/>
        <v>0</v>
      </c>
      <c r="AJ682" s="162">
        <f t="shared" si="339"/>
        <v>2.5</v>
      </c>
      <c r="AK682" s="163">
        <f t="shared" si="355"/>
        <v>2.5</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f t="shared" si="340"/>
        <v>23</v>
      </c>
      <c r="AX682" s="165" t="str">
        <f t="shared" si="341"/>
        <v/>
      </c>
      <c r="AY682" s="193">
        <f t="shared" si="342"/>
        <v>23</v>
      </c>
      <c r="AZ682" s="183" t="str">
        <f t="shared" si="343"/>
        <v/>
      </c>
      <c r="BA682" s="173">
        <f t="shared" si="344"/>
        <v>0.25</v>
      </c>
      <c r="BB682" s="174" t="str">
        <f t="shared" si="345"/>
        <v/>
      </c>
      <c r="BC682" s="186">
        <f t="shared" si="368"/>
        <v>0.25</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651" t="s">
        <v>3716</v>
      </c>
      <c r="E683" s="16" t="s">
        <v>3615</v>
      </c>
      <c r="F683" s="17"/>
      <c r="G683" s="134">
        <v>44368</v>
      </c>
      <c r="H683" s="135">
        <v>44398</v>
      </c>
      <c r="I683" s="141"/>
      <c r="J683" s="25"/>
      <c r="K683" s="145"/>
      <c r="L683" s="28"/>
      <c r="M683" s="395">
        <v>44398</v>
      </c>
      <c r="N683" s="158">
        <f t="shared" si="351"/>
        <v>23</v>
      </c>
      <c r="O683" s="27"/>
      <c r="P683" s="27"/>
      <c r="Q683" s="27"/>
      <c r="R683" s="27" t="s">
        <v>0</v>
      </c>
      <c r="S683" s="27"/>
      <c r="T683" s="28"/>
      <c r="U683" s="29"/>
      <c r="V683" s="32">
        <v>0.25</v>
      </c>
      <c r="W683" s="318"/>
      <c r="X683" s="319"/>
      <c r="Y683" s="160">
        <f t="shared" si="337"/>
        <v>0.25</v>
      </c>
      <c r="Z683" s="159">
        <f t="shared" si="352"/>
        <v>2.5</v>
      </c>
      <c r="AA683" s="327"/>
      <c r="AB683" s="400">
        <f t="shared" si="361"/>
        <v>-30</v>
      </c>
      <c r="AC683" s="371"/>
      <c r="AD683" s="226" t="str">
        <f t="shared" si="338"/>
        <v/>
      </c>
      <c r="AE683" s="368">
        <f t="shared" si="353"/>
        <v>-27.5</v>
      </c>
      <c r="AF683" s="339"/>
      <c r="AG683" s="338"/>
      <c r="AH683" s="336"/>
      <c r="AI683" s="161">
        <f t="shared" si="354"/>
        <v>0</v>
      </c>
      <c r="AJ683" s="162">
        <f t="shared" si="339"/>
        <v>2.5</v>
      </c>
      <c r="AK683" s="163">
        <f t="shared" si="355"/>
        <v>2.5</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f t="shared" si="340"/>
        <v>23</v>
      </c>
      <c r="AX683" s="165" t="str">
        <f t="shared" si="341"/>
        <v/>
      </c>
      <c r="AY683" s="193">
        <f t="shared" si="342"/>
        <v>23</v>
      </c>
      <c r="AZ683" s="183" t="str">
        <f t="shared" si="343"/>
        <v/>
      </c>
      <c r="BA683" s="173">
        <f t="shared" si="344"/>
        <v>0.25</v>
      </c>
      <c r="BB683" s="174" t="str">
        <f t="shared" si="345"/>
        <v/>
      </c>
      <c r="BC683" s="186">
        <f t="shared" si="368"/>
        <v>0.25</v>
      </c>
      <c r="BD683" s="174" t="str">
        <f t="shared" si="346"/>
        <v/>
      </c>
      <c r="BE683" s="201" t="str">
        <f t="shared" si="347"/>
        <v/>
      </c>
      <c r="BF683" s="174" t="str">
        <f t="shared" si="348"/>
        <v/>
      </c>
      <c r="BG683" s="186" t="str">
        <f t="shared" si="349"/>
        <v/>
      </c>
      <c r="BH683" s="175" t="str">
        <f t="shared" si="350"/>
        <v/>
      </c>
      <c r="BI683" s="632"/>
    </row>
    <row r="684" spans="1:61" ht="37.5" x14ac:dyDescent="0.3">
      <c r="A684" s="221"/>
      <c r="B684" s="222"/>
      <c r="C684" s="214">
        <v>673</v>
      </c>
      <c r="D684" s="651" t="s">
        <v>3717</v>
      </c>
      <c r="E684" s="16" t="s">
        <v>3615</v>
      </c>
      <c r="F684" s="17"/>
      <c r="G684" s="134">
        <v>44368</v>
      </c>
      <c r="H684" s="135">
        <v>44398</v>
      </c>
      <c r="I684" s="141"/>
      <c r="J684" s="25"/>
      <c r="K684" s="145"/>
      <c r="L684" s="28"/>
      <c r="M684" s="395">
        <v>44398</v>
      </c>
      <c r="N684" s="158">
        <f t="shared" si="351"/>
        <v>23</v>
      </c>
      <c r="O684" s="27"/>
      <c r="P684" s="27"/>
      <c r="Q684" s="27"/>
      <c r="R684" s="27" t="s">
        <v>0</v>
      </c>
      <c r="S684" s="27"/>
      <c r="T684" s="28"/>
      <c r="U684" s="29"/>
      <c r="V684" s="32">
        <v>0.25</v>
      </c>
      <c r="W684" s="318"/>
      <c r="X684" s="319"/>
      <c r="Y684" s="160">
        <f t="shared" si="337"/>
        <v>0.25</v>
      </c>
      <c r="Z684" s="159">
        <f t="shared" si="352"/>
        <v>2.5</v>
      </c>
      <c r="AA684" s="327"/>
      <c r="AB684" s="400">
        <f t="shared" si="361"/>
        <v>-30</v>
      </c>
      <c r="AC684" s="371"/>
      <c r="AD684" s="226" t="str">
        <f t="shared" si="338"/>
        <v/>
      </c>
      <c r="AE684" s="368">
        <f t="shared" si="353"/>
        <v>-27.5</v>
      </c>
      <c r="AF684" s="339"/>
      <c r="AG684" s="338"/>
      <c r="AH684" s="336"/>
      <c r="AI684" s="161">
        <f t="shared" si="354"/>
        <v>0</v>
      </c>
      <c r="AJ684" s="162">
        <f t="shared" si="339"/>
        <v>2.5</v>
      </c>
      <c r="AK684" s="163">
        <f t="shared" si="355"/>
        <v>2.5</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f t="shared" si="340"/>
        <v>23</v>
      </c>
      <c r="AX684" s="165" t="str">
        <f t="shared" si="341"/>
        <v/>
      </c>
      <c r="AY684" s="193">
        <f t="shared" si="342"/>
        <v>23</v>
      </c>
      <c r="AZ684" s="183" t="str">
        <f t="shared" si="343"/>
        <v/>
      </c>
      <c r="BA684" s="173">
        <f t="shared" si="344"/>
        <v>0.25</v>
      </c>
      <c r="BB684" s="174" t="str">
        <f t="shared" si="345"/>
        <v/>
      </c>
      <c r="BC684" s="186">
        <f t="shared" si="368"/>
        <v>0.25</v>
      </c>
      <c r="BD684" s="174" t="str">
        <f t="shared" si="346"/>
        <v/>
      </c>
      <c r="BE684" s="201" t="str">
        <f t="shared" si="347"/>
        <v/>
      </c>
      <c r="BF684" s="174" t="str">
        <f t="shared" si="348"/>
        <v/>
      </c>
      <c r="BG684" s="186" t="str">
        <f t="shared" si="349"/>
        <v/>
      </c>
      <c r="BH684" s="175" t="str">
        <f t="shared" si="350"/>
        <v/>
      </c>
      <c r="BI684" s="632"/>
    </row>
    <row r="685" spans="1:61" ht="37.5" x14ac:dyDescent="0.3">
      <c r="A685" s="221"/>
      <c r="B685" s="222"/>
      <c r="C685" s="213">
        <v>674</v>
      </c>
      <c r="D685" s="651" t="s">
        <v>3718</v>
      </c>
      <c r="E685" s="16" t="s">
        <v>3615</v>
      </c>
      <c r="F685" s="17"/>
      <c r="G685" s="134">
        <v>44368</v>
      </c>
      <c r="H685" s="135">
        <v>44398</v>
      </c>
      <c r="I685" s="141"/>
      <c r="J685" s="25"/>
      <c r="K685" s="145"/>
      <c r="L685" s="28"/>
      <c r="M685" s="395">
        <v>44398</v>
      </c>
      <c r="N685" s="158">
        <f t="shared" si="351"/>
        <v>23</v>
      </c>
      <c r="O685" s="27"/>
      <c r="P685" s="27"/>
      <c r="Q685" s="27"/>
      <c r="R685" s="27" t="s">
        <v>0</v>
      </c>
      <c r="S685" s="27"/>
      <c r="T685" s="28"/>
      <c r="U685" s="29"/>
      <c r="V685" s="32">
        <v>0.25</v>
      </c>
      <c r="W685" s="318"/>
      <c r="X685" s="319"/>
      <c r="Y685" s="160">
        <f t="shared" si="337"/>
        <v>0.25</v>
      </c>
      <c r="Z685" s="159">
        <f t="shared" si="352"/>
        <v>2.5</v>
      </c>
      <c r="AA685" s="327"/>
      <c r="AB685" s="400">
        <f t="shared" si="361"/>
        <v>-30</v>
      </c>
      <c r="AC685" s="371"/>
      <c r="AD685" s="226" t="str">
        <f t="shared" si="338"/>
        <v/>
      </c>
      <c r="AE685" s="368">
        <f t="shared" si="353"/>
        <v>-27.5</v>
      </c>
      <c r="AF685" s="339"/>
      <c r="AG685" s="338"/>
      <c r="AH685" s="336"/>
      <c r="AI685" s="161">
        <f t="shared" si="354"/>
        <v>0</v>
      </c>
      <c r="AJ685" s="162">
        <f t="shared" si="339"/>
        <v>2.5</v>
      </c>
      <c r="AK685" s="163">
        <f t="shared" si="355"/>
        <v>2.5</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f t="shared" si="340"/>
        <v>23</v>
      </c>
      <c r="AX685" s="165" t="str">
        <f t="shared" si="341"/>
        <v/>
      </c>
      <c r="AY685" s="193">
        <f t="shared" si="342"/>
        <v>23</v>
      </c>
      <c r="AZ685" s="183" t="str">
        <f t="shared" si="343"/>
        <v/>
      </c>
      <c r="BA685" s="173">
        <f t="shared" si="344"/>
        <v>0.25</v>
      </c>
      <c r="BB685" s="174" t="str">
        <f t="shared" si="345"/>
        <v/>
      </c>
      <c r="BC685" s="186">
        <f t="shared" si="368"/>
        <v>0.25</v>
      </c>
      <c r="BD685" s="174" t="str">
        <f t="shared" si="346"/>
        <v/>
      </c>
      <c r="BE685" s="201" t="str">
        <f t="shared" si="347"/>
        <v/>
      </c>
      <c r="BF685" s="174" t="str">
        <f t="shared" si="348"/>
        <v/>
      </c>
      <c r="BG685" s="186" t="str">
        <f t="shared" si="349"/>
        <v/>
      </c>
      <c r="BH685" s="175" t="str">
        <f t="shared" si="350"/>
        <v/>
      </c>
      <c r="BI685" s="632"/>
    </row>
    <row r="686" spans="1:61" ht="37.5" x14ac:dyDescent="0.3">
      <c r="A686" s="221"/>
      <c r="B686" s="222"/>
      <c r="C686" s="214">
        <v>675</v>
      </c>
      <c r="D686" s="652" t="s">
        <v>3719</v>
      </c>
      <c r="E686" s="16" t="s">
        <v>3615</v>
      </c>
      <c r="F686" s="17"/>
      <c r="G686" s="134">
        <v>44368</v>
      </c>
      <c r="H686" s="135">
        <v>44398</v>
      </c>
      <c r="I686" s="141"/>
      <c r="J686" s="25"/>
      <c r="K686" s="145"/>
      <c r="L686" s="28"/>
      <c r="M686" s="395">
        <v>44398</v>
      </c>
      <c r="N686" s="158">
        <f t="shared" si="351"/>
        <v>23</v>
      </c>
      <c r="O686" s="27"/>
      <c r="P686" s="27"/>
      <c r="Q686" s="27"/>
      <c r="R686" s="27" t="s">
        <v>0</v>
      </c>
      <c r="S686" s="27"/>
      <c r="T686" s="28"/>
      <c r="U686" s="29"/>
      <c r="V686" s="32">
        <v>0.25</v>
      </c>
      <c r="W686" s="318"/>
      <c r="X686" s="319"/>
      <c r="Y686" s="160">
        <f t="shared" si="337"/>
        <v>0.25</v>
      </c>
      <c r="Z686" s="159">
        <f t="shared" si="352"/>
        <v>2.5</v>
      </c>
      <c r="AA686" s="327"/>
      <c r="AB686" s="400">
        <f t="shared" si="361"/>
        <v>-30</v>
      </c>
      <c r="AC686" s="371"/>
      <c r="AD686" s="226" t="str">
        <f t="shared" si="338"/>
        <v/>
      </c>
      <c r="AE686" s="368">
        <f t="shared" si="353"/>
        <v>-27.5</v>
      </c>
      <c r="AF686" s="339"/>
      <c r="AG686" s="338"/>
      <c r="AH686" s="336"/>
      <c r="AI686" s="161">
        <f t="shared" si="354"/>
        <v>0</v>
      </c>
      <c r="AJ686" s="162">
        <f t="shared" si="339"/>
        <v>2.5</v>
      </c>
      <c r="AK686" s="163">
        <f t="shared" si="355"/>
        <v>2.5</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f t="shared" si="340"/>
        <v>23</v>
      </c>
      <c r="AX686" s="165" t="str">
        <f t="shared" si="341"/>
        <v/>
      </c>
      <c r="AY686" s="193">
        <f t="shared" si="342"/>
        <v>23</v>
      </c>
      <c r="AZ686" s="183" t="str">
        <f t="shared" si="343"/>
        <v/>
      </c>
      <c r="BA686" s="173">
        <f t="shared" si="344"/>
        <v>0.25</v>
      </c>
      <c r="BB686" s="174" t="str">
        <f t="shared" si="345"/>
        <v/>
      </c>
      <c r="BC686" s="186">
        <f t="shared" si="368"/>
        <v>0.25</v>
      </c>
      <c r="BD686" s="174" t="str">
        <f t="shared" si="346"/>
        <v/>
      </c>
      <c r="BE686" s="201" t="str">
        <f t="shared" si="347"/>
        <v/>
      </c>
      <c r="BF686" s="174" t="str">
        <f t="shared" si="348"/>
        <v/>
      </c>
      <c r="BG686" s="186" t="str">
        <f t="shared" si="349"/>
        <v/>
      </c>
      <c r="BH686" s="175" t="str">
        <f t="shared" si="350"/>
        <v/>
      </c>
      <c r="BI686" s="632"/>
    </row>
    <row r="687" spans="1:61" ht="42" customHeight="1" x14ac:dyDescent="0.3">
      <c r="A687" s="221"/>
      <c r="B687" s="222"/>
      <c r="C687" s="213">
        <v>676</v>
      </c>
      <c r="D687" s="663" t="s">
        <v>3711</v>
      </c>
      <c r="E687" s="16" t="s">
        <v>3668</v>
      </c>
      <c r="F687" s="17"/>
      <c r="G687" s="134">
        <v>44368</v>
      </c>
      <c r="H687" s="135">
        <v>44398</v>
      </c>
      <c r="I687" s="141"/>
      <c r="J687" s="25"/>
      <c r="K687" s="145"/>
      <c r="L687" s="28"/>
      <c r="M687" s="395">
        <v>44398</v>
      </c>
      <c r="N687" s="158">
        <f t="shared" si="351"/>
        <v>23</v>
      </c>
      <c r="O687" s="27" t="s">
        <v>0</v>
      </c>
      <c r="P687" s="27"/>
      <c r="Q687" s="27"/>
      <c r="R687" s="27"/>
      <c r="S687" s="27"/>
      <c r="T687" s="28"/>
      <c r="U687" s="29"/>
      <c r="V687" s="32">
        <v>0.25</v>
      </c>
      <c r="W687" s="318">
        <v>0.25</v>
      </c>
      <c r="X687" s="319"/>
      <c r="Y687" s="160">
        <f t="shared" si="337"/>
        <v>0.5</v>
      </c>
      <c r="Z687" s="159">
        <f t="shared" si="352"/>
        <v>7.5</v>
      </c>
      <c r="AA687" s="327"/>
      <c r="AB687" s="400">
        <f t="shared" si="361"/>
        <v>-30</v>
      </c>
      <c r="AC687" s="371"/>
      <c r="AD687" s="226" t="str">
        <f t="shared" si="338"/>
        <v/>
      </c>
      <c r="AE687" s="368">
        <f t="shared" si="353"/>
        <v>-22.5</v>
      </c>
      <c r="AF687" s="339"/>
      <c r="AG687" s="338"/>
      <c r="AH687" s="336"/>
      <c r="AI687" s="161">
        <f t="shared" si="354"/>
        <v>0</v>
      </c>
      <c r="AJ687" s="162">
        <f t="shared" si="339"/>
        <v>7.5</v>
      </c>
      <c r="AK687" s="163">
        <f t="shared" si="355"/>
        <v>7.5</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f t="shared" si="340"/>
        <v>23</v>
      </c>
      <c r="AX687" s="165" t="str">
        <f t="shared" si="341"/>
        <v/>
      </c>
      <c r="AY687" s="193">
        <f t="shared" si="342"/>
        <v>23</v>
      </c>
      <c r="AZ687" s="183" t="str">
        <f t="shared" si="343"/>
        <v/>
      </c>
      <c r="BA687" s="173">
        <f t="shared" si="344"/>
        <v>0.25</v>
      </c>
      <c r="BB687" s="174" t="str">
        <f t="shared" si="345"/>
        <v/>
      </c>
      <c r="BC687" s="186">
        <f t="shared" si="368"/>
        <v>0.25</v>
      </c>
      <c r="BD687" s="174" t="str">
        <f t="shared" si="346"/>
        <v/>
      </c>
      <c r="BE687" s="201">
        <f t="shared" si="347"/>
        <v>0.25</v>
      </c>
      <c r="BF687" s="174" t="str">
        <f t="shared" si="348"/>
        <v/>
      </c>
      <c r="BG687" s="186">
        <f t="shared" si="349"/>
        <v>0.25</v>
      </c>
      <c r="BH687" s="175" t="str">
        <f t="shared" si="350"/>
        <v/>
      </c>
      <c r="BI687" s="632"/>
    </row>
    <row r="688" spans="1:61" ht="18.75" x14ac:dyDescent="0.3">
      <c r="A688" s="221"/>
      <c r="B688" s="222"/>
      <c r="C688" s="214">
        <v>677</v>
      </c>
      <c r="D688" s="662" t="s">
        <v>3712</v>
      </c>
      <c r="E688" s="16" t="s">
        <v>3623</v>
      </c>
      <c r="F688" s="17"/>
      <c r="G688" s="134">
        <v>44368</v>
      </c>
      <c r="H688" s="135">
        <v>44398</v>
      </c>
      <c r="I688" s="141"/>
      <c r="J688" s="25"/>
      <c r="K688" s="145"/>
      <c r="L688" s="28"/>
      <c r="M688" s="395">
        <v>44398</v>
      </c>
      <c r="N688" s="158">
        <f t="shared" si="351"/>
        <v>23</v>
      </c>
      <c r="O688" s="27"/>
      <c r="P688" s="27"/>
      <c r="Q688" s="27"/>
      <c r="R688" s="27" t="s">
        <v>0</v>
      </c>
      <c r="S688" s="27"/>
      <c r="T688" s="28"/>
      <c r="U688" s="29"/>
      <c r="V688" s="32">
        <v>0.25</v>
      </c>
      <c r="W688" s="318"/>
      <c r="X688" s="319"/>
      <c r="Y688" s="160">
        <f t="shared" si="337"/>
        <v>0.25</v>
      </c>
      <c r="Z688" s="159">
        <f t="shared" si="352"/>
        <v>2.5</v>
      </c>
      <c r="AA688" s="327"/>
      <c r="AB688" s="400">
        <f t="shared" si="361"/>
        <v>-30</v>
      </c>
      <c r="AC688" s="371"/>
      <c r="AD688" s="226" t="str">
        <f t="shared" si="338"/>
        <v/>
      </c>
      <c r="AE688" s="368">
        <f t="shared" si="353"/>
        <v>-27.5</v>
      </c>
      <c r="AF688" s="339"/>
      <c r="AG688" s="338"/>
      <c r="AH688" s="336"/>
      <c r="AI688" s="161">
        <f t="shared" si="354"/>
        <v>0</v>
      </c>
      <c r="AJ688" s="162">
        <f t="shared" si="339"/>
        <v>2.5</v>
      </c>
      <c r="AK688" s="163">
        <f t="shared" si="355"/>
        <v>2.5</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f t="shared" si="340"/>
        <v>23</v>
      </c>
      <c r="AX688" s="165" t="str">
        <f t="shared" si="341"/>
        <v/>
      </c>
      <c r="AY688" s="193">
        <f t="shared" si="342"/>
        <v>23</v>
      </c>
      <c r="AZ688" s="183" t="str">
        <f t="shared" si="343"/>
        <v/>
      </c>
      <c r="BA688" s="173">
        <f t="shared" si="344"/>
        <v>0.25</v>
      </c>
      <c r="BB688" s="174" t="str">
        <f t="shared" si="345"/>
        <v/>
      </c>
      <c r="BC688" s="186">
        <f t="shared" si="368"/>
        <v>0.25</v>
      </c>
      <c r="BD688" s="174" t="str">
        <f t="shared" si="346"/>
        <v/>
      </c>
      <c r="BE688" s="201" t="str">
        <f t="shared" si="347"/>
        <v/>
      </c>
      <c r="BF688" s="174" t="str">
        <f t="shared" si="348"/>
        <v/>
      </c>
      <c r="BG688" s="186" t="str">
        <f t="shared" si="349"/>
        <v/>
      </c>
      <c r="BH688" s="175" t="str">
        <f t="shared" si="350"/>
        <v/>
      </c>
      <c r="BI688" s="632"/>
    </row>
    <row r="689" spans="1:61" ht="37.5" x14ac:dyDescent="0.3">
      <c r="A689" s="221"/>
      <c r="B689" s="222"/>
      <c r="C689" s="214">
        <v>678</v>
      </c>
      <c r="D689" s="662" t="s">
        <v>3713</v>
      </c>
      <c r="E689" s="18" t="s">
        <v>3623</v>
      </c>
      <c r="F689" s="17"/>
      <c r="G689" s="134">
        <v>44368</v>
      </c>
      <c r="H689" s="135">
        <v>44398</v>
      </c>
      <c r="I689" s="141"/>
      <c r="J689" s="25"/>
      <c r="K689" s="145"/>
      <c r="L689" s="28"/>
      <c r="M689" s="395">
        <v>44398</v>
      </c>
      <c r="N689" s="158">
        <f t="shared" si="351"/>
        <v>23</v>
      </c>
      <c r="O689" s="27"/>
      <c r="P689" s="27"/>
      <c r="Q689" s="27"/>
      <c r="R689" s="27" t="s">
        <v>0</v>
      </c>
      <c r="S689" s="27"/>
      <c r="T689" s="28"/>
      <c r="U689" s="29"/>
      <c r="V689" s="32">
        <v>0.25</v>
      </c>
      <c r="W689" s="318"/>
      <c r="X689" s="319"/>
      <c r="Y689" s="160">
        <f t="shared" si="337"/>
        <v>0.25</v>
      </c>
      <c r="Z689" s="159">
        <f t="shared" si="352"/>
        <v>2.5</v>
      </c>
      <c r="AA689" s="327"/>
      <c r="AB689" s="400">
        <f t="shared" si="361"/>
        <v>-30</v>
      </c>
      <c r="AC689" s="371"/>
      <c r="AD689" s="226" t="str">
        <f t="shared" si="338"/>
        <v/>
      </c>
      <c r="AE689" s="368">
        <f t="shared" si="353"/>
        <v>-27.5</v>
      </c>
      <c r="AF689" s="339"/>
      <c r="AG689" s="338"/>
      <c r="AH689" s="336"/>
      <c r="AI689" s="161">
        <f t="shared" si="354"/>
        <v>0</v>
      </c>
      <c r="AJ689" s="162">
        <f t="shared" si="339"/>
        <v>2.5</v>
      </c>
      <c r="AK689" s="163">
        <f t="shared" si="355"/>
        <v>2.5</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f t="shared" si="340"/>
        <v>23</v>
      </c>
      <c r="AX689" s="165" t="str">
        <f t="shared" si="341"/>
        <v/>
      </c>
      <c r="AY689" s="193">
        <f t="shared" si="342"/>
        <v>23</v>
      </c>
      <c r="AZ689" s="183" t="str">
        <f t="shared" si="343"/>
        <v/>
      </c>
      <c r="BA689" s="173">
        <f t="shared" si="344"/>
        <v>0.25</v>
      </c>
      <c r="BB689" s="174" t="str">
        <f t="shared" si="345"/>
        <v/>
      </c>
      <c r="BC689" s="186">
        <f t="shared" si="368"/>
        <v>0.25</v>
      </c>
      <c r="BD689" s="174" t="str">
        <f t="shared" si="346"/>
        <v/>
      </c>
      <c r="BE689" s="201" t="str">
        <f t="shared" si="347"/>
        <v/>
      </c>
      <c r="BF689" s="174" t="str">
        <f t="shared" si="348"/>
        <v/>
      </c>
      <c r="BG689" s="186" t="str">
        <f t="shared" si="349"/>
        <v/>
      </c>
      <c r="BH689" s="175" t="str">
        <f t="shared" si="350"/>
        <v/>
      </c>
      <c r="BI689" s="632"/>
    </row>
    <row r="690" spans="1:61" ht="37.5" x14ac:dyDescent="0.3">
      <c r="A690" s="221"/>
      <c r="B690" s="222"/>
      <c r="C690" s="213">
        <v>679</v>
      </c>
      <c r="D690" s="662" t="s">
        <v>3714</v>
      </c>
      <c r="E690" s="16" t="s">
        <v>3623</v>
      </c>
      <c r="F690" s="17"/>
      <c r="G690" s="134">
        <v>44368</v>
      </c>
      <c r="H690" s="135">
        <v>44398</v>
      </c>
      <c r="I690" s="141"/>
      <c r="J690" s="25"/>
      <c r="K690" s="145"/>
      <c r="L690" s="28"/>
      <c r="M690" s="395">
        <v>44398</v>
      </c>
      <c r="N690" s="158">
        <f t="shared" si="351"/>
        <v>23</v>
      </c>
      <c r="O690" s="27"/>
      <c r="P690" s="27"/>
      <c r="Q690" s="27"/>
      <c r="R690" s="27" t="s">
        <v>0</v>
      </c>
      <c r="S690" s="27"/>
      <c r="T690" s="28"/>
      <c r="U690" s="29"/>
      <c r="V690" s="32">
        <v>0.25</v>
      </c>
      <c r="W690" s="318"/>
      <c r="X690" s="319"/>
      <c r="Y690" s="160">
        <f t="shared" si="337"/>
        <v>0.25</v>
      </c>
      <c r="Z690" s="159">
        <f t="shared" si="352"/>
        <v>2.5</v>
      </c>
      <c r="AA690" s="327"/>
      <c r="AB690" s="400">
        <f t="shared" si="361"/>
        <v>-30</v>
      </c>
      <c r="AC690" s="371"/>
      <c r="AD690" s="226" t="str">
        <f t="shared" si="338"/>
        <v/>
      </c>
      <c r="AE690" s="368">
        <f t="shared" si="353"/>
        <v>-27.5</v>
      </c>
      <c r="AF690" s="339"/>
      <c r="AG690" s="338"/>
      <c r="AH690" s="336"/>
      <c r="AI690" s="161">
        <f t="shared" si="354"/>
        <v>0</v>
      </c>
      <c r="AJ690" s="162">
        <f t="shared" si="339"/>
        <v>2.5</v>
      </c>
      <c r="AK690" s="163">
        <f t="shared" si="355"/>
        <v>2.5</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f t="shared" si="340"/>
        <v>23</v>
      </c>
      <c r="AX690" s="165" t="str">
        <f t="shared" si="341"/>
        <v/>
      </c>
      <c r="AY690" s="193">
        <f t="shared" si="342"/>
        <v>23</v>
      </c>
      <c r="AZ690" s="183" t="str">
        <f t="shared" si="343"/>
        <v/>
      </c>
      <c r="BA690" s="173">
        <f t="shared" si="344"/>
        <v>0.25</v>
      </c>
      <c r="BB690" s="174" t="str">
        <f t="shared" si="345"/>
        <v/>
      </c>
      <c r="BC690" s="186">
        <f t="shared" si="368"/>
        <v>0.25</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663" t="s">
        <v>3715</v>
      </c>
      <c r="E691" s="16" t="s">
        <v>3623</v>
      </c>
      <c r="F691" s="17"/>
      <c r="G691" s="134">
        <v>44368</v>
      </c>
      <c r="H691" s="135">
        <v>44398</v>
      </c>
      <c r="I691" s="141"/>
      <c r="J691" s="25"/>
      <c r="K691" s="145"/>
      <c r="L691" s="28"/>
      <c r="M691" s="395">
        <v>44398</v>
      </c>
      <c r="N691" s="158">
        <f t="shared" si="351"/>
        <v>23</v>
      </c>
      <c r="O691" s="27"/>
      <c r="P691" s="27"/>
      <c r="Q691" s="27"/>
      <c r="R691" s="27" t="s">
        <v>0</v>
      </c>
      <c r="S691" s="27"/>
      <c r="T691" s="28"/>
      <c r="U691" s="29"/>
      <c r="V691" s="32">
        <v>0.25</v>
      </c>
      <c r="W691" s="318"/>
      <c r="X691" s="319"/>
      <c r="Y691" s="160">
        <f t="shared" si="337"/>
        <v>0.25</v>
      </c>
      <c r="Z691" s="159">
        <f t="shared" si="352"/>
        <v>2.5</v>
      </c>
      <c r="AA691" s="327"/>
      <c r="AB691" s="400">
        <f t="shared" si="361"/>
        <v>-30</v>
      </c>
      <c r="AC691" s="371"/>
      <c r="AD691" s="226" t="str">
        <f t="shared" si="338"/>
        <v/>
      </c>
      <c r="AE691" s="368">
        <f t="shared" si="353"/>
        <v>-27.5</v>
      </c>
      <c r="AF691" s="339"/>
      <c r="AG691" s="338"/>
      <c r="AH691" s="336"/>
      <c r="AI691" s="161">
        <f t="shared" si="354"/>
        <v>0</v>
      </c>
      <c r="AJ691" s="162">
        <f t="shared" si="339"/>
        <v>2.5</v>
      </c>
      <c r="AK691" s="163">
        <f t="shared" si="355"/>
        <v>2.5</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f t="shared" si="340"/>
        <v>23</v>
      </c>
      <c r="AX691" s="165" t="str">
        <f t="shared" si="341"/>
        <v/>
      </c>
      <c r="AY691" s="193">
        <f t="shared" si="342"/>
        <v>23</v>
      </c>
      <c r="AZ691" s="183" t="str">
        <f t="shared" si="343"/>
        <v/>
      </c>
      <c r="BA691" s="173">
        <f t="shared" si="344"/>
        <v>0.25</v>
      </c>
      <c r="BB691" s="174" t="str">
        <f t="shared" si="345"/>
        <v/>
      </c>
      <c r="BC691" s="186">
        <f t="shared" si="368"/>
        <v>0.25</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662" t="s">
        <v>3716</v>
      </c>
      <c r="E692" s="16" t="s">
        <v>3623</v>
      </c>
      <c r="F692" s="17"/>
      <c r="G692" s="134">
        <v>44368</v>
      </c>
      <c r="H692" s="135">
        <v>44398</v>
      </c>
      <c r="I692" s="141"/>
      <c r="J692" s="25"/>
      <c r="K692" s="145"/>
      <c r="L692" s="28"/>
      <c r="M692" s="395">
        <v>44398</v>
      </c>
      <c r="N692" s="158">
        <f t="shared" si="351"/>
        <v>23</v>
      </c>
      <c r="O692" s="27"/>
      <c r="P692" s="27"/>
      <c r="Q692" s="27"/>
      <c r="R692" s="27" t="s">
        <v>0</v>
      </c>
      <c r="S692" s="27"/>
      <c r="T692" s="28"/>
      <c r="U692" s="29"/>
      <c r="V692" s="32">
        <v>0.25</v>
      </c>
      <c r="W692" s="318"/>
      <c r="X692" s="319"/>
      <c r="Y692" s="160">
        <f t="shared" si="337"/>
        <v>0.25</v>
      </c>
      <c r="Z692" s="159">
        <f t="shared" si="352"/>
        <v>2.5</v>
      </c>
      <c r="AA692" s="327"/>
      <c r="AB692" s="400">
        <f t="shared" si="361"/>
        <v>-30</v>
      </c>
      <c r="AC692" s="371"/>
      <c r="AD692" s="226" t="str">
        <f t="shared" si="338"/>
        <v/>
      </c>
      <c r="AE692" s="368">
        <f t="shared" si="353"/>
        <v>-27.5</v>
      </c>
      <c r="AF692" s="339"/>
      <c r="AG692" s="338"/>
      <c r="AH692" s="336"/>
      <c r="AI692" s="161">
        <f t="shared" si="354"/>
        <v>0</v>
      </c>
      <c r="AJ692" s="162">
        <f t="shared" si="339"/>
        <v>2.5</v>
      </c>
      <c r="AK692" s="163">
        <f t="shared" si="355"/>
        <v>2.5</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f t="shared" si="340"/>
        <v>23</v>
      </c>
      <c r="AX692" s="165" t="str">
        <f t="shared" si="341"/>
        <v/>
      </c>
      <c r="AY692" s="193">
        <f t="shared" si="342"/>
        <v>23</v>
      </c>
      <c r="AZ692" s="183" t="str">
        <f t="shared" si="343"/>
        <v/>
      </c>
      <c r="BA692" s="173">
        <f t="shared" si="344"/>
        <v>0.25</v>
      </c>
      <c r="BB692" s="174" t="str">
        <f t="shared" si="345"/>
        <v/>
      </c>
      <c r="BC692" s="186">
        <f t="shared" si="368"/>
        <v>0.25</v>
      </c>
      <c r="BD692" s="174" t="str">
        <f t="shared" si="346"/>
        <v/>
      </c>
      <c r="BE692" s="201" t="str">
        <f t="shared" si="347"/>
        <v/>
      </c>
      <c r="BF692" s="174" t="str">
        <f t="shared" si="348"/>
        <v/>
      </c>
      <c r="BG692" s="186" t="str">
        <f t="shared" si="349"/>
        <v/>
      </c>
      <c r="BH692" s="175" t="str">
        <f t="shared" si="350"/>
        <v/>
      </c>
      <c r="BI692" s="632"/>
    </row>
    <row r="693" spans="1:61" ht="37.5" x14ac:dyDescent="0.3">
      <c r="A693" s="221"/>
      <c r="B693" s="222"/>
      <c r="C693" s="214">
        <v>682</v>
      </c>
      <c r="D693" s="662" t="s">
        <v>3717</v>
      </c>
      <c r="E693" s="18" t="s">
        <v>3623</v>
      </c>
      <c r="F693" s="17"/>
      <c r="G693" s="134">
        <v>44368</v>
      </c>
      <c r="H693" s="135">
        <v>44398</v>
      </c>
      <c r="I693" s="141"/>
      <c r="J693" s="25"/>
      <c r="K693" s="145"/>
      <c r="L693" s="28"/>
      <c r="M693" s="395">
        <v>44398</v>
      </c>
      <c r="N693" s="158">
        <f t="shared" si="351"/>
        <v>23</v>
      </c>
      <c r="O693" s="27"/>
      <c r="P693" s="27"/>
      <c r="Q693" s="27"/>
      <c r="R693" s="27" t="s">
        <v>0</v>
      </c>
      <c r="S693" s="27"/>
      <c r="T693" s="28"/>
      <c r="U693" s="29"/>
      <c r="V693" s="32">
        <v>0.25</v>
      </c>
      <c r="W693" s="318"/>
      <c r="X693" s="319"/>
      <c r="Y693" s="160">
        <f t="shared" si="337"/>
        <v>0.25</v>
      </c>
      <c r="Z693" s="159">
        <f t="shared" si="352"/>
        <v>2.5</v>
      </c>
      <c r="AA693" s="327"/>
      <c r="AB693" s="400">
        <f t="shared" si="361"/>
        <v>-30</v>
      </c>
      <c r="AC693" s="371"/>
      <c r="AD693" s="226" t="str">
        <f t="shared" si="338"/>
        <v/>
      </c>
      <c r="AE693" s="368">
        <f t="shared" si="353"/>
        <v>-27.5</v>
      </c>
      <c r="AF693" s="339"/>
      <c r="AG693" s="338"/>
      <c r="AH693" s="336"/>
      <c r="AI693" s="161">
        <f t="shared" si="354"/>
        <v>0</v>
      </c>
      <c r="AJ693" s="162">
        <f t="shared" si="339"/>
        <v>2.5</v>
      </c>
      <c r="AK693" s="163">
        <f t="shared" si="355"/>
        <v>2.5</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f t="shared" si="340"/>
        <v>23</v>
      </c>
      <c r="AX693" s="165" t="str">
        <f t="shared" si="341"/>
        <v/>
      </c>
      <c r="AY693" s="193">
        <f t="shared" si="342"/>
        <v>23</v>
      </c>
      <c r="AZ693" s="183" t="str">
        <f t="shared" si="343"/>
        <v/>
      </c>
      <c r="BA693" s="173">
        <f t="shared" si="344"/>
        <v>0.25</v>
      </c>
      <c r="BB693" s="174" t="str">
        <f t="shared" si="345"/>
        <v/>
      </c>
      <c r="BC693" s="186">
        <f t="shared" si="368"/>
        <v>0.25</v>
      </c>
      <c r="BD693" s="174" t="str">
        <f t="shared" si="346"/>
        <v/>
      </c>
      <c r="BE693" s="201" t="str">
        <f t="shared" si="347"/>
        <v/>
      </c>
      <c r="BF693" s="174" t="str">
        <f t="shared" si="348"/>
        <v/>
      </c>
      <c r="BG693" s="186" t="str">
        <f t="shared" si="349"/>
        <v/>
      </c>
      <c r="BH693" s="175" t="str">
        <f t="shared" si="350"/>
        <v/>
      </c>
      <c r="BI693" s="632"/>
    </row>
    <row r="694" spans="1:61" ht="37.5" x14ac:dyDescent="0.3">
      <c r="A694" s="221"/>
      <c r="B694" s="222"/>
      <c r="C694" s="214">
        <v>683</v>
      </c>
      <c r="D694" s="662" t="s">
        <v>3718</v>
      </c>
      <c r="E694" s="16" t="s">
        <v>3623</v>
      </c>
      <c r="F694" s="17"/>
      <c r="G694" s="134">
        <v>44368</v>
      </c>
      <c r="H694" s="135">
        <v>44398</v>
      </c>
      <c r="I694" s="141"/>
      <c r="J694" s="25"/>
      <c r="K694" s="145"/>
      <c r="L694" s="28"/>
      <c r="M694" s="395">
        <v>44398</v>
      </c>
      <c r="N694" s="158">
        <f t="shared" si="351"/>
        <v>23</v>
      </c>
      <c r="O694" s="27"/>
      <c r="P694" s="27"/>
      <c r="Q694" s="27"/>
      <c r="R694" s="27" t="s">
        <v>0</v>
      </c>
      <c r="S694" s="27"/>
      <c r="T694" s="28"/>
      <c r="U694" s="29"/>
      <c r="V694" s="32">
        <v>0.25</v>
      </c>
      <c r="W694" s="318"/>
      <c r="X694" s="319"/>
      <c r="Y694" s="160">
        <f t="shared" si="337"/>
        <v>0.25</v>
      </c>
      <c r="Z694" s="159">
        <f t="shared" si="352"/>
        <v>2.5</v>
      </c>
      <c r="AA694" s="327"/>
      <c r="AB694" s="400">
        <f t="shared" si="361"/>
        <v>-30</v>
      </c>
      <c r="AC694" s="371"/>
      <c r="AD694" s="226" t="str">
        <f t="shared" si="338"/>
        <v/>
      </c>
      <c r="AE694" s="368">
        <f t="shared" si="353"/>
        <v>-27.5</v>
      </c>
      <c r="AF694" s="339"/>
      <c r="AG694" s="338"/>
      <c r="AH694" s="336"/>
      <c r="AI694" s="161">
        <f t="shared" si="354"/>
        <v>0</v>
      </c>
      <c r="AJ694" s="162">
        <f t="shared" si="339"/>
        <v>2.5</v>
      </c>
      <c r="AK694" s="163">
        <f t="shared" si="355"/>
        <v>2.5</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f t="shared" si="340"/>
        <v>23</v>
      </c>
      <c r="AX694" s="165" t="str">
        <f t="shared" si="341"/>
        <v/>
      </c>
      <c r="AY694" s="193">
        <f t="shared" si="342"/>
        <v>23</v>
      </c>
      <c r="AZ694" s="183" t="str">
        <f t="shared" si="343"/>
        <v/>
      </c>
      <c r="BA694" s="173">
        <f t="shared" si="344"/>
        <v>0.25</v>
      </c>
      <c r="BB694" s="174" t="str">
        <f t="shared" si="345"/>
        <v/>
      </c>
      <c r="BC694" s="186">
        <f t="shared" si="368"/>
        <v>0.25</v>
      </c>
      <c r="BD694" s="174" t="str">
        <f t="shared" si="346"/>
        <v/>
      </c>
      <c r="BE694" s="201" t="str">
        <f t="shared" si="347"/>
        <v/>
      </c>
      <c r="BF694" s="174" t="str">
        <f t="shared" si="348"/>
        <v/>
      </c>
      <c r="BG694" s="186" t="str">
        <f t="shared" si="349"/>
        <v/>
      </c>
      <c r="BH694" s="175" t="str">
        <f t="shared" si="350"/>
        <v/>
      </c>
      <c r="BI694" s="632"/>
    </row>
    <row r="695" spans="1:61" ht="37.5" x14ac:dyDescent="0.3">
      <c r="A695" s="221"/>
      <c r="B695" s="222"/>
      <c r="C695" s="213">
        <v>684</v>
      </c>
      <c r="D695" s="663" t="s">
        <v>3719</v>
      </c>
      <c r="E695" s="16" t="s">
        <v>3623</v>
      </c>
      <c r="F695" s="17"/>
      <c r="G695" s="134">
        <v>44368</v>
      </c>
      <c r="H695" s="135">
        <v>44398</v>
      </c>
      <c r="I695" s="141"/>
      <c r="J695" s="25"/>
      <c r="K695" s="145"/>
      <c r="L695" s="28"/>
      <c r="M695" s="395">
        <v>44398</v>
      </c>
      <c r="N695" s="158">
        <f t="shared" si="351"/>
        <v>23</v>
      </c>
      <c r="O695" s="27"/>
      <c r="P695" s="27"/>
      <c r="Q695" s="27"/>
      <c r="R695" s="27" t="s">
        <v>0</v>
      </c>
      <c r="S695" s="27"/>
      <c r="T695" s="28"/>
      <c r="U695" s="29"/>
      <c r="V695" s="32">
        <v>0.25</v>
      </c>
      <c r="W695" s="318"/>
      <c r="X695" s="319"/>
      <c r="Y695" s="160">
        <f t="shared" si="337"/>
        <v>0.25</v>
      </c>
      <c r="Z695" s="159">
        <f t="shared" si="352"/>
        <v>2.5</v>
      </c>
      <c r="AA695" s="327"/>
      <c r="AB695" s="400">
        <f t="shared" si="361"/>
        <v>-30</v>
      </c>
      <c r="AC695" s="371"/>
      <c r="AD695" s="226" t="str">
        <f t="shared" si="338"/>
        <v/>
      </c>
      <c r="AE695" s="368">
        <f t="shared" si="353"/>
        <v>-27.5</v>
      </c>
      <c r="AF695" s="339"/>
      <c r="AG695" s="338"/>
      <c r="AH695" s="336"/>
      <c r="AI695" s="161">
        <f t="shared" si="354"/>
        <v>0</v>
      </c>
      <c r="AJ695" s="162">
        <f t="shared" si="339"/>
        <v>2.5</v>
      </c>
      <c r="AK695" s="163">
        <f t="shared" si="355"/>
        <v>2.5</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f t="shared" si="340"/>
        <v>23</v>
      </c>
      <c r="AX695" s="165" t="str">
        <f t="shared" si="341"/>
        <v/>
      </c>
      <c r="AY695" s="193">
        <f t="shared" si="342"/>
        <v>23</v>
      </c>
      <c r="AZ695" s="183" t="str">
        <f t="shared" si="343"/>
        <v/>
      </c>
      <c r="BA695" s="173">
        <f t="shared" si="344"/>
        <v>0.25</v>
      </c>
      <c r="BB695" s="174" t="str">
        <f t="shared" si="345"/>
        <v/>
      </c>
      <c r="BC695" s="186">
        <f t="shared" si="368"/>
        <v>0.25</v>
      </c>
      <c r="BD695" s="174" t="str">
        <f t="shared" si="346"/>
        <v/>
      </c>
      <c r="BE695" s="201" t="str">
        <f t="shared" si="347"/>
        <v/>
      </c>
      <c r="BF695" s="174" t="str">
        <f t="shared" si="348"/>
        <v/>
      </c>
      <c r="BG695" s="186" t="str">
        <f t="shared" si="349"/>
        <v/>
      </c>
      <c r="BH695" s="175" t="str">
        <f t="shared" si="350"/>
        <v/>
      </c>
      <c r="BI695" s="632"/>
    </row>
    <row r="696" spans="1:61" ht="56.25" x14ac:dyDescent="0.3">
      <c r="A696" s="221"/>
      <c r="B696" s="222"/>
      <c r="C696" s="214">
        <v>685</v>
      </c>
      <c r="D696" s="640" t="s">
        <v>3720</v>
      </c>
      <c r="E696" s="16" t="s">
        <v>46</v>
      </c>
      <c r="F696" s="17"/>
      <c r="G696" s="134">
        <v>44369</v>
      </c>
      <c r="H696" s="135">
        <v>44392</v>
      </c>
      <c r="I696" s="141"/>
      <c r="J696" s="25"/>
      <c r="K696" s="145"/>
      <c r="L696" s="28"/>
      <c r="M696" s="395">
        <v>44392</v>
      </c>
      <c r="N696" s="158">
        <f t="shared" si="351"/>
        <v>18</v>
      </c>
      <c r="O696" s="27"/>
      <c r="P696" s="27"/>
      <c r="Q696" s="27"/>
      <c r="R696" s="27" t="s">
        <v>0</v>
      </c>
      <c r="S696" s="27"/>
      <c r="T696" s="28"/>
      <c r="U696" s="29"/>
      <c r="V696" s="32">
        <v>0.25</v>
      </c>
      <c r="W696" s="318"/>
      <c r="X696" s="319"/>
      <c r="Y696" s="160">
        <f t="shared" si="337"/>
        <v>0.25</v>
      </c>
      <c r="Z696" s="159">
        <f t="shared" si="352"/>
        <v>2.5</v>
      </c>
      <c r="AA696" s="327"/>
      <c r="AB696" s="400">
        <f t="shared" si="361"/>
        <v>-30</v>
      </c>
      <c r="AC696" s="371"/>
      <c r="AD696" s="226" t="str">
        <f t="shared" si="338"/>
        <v/>
      </c>
      <c r="AE696" s="368">
        <f t="shared" si="353"/>
        <v>-27.5</v>
      </c>
      <c r="AF696" s="339"/>
      <c r="AG696" s="338"/>
      <c r="AH696" s="336"/>
      <c r="AI696" s="161">
        <f t="shared" si="354"/>
        <v>0</v>
      </c>
      <c r="AJ696" s="162">
        <f t="shared" si="339"/>
        <v>2.5</v>
      </c>
      <c r="AK696" s="163">
        <f t="shared" si="355"/>
        <v>2.5</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f t="shared" si="340"/>
        <v>18</v>
      </c>
      <c r="AX696" s="165" t="str">
        <f t="shared" si="341"/>
        <v/>
      </c>
      <c r="AY696" s="193">
        <f t="shared" si="342"/>
        <v>18</v>
      </c>
      <c r="AZ696" s="183" t="str">
        <f t="shared" si="343"/>
        <v/>
      </c>
      <c r="BA696" s="173">
        <f t="shared" si="344"/>
        <v>0.25</v>
      </c>
      <c r="BB696" s="174" t="str">
        <f t="shared" si="345"/>
        <v/>
      </c>
      <c r="BC696" s="186">
        <f t="shared" si="368"/>
        <v>0.25</v>
      </c>
      <c r="BD696" s="174" t="str">
        <f t="shared" si="346"/>
        <v/>
      </c>
      <c r="BE696" s="201" t="str">
        <f t="shared" si="347"/>
        <v/>
      </c>
      <c r="BF696" s="174" t="str">
        <f t="shared" si="348"/>
        <v/>
      </c>
      <c r="BG696" s="186" t="str">
        <f t="shared" si="349"/>
        <v/>
      </c>
      <c r="BH696" s="175" t="str">
        <f t="shared" si="350"/>
        <v/>
      </c>
      <c r="BI696" s="632"/>
    </row>
    <row r="697" spans="1:61" ht="56.25" x14ac:dyDescent="0.3">
      <c r="A697" s="221"/>
      <c r="B697" s="222"/>
      <c r="C697" s="213">
        <v>686</v>
      </c>
      <c r="D697" s="651" t="s">
        <v>3720</v>
      </c>
      <c r="E697" s="18" t="s">
        <v>3615</v>
      </c>
      <c r="F697" s="17"/>
      <c r="G697" s="134">
        <v>44369</v>
      </c>
      <c r="H697" s="135">
        <v>44392</v>
      </c>
      <c r="I697" s="141"/>
      <c r="J697" s="25"/>
      <c r="K697" s="145"/>
      <c r="L697" s="28"/>
      <c r="M697" s="395">
        <v>44392</v>
      </c>
      <c r="N697" s="158">
        <f t="shared" si="351"/>
        <v>18</v>
      </c>
      <c r="O697" s="27"/>
      <c r="P697" s="27"/>
      <c r="Q697" s="27"/>
      <c r="R697" s="27" t="s">
        <v>0</v>
      </c>
      <c r="S697" s="27"/>
      <c r="T697" s="28"/>
      <c r="U697" s="29"/>
      <c r="V697" s="32">
        <v>0.25</v>
      </c>
      <c r="W697" s="318"/>
      <c r="X697" s="319"/>
      <c r="Y697" s="160">
        <f t="shared" si="337"/>
        <v>0.25</v>
      </c>
      <c r="Z697" s="159">
        <f t="shared" si="352"/>
        <v>2.5</v>
      </c>
      <c r="AA697" s="327"/>
      <c r="AB697" s="400">
        <f t="shared" si="361"/>
        <v>-30</v>
      </c>
      <c r="AC697" s="371"/>
      <c r="AD697" s="226" t="str">
        <f t="shared" si="338"/>
        <v/>
      </c>
      <c r="AE697" s="368">
        <f t="shared" si="353"/>
        <v>-27.5</v>
      </c>
      <c r="AF697" s="339"/>
      <c r="AG697" s="338"/>
      <c r="AH697" s="336"/>
      <c r="AI697" s="161">
        <f t="shared" si="354"/>
        <v>0</v>
      </c>
      <c r="AJ697" s="162">
        <f t="shared" si="339"/>
        <v>2.5</v>
      </c>
      <c r="AK697" s="163">
        <f t="shared" si="355"/>
        <v>2.5</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f t="shared" si="340"/>
        <v>18</v>
      </c>
      <c r="AX697" s="165" t="str">
        <f t="shared" si="341"/>
        <v/>
      </c>
      <c r="AY697" s="193">
        <f t="shared" si="342"/>
        <v>18</v>
      </c>
      <c r="AZ697" s="183" t="str">
        <f t="shared" si="343"/>
        <v/>
      </c>
      <c r="BA697" s="173">
        <f t="shared" si="344"/>
        <v>0.25</v>
      </c>
      <c r="BB697" s="174" t="str">
        <f t="shared" si="345"/>
        <v/>
      </c>
      <c r="BC697" s="186">
        <f t="shared" si="368"/>
        <v>0.25</v>
      </c>
      <c r="BD697" s="174" t="str">
        <f t="shared" si="346"/>
        <v/>
      </c>
      <c r="BE697" s="201" t="str">
        <f t="shared" si="347"/>
        <v/>
      </c>
      <c r="BF697" s="174" t="str">
        <f t="shared" si="348"/>
        <v/>
      </c>
      <c r="BG697" s="186" t="str">
        <f t="shared" si="349"/>
        <v/>
      </c>
      <c r="BH697" s="175" t="str">
        <f t="shared" si="350"/>
        <v/>
      </c>
      <c r="BI697" s="632"/>
    </row>
    <row r="698" spans="1:61" ht="56.25" x14ac:dyDescent="0.3">
      <c r="A698" s="221"/>
      <c r="B698" s="222"/>
      <c r="C698" s="214">
        <v>687</v>
      </c>
      <c r="D698" s="662" t="s">
        <v>3720</v>
      </c>
      <c r="E698" s="16" t="s">
        <v>3623</v>
      </c>
      <c r="F698" s="17"/>
      <c r="G698" s="134">
        <v>44369</v>
      </c>
      <c r="H698" s="137">
        <v>44392</v>
      </c>
      <c r="I698" s="143"/>
      <c r="J698" s="80"/>
      <c r="K698" s="147"/>
      <c r="L698" s="30"/>
      <c r="M698" s="395">
        <v>44392</v>
      </c>
      <c r="N698" s="158">
        <f t="shared" si="351"/>
        <v>18</v>
      </c>
      <c r="O698" s="27"/>
      <c r="P698" s="27"/>
      <c r="Q698" s="27"/>
      <c r="R698" s="27" t="s">
        <v>0</v>
      </c>
      <c r="S698" s="27"/>
      <c r="T698" s="28"/>
      <c r="U698" s="29"/>
      <c r="V698" s="32">
        <v>0.25</v>
      </c>
      <c r="W698" s="318"/>
      <c r="X698" s="319"/>
      <c r="Y698" s="160">
        <f t="shared" si="337"/>
        <v>0.25</v>
      </c>
      <c r="Z698" s="159">
        <f t="shared" si="352"/>
        <v>2.5</v>
      </c>
      <c r="AA698" s="327"/>
      <c r="AB698" s="400">
        <f t="shared" si="361"/>
        <v>-30</v>
      </c>
      <c r="AC698" s="371"/>
      <c r="AD698" s="226" t="str">
        <f t="shared" si="338"/>
        <v/>
      </c>
      <c r="AE698" s="368">
        <f t="shared" si="353"/>
        <v>-27.5</v>
      </c>
      <c r="AF698" s="339"/>
      <c r="AG698" s="338"/>
      <c r="AH698" s="336"/>
      <c r="AI698" s="161">
        <f t="shared" si="354"/>
        <v>0</v>
      </c>
      <c r="AJ698" s="162">
        <f t="shared" si="339"/>
        <v>2.5</v>
      </c>
      <c r="AK698" s="163">
        <f t="shared" si="355"/>
        <v>2.5</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f t="shared" si="340"/>
        <v>18</v>
      </c>
      <c r="AX698" s="165" t="str">
        <f t="shared" si="341"/>
        <v/>
      </c>
      <c r="AY698" s="193">
        <f t="shared" si="342"/>
        <v>18</v>
      </c>
      <c r="AZ698" s="183" t="str">
        <f t="shared" si="343"/>
        <v/>
      </c>
      <c r="BA698" s="173">
        <f t="shared" si="344"/>
        <v>0.25</v>
      </c>
      <c r="BB698" s="174" t="str">
        <f t="shared" si="345"/>
        <v/>
      </c>
      <c r="BC698" s="186">
        <f t="shared" si="368"/>
        <v>0.25</v>
      </c>
      <c r="BD698" s="174" t="str">
        <f t="shared" si="346"/>
        <v/>
      </c>
      <c r="BE698" s="201" t="str">
        <f t="shared" si="347"/>
        <v/>
      </c>
      <c r="BF698" s="174" t="str">
        <f t="shared" si="348"/>
        <v/>
      </c>
      <c r="BG698" s="186" t="str">
        <f t="shared" si="349"/>
        <v/>
      </c>
      <c r="BH698" s="175" t="str">
        <f t="shared" si="350"/>
        <v/>
      </c>
      <c r="BI698" s="632"/>
    </row>
    <row r="699" spans="1:61" ht="81" customHeight="1" x14ac:dyDescent="0.3">
      <c r="A699" s="221"/>
      <c r="B699" s="222"/>
      <c r="C699" s="214">
        <v>688</v>
      </c>
      <c r="D699" s="640" t="s">
        <v>3721</v>
      </c>
      <c r="E699" s="16" t="s">
        <v>46</v>
      </c>
      <c r="F699" s="17"/>
      <c r="G699" s="134">
        <v>44369</v>
      </c>
      <c r="H699" s="135">
        <v>44392</v>
      </c>
      <c r="I699" s="141"/>
      <c r="J699" s="25"/>
      <c r="K699" s="145"/>
      <c r="L699" s="28"/>
      <c r="M699" s="395">
        <v>44392</v>
      </c>
      <c r="N699" s="158">
        <f t="shared" si="351"/>
        <v>18</v>
      </c>
      <c r="O699" s="27" t="s">
        <v>0</v>
      </c>
      <c r="P699" s="27"/>
      <c r="Q699" s="27"/>
      <c r="R699" s="27"/>
      <c r="S699" s="27"/>
      <c r="T699" s="28"/>
      <c r="U699" s="29"/>
      <c r="V699" s="32">
        <v>0.25</v>
      </c>
      <c r="W699" s="318">
        <v>0.25</v>
      </c>
      <c r="X699" s="319"/>
      <c r="Y699" s="160">
        <f t="shared" si="337"/>
        <v>0.5</v>
      </c>
      <c r="Z699" s="159">
        <f t="shared" si="352"/>
        <v>7.5</v>
      </c>
      <c r="AA699" s="327"/>
      <c r="AB699" s="400">
        <f t="shared" si="361"/>
        <v>-30</v>
      </c>
      <c r="AC699" s="371"/>
      <c r="AD699" s="226" t="str">
        <f t="shared" si="338"/>
        <v/>
      </c>
      <c r="AE699" s="368">
        <f t="shared" si="353"/>
        <v>-22.5</v>
      </c>
      <c r="AF699" s="339"/>
      <c r="AG699" s="338"/>
      <c r="AH699" s="336"/>
      <c r="AI699" s="161">
        <f t="shared" si="354"/>
        <v>0</v>
      </c>
      <c r="AJ699" s="162">
        <f t="shared" si="339"/>
        <v>7.5</v>
      </c>
      <c r="AK699" s="163">
        <f t="shared" si="355"/>
        <v>7.5</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f t="shared" si="340"/>
        <v>18</v>
      </c>
      <c r="AX699" s="165" t="str">
        <f t="shared" si="341"/>
        <v/>
      </c>
      <c r="AY699" s="193">
        <f t="shared" si="342"/>
        <v>18</v>
      </c>
      <c r="AZ699" s="183" t="str">
        <f t="shared" si="343"/>
        <v/>
      </c>
      <c r="BA699" s="173">
        <f t="shared" si="344"/>
        <v>0.25</v>
      </c>
      <c r="BB699" s="174" t="str">
        <f t="shared" si="345"/>
        <v/>
      </c>
      <c r="BC699" s="186">
        <f t="shared" si="368"/>
        <v>0.25</v>
      </c>
      <c r="BD699" s="174" t="str">
        <f t="shared" si="346"/>
        <v/>
      </c>
      <c r="BE699" s="201">
        <f t="shared" si="347"/>
        <v>0.25</v>
      </c>
      <c r="BF699" s="174" t="str">
        <f t="shared" si="348"/>
        <v/>
      </c>
      <c r="BG699" s="186">
        <f t="shared" si="349"/>
        <v>0.25</v>
      </c>
      <c r="BH699" s="175" t="str">
        <f t="shared" si="350"/>
        <v/>
      </c>
      <c r="BI699" s="632"/>
    </row>
    <row r="700" spans="1:61" ht="93.75" x14ac:dyDescent="0.3">
      <c r="A700" s="221"/>
      <c r="B700" s="222"/>
      <c r="C700" s="213">
        <v>689</v>
      </c>
      <c r="D700" s="640" t="s">
        <v>3722</v>
      </c>
      <c r="E700" s="16" t="s">
        <v>46</v>
      </c>
      <c r="F700" s="17"/>
      <c r="G700" s="134">
        <v>44369</v>
      </c>
      <c r="H700" s="135">
        <v>44392</v>
      </c>
      <c r="I700" s="141"/>
      <c r="J700" s="25"/>
      <c r="K700" s="145"/>
      <c r="L700" s="28"/>
      <c r="M700" s="395">
        <v>44392</v>
      </c>
      <c r="N700" s="158">
        <f t="shared" si="351"/>
        <v>18</v>
      </c>
      <c r="O700" s="27" t="s">
        <v>0</v>
      </c>
      <c r="P700" s="27"/>
      <c r="Q700" s="27"/>
      <c r="R700" s="27"/>
      <c r="S700" s="27"/>
      <c r="T700" s="28"/>
      <c r="U700" s="29"/>
      <c r="V700" s="32">
        <v>0.25</v>
      </c>
      <c r="W700" s="318">
        <v>0.25</v>
      </c>
      <c r="X700" s="319"/>
      <c r="Y700" s="160">
        <f t="shared" si="337"/>
        <v>0.5</v>
      </c>
      <c r="Z700" s="159">
        <f t="shared" si="352"/>
        <v>7.5</v>
      </c>
      <c r="AA700" s="327"/>
      <c r="AB700" s="400">
        <f t="shared" si="361"/>
        <v>-30</v>
      </c>
      <c r="AC700" s="371"/>
      <c r="AD700" s="226" t="str">
        <f t="shared" si="338"/>
        <v/>
      </c>
      <c r="AE700" s="368">
        <f t="shared" si="353"/>
        <v>-22.5</v>
      </c>
      <c r="AF700" s="339"/>
      <c r="AG700" s="338"/>
      <c r="AH700" s="336"/>
      <c r="AI700" s="161">
        <f t="shared" si="354"/>
        <v>0</v>
      </c>
      <c r="AJ700" s="162">
        <f t="shared" si="339"/>
        <v>7.5</v>
      </c>
      <c r="AK700" s="163">
        <f t="shared" si="355"/>
        <v>7.5</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f t="shared" si="340"/>
        <v>18</v>
      </c>
      <c r="AX700" s="165" t="str">
        <f t="shared" si="341"/>
        <v/>
      </c>
      <c r="AY700" s="193">
        <f t="shared" si="342"/>
        <v>18</v>
      </c>
      <c r="AZ700" s="183" t="str">
        <f t="shared" si="343"/>
        <v/>
      </c>
      <c r="BA700" s="173">
        <f t="shared" si="344"/>
        <v>0.25</v>
      </c>
      <c r="BB700" s="174" t="str">
        <f t="shared" si="345"/>
        <v/>
      </c>
      <c r="BC700" s="186">
        <f t="shared" si="368"/>
        <v>0.25</v>
      </c>
      <c r="BD700" s="174" t="str">
        <f t="shared" si="346"/>
        <v/>
      </c>
      <c r="BE700" s="201">
        <f t="shared" si="347"/>
        <v>0.25</v>
      </c>
      <c r="BF700" s="174" t="str">
        <f t="shared" si="348"/>
        <v/>
      </c>
      <c r="BG700" s="186">
        <f t="shared" si="349"/>
        <v>0.25</v>
      </c>
      <c r="BH700" s="175" t="str">
        <f t="shared" si="350"/>
        <v/>
      </c>
      <c r="BI700" s="632"/>
    </row>
    <row r="701" spans="1:61" ht="93.75" x14ac:dyDescent="0.3">
      <c r="A701" s="221"/>
      <c r="B701" s="222"/>
      <c r="C701" s="214">
        <v>690</v>
      </c>
      <c r="D701" s="641" t="s">
        <v>3723</v>
      </c>
      <c r="E701" s="18" t="s">
        <v>46</v>
      </c>
      <c r="F701" s="17"/>
      <c r="G701" s="134">
        <v>44369</v>
      </c>
      <c r="H701" s="135">
        <v>44392</v>
      </c>
      <c r="I701" s="141"/>
      <c r="J701" s="25"/>
      <c r="K701" s="145"/>
      <c r="L701" s="28"/>
      <c r="M701" s="395">
        <v>44392</v>
      </c>
      <c r="N701" s="158">
        <f t="shared" si="351"/>
        <v>18</v>
      </c>
      <c r="O701" s="27" t="s">
        <v>0</v>
      </c>
      <c r="P701" s="27"/>
      <c r="Q701" s="27"/>
      <c r="R701" s="27"/>
      <c r="S701" s="27"/>
      <c r="T701" s="28"/>
      <c r="U701" s="29"/>
      <c r="V701" s="32">
        <v>0.25</v>
      </c>
      <c r="W701" s="318">
        <v>0.25</v>
      </c>
      <c r="X701" s="319"/>
      <c r="Y701" s="160">
        <f t="shared" si="337"/>
        <v>0.5</v>
      </c>
      <c r="Z701" s="159">
        <f t="shared" si="352"/>
        <v>7.5</v>
      </c>
      <c r="AA701" s="327"/>
      <c r="AB701" s="400">
        <f t="shared" si="361"/>
        <v>-30</v>
      </c>
      <c r="AC701" s="371"/>
      <c r="AD701" s="226" t="str">
        <f t="shared" si="338"/>
        <v/>
      </c>
      <c r="AE701" s="368">
        <f t="shared" si="353"/>
        <v>-22.5</v>
      </c>
      <c r="AF701" s="339"/>
      <c r="AG701" s="338"/>
      <c r="AH701" s="336"/>
      <c r="AI701" s="161">
        <f t="shared" si="354"/>
        <v>0</v>
      </c>
      <c r="AJ701" s="162">
        <f t="shared" si="339"/>
        <v>7.5</v>
      </c>
      <c r="AK701" s="163">
        <f t="shared" si="355"/>
        <v>7.5</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f t="shared" si="340"/>
        <v>18</v>
      </c>
      <c r="AX701" s="165" t="str">
        <f t="shared" si="341"/>
        <v/>
      </c>
      <c r="AY701" s="193">
        <f t="shared" si="342"/>
        <v>18</v>
      </c>
      <c r="AZ701" s="183" t="str">
        <f t="shared" si="343"/>
        <v/>
      </c>
      <c r="BA701" s="173">
        <f t="shared" si="344"/>
        <v>0.25</v>
      </c>
      <c r="BB701" s="174" t="str">
        <f t="shared" si="345"/>
        <v/>
      </c>
      <c r="BC701" s="186">
        <f t="shared" si="368"/>
        <v>0.25</v>
      </c>
      <c r="BD701" s="174" t="str">
        <f t="shared" si="346"/>
        <v/>
      </c>
      <c r="BE701" s="201">
        <f t="shared" si="347"/>
        <v>0.25</v>
      </c>
      <c r="BF701" s="174" t="str">
        <f t="shared" si="348"/>
        <v/>
      </c>
      <c r="BG701" s="186">
        <f t="shared" si="349"/>
        <v>0.25</v>
      </c>
      <c r="BH701" s="175" t="str">
        <f t="shared" si="350"/>
        <v/>
      </c>
      <c r="BI701" s="632"/>
    </row>
    <row r="702" spans="1:61" ht="93.75" x14ac:dyDescent="0.3">
      <c r="A702" s="221"/>
      <c r="B702" s="222"/>
      <c r="C702" s="213">
        <v>691</v>
      </c>
      <c r="D702" s="640" t="s">
        <v>3724</v>
      </c>
      <c r="E702" s="16" t="s">
        <v>46</v>
      </c>
      <c r="F702" s="17"/>
      <c r="G702" s="134">
        <v>44369</v>
      </c>
      <c r="H702" s="135">
        <v>44392</v>
      </c>
      <c r="I702" s="141"/>
      <c r="J702" s="25"/>
      <c r="K702" s="145"/>
      <c r="L702" s="28"/>
      <c r="M702" s="395">
        <v>44392</v>
      </c>
      <c r="N702" s="158">
        <f t="shared" si="351"/>
        <v>18</v>
      </c>
      <c r="O702" s="27" t="s">
        <v>0</v>
      </c>
      <c r="P702" s="27"/>
      <c r="Q702" s="27"/>
      <c r="R702" s="27"/>
      <c r="S702" s="27"/>
      <c r="T702" s="28"/>
      <c r="U702" s="29"/>
      <c r="V702" s="32">
        <v>0.25</v>
      </c>
      <c r="W702" s="318">
        <v>0.25</v>
      </c>
      <c r="X702" s="319"/>
      <c r="Y702" s="160">
        <f t="shared" si="337"/>
        <v>0.5</v>
      </c>
      <c r="Z702" s="159">
        <f t="shared" si="352"/>
        <v>7.5</v>
      </c>
      <c r="AA702" s="327"/>
      <c r="AB702" s="400">
        <f t="shared" si="361"/>
        <v>-30</v>
      </c>
      <c r="AC702" s="371"/>
      <c r="AD702" s="226" t="str">
        <f t="shared" si="338"/>
        <v/>
      </c>
      <c r="AE702" s="368">
        <f t="shared" si="353"/>
        <v>-22.5</v>
      </c>
      <c r="AF702" s="339"/>
      <c r="AG702" s="338"/>
      <c r="AH702" s="336"/>
      <c r="AI702" s="161">
        <f t="shared" si="354"/>
        <v>0</v>
      </c>
      <c r="AJ702" s="162">
        <f t="shared" si="339"/>
        <v>7.5</v>
      </c>
      <c r="AK702" s="163">
        <f t="shared" si="355"/>
        <v>7.5</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f t="shared" si="340"/>
        <v>18</v>
      </c>
      <c r="AX702" s="165" t="str">
        <f t="shared" si="341"/>
        <v/>
      </c>
      <c r="AY702" s="193">
        <f t="shared" si="342"/>
        <v>18</v>
      </c>
      <c r="AZ702" s="183" t="str">
        <f t="shared" si="343"/>
        <v/>
      </c>
      <c r="BA702" s="173">
        <f t="shared" si="344"/>
        <v>0.25</v>
      </c>
      <c r="BB702" s="174" t="str">
        <f t="shared" si="345"/>
        <v/>
      </c>
      <c r="BC702" s="186">
        <f t="shared" si="368"/>
        <v>0.25</v>
      </c>
      <c r="BD702" s="174" t="str">
        <f t="shared" si="346"/>
        <v/>
      </c>
      <c r="BE702" s="201">
        <f t="shared" si="347"/>
        <v>0.25</v>
      </c>
      <c r="BF702" s="174" t="str">
        <f t="shared" si="348"/>
        <v/>
      </c>
      <c r="BG702" s="186">
        <f t="shared" si="349"/>
        <v>0.25</v>
      </c>
      <c r="BH702" s="175" t="str">
        <f t="shared" si="350"/>
        <v/>
      </c>
      <c r="BI702" s="632"/>
    </row>
    <row r="703" spans="1:61" ht="41.25" customHeight="1" x14ac:dyDescent="0.3">
      <c r="A703" s="221"/>
      <c r="B703" s="222"/>
      <c r="C703" s="214">
        <v>692</v>
      </c>
      <c r="D703" s="640" t="s">
        <v>3725</v>
      </c>
      <c r="E703" s="16" t="s">
        <v>46</v>
      </c>
      <c r="F703" s="17"/>
      <c r="G703" s="134">
        <v>44369</v>
      </c>
      <c r="H703" s="135">
        <v>44392</v>
      </c>
      <c r="I703" s="141"/>
      <c r="J703" s="25"/>
      <c r="K703" s="145"/>
      <c r="L703" s="28"/>
      <c r="M703" s="395">
        <v>44392</v>
      </c>
      <c r="N703" s="158">
        <f t="shared" si="351"/>
        <v>18</v>
      </c>
      <c r="O703" s="27"/>
      <c r="P703" s="27"/>
      <c r="Q703" s="27"/>
      <c r="R703" s="27" t="s">
        <v>0</v>
      </c>
      <c r="S703" s="27"/>
      <c r="T703" s="28"/>
      <c r="U703" s="29"/>
      <c r="V703" s="32">
        <v>0.25</v>
      </c>
      <c r="W703" s="318"/>
      <c r="X703" s="319"/>
      <c r="Y703" s="160">
        <f t="shared" si="337"/>
        <v>0.25</v>
      </c>
      <c r="Z703" s="159">
        <f t="shared" si="352"/>
        <v>2.5</v>
      </c>
      <c r="AA703" s="327"/>
      <c r="AB703" s="400">
        <f t="shared" si="361"/>
        <v>-30</v>
      </c>
      <c r="AC703" s="371"/>
      <c r="AD703" s="226" t="str">
        <f t="shared" si="338"/>
        <v/>
      </c>
      <c r="AE703" s="368">
        <f t="shared" si="353"/>
        <v>-27.5</v>
      </c>
      <c r="AF703" s="339"/>
      <c r="AG703" s="338"/>
      <c r="AH703" s="336"/>
      <c r="AI703" s="161">
        <f t="shared" si="354"/>
        <v>0</v>
      </c>
      <c r="AJ703" s="162">
        <f t="shared" si="339"/>
        <v>2.5</v>
      </c>
      <c r="AK703" s="163">
        <f t="shared" si="355"/>
        <v>2.5</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f t="shared" si="340"/>
        <v>18</v>
      </c>
      <c r="AX703" s="165" t="str">
        <f t="shared" si="341"/>
        <v/>
      </c>
      <c r="AY703" s="193">
        <f t="shared" si="342"/>
        <v>18</v>
      </c>
      <c r="AZ703" s="183" t="str">
        <f t="shared" si="343"/>
        <v/>
      </c>
      <c r="BA703" s="173">
        <f t="shared" si="344"/>
        <v>0.25</v>
      </c>
      <c r="BB703" s="174" t="str">
        <f t="shared" si="345"/>
        <v/>
      </c>
      <c r="BC703" s="186">
        <f t="shared" si="368"/>
        <v>0.25</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640" t="s">
        <v>3726</v>
      </c>
      <c r="E704" s="16" t="s">
        <v>46</v>
      </c>
      <c r="F704" s="17"/>
      <c r="G704" s="134">
        <v>44369</v>
      </c>
      <c r="H704" s="135">
        <v>44392</v>
      </c>
      <c r="I704" s="141"/>
      <c r="J704" s="25"/>
      <c r="K704" s="145"/>
      <c r="L704" s="28"/>
      <c r="M704" s="395">
        <v>44392</v>
      </c>
      <c r="N704" s="158">
        <f t="shared" si="351"/>
        <v>18</v>
      </c>
      <c r="O704" s="27"/>
      <c r="P704" s="27"/>
      <c r="Q704" s="27"/>
      <c r="R704" s="27" t="s">
        <v>0</v>
      </c>
      <c r="S704" s="27"/>
      <c r="T704" s="28"/>
      <c r="U704" s="29"/>
      <c r="V704" s="32">
        <v>0.25</v>
      </c>
      <c r="W704" s="318"/>
      <c r="X704" s="319"/>
      <c r="Y704" s="160">
        <f t="shared" si="337"/>
        <v>0.25</v>
      </c>
      <c r="Z704" s="159">
        <f t="shared" si="352"/>
        <v>2.5</v>
      </c>
      <c r="AA704" s="327"/>
      <c r="AB704" s="400">
        <f t="shared" si="361"/>
        <v>-30</v>
      </c>
      <c r="AC704" s="371"/>
      <c r="AD704" s="226" t="str">
        <f t="shared" si="338"/>
        <v/>
      </c>
      <c r="AE704" s="368">
        <f t="shared" si="353"/>
        <v>-27.5</v>
      </c>
      <c r="AF704" s="339"/>
      <c r="AG704" s="338"/>
      <c r="AH704" s="336"/>
      <c r="AI704" s="161">
        <f t="shared" si="354"/>
        <v>0</v>
      </c>
      <c r="AJ704" s="162">
        <f t="shared" si="339"/>
        <v>2.5</v>
      </c>
      <c r="AK704" s="163">
        <f t="shared" si="355"/>
        <v>2.5</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f t="shared" si="340"/>
        <v>18</v>
      </c>
      <c r="AX704" s="165" t="str">
        <f t="shared" si="341"/>
        <v/>
      </c>
      <c r="AY704" s="193">
        <f t="shared" si="342"/>
        <v>18</v>
      </c>
      <c r="AZ704" s="183" t="str">
        <f t="shared" si="343"/>
        <v/>
      </c>
      <c r="BA704" s="173">
        <f t="shared" si="344"/>
        <v>0.25</v>
      </c>
      <c r="BB704" s="174" t="str">
        <f t="shared" si="345"/>
        <v/>
      </c>
      <c r="BC704" s="186">
        <f t="shared" si="368"/>
        <v>0.25</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641" t="s">
        <v>3727</v>
      </c>
      <c r="E705" s="18" t="s">
        <v>46</v>
      </c>
      <c r="F705" s="17"/>
      <c r="G705" s="134">
        <v>44369</v>
      </c>
      <c r="H705" s="135">
        <v>44392</v>
      </c>
      <c r="I705" s="141"/>
      <c r="J705" s="25"/>
      <c r="K705" s="145"/>
      <c r="L705" s="28"/>
      <c r="M705" s="395">
        <v>44392</v>
      </c>
      <c r="N705" s="158">
        <f t="shared" si="351"/>
        <v>18</v>
      </c>
      <c r="O705" s="27"/>
      <c r="P705" s="27"/>
      <c r="Q705" s="27"/>
      <c r="R705" s="27" t="s">
        <v>0</v>
      </c>
      <c r="S705" s="27"/>
      <c r="T705" s="28"/>
      <c r="U705" s="29"/>
      <c r="V705" s="32">
        <v>0.25</v>
      </c>
      <c r="W705" s="318"/>
      <c r="X705" s="319"/>
      <c r="Y705" s="160">
        <f t="shared" si="337"/>
        <v>0.25</v>
      </c>
      <c r="Z705" s="159">
        <f t="shared" si="352"/>
        <v>2.5</v>
      </c>
      <c r="AA705" s="327"/>
      <c r="AB705" s="400">
        <f t="shared" si="361"/>
        <v>-30</v>
      </c>
      <c r="AC705" s="371"/>
      <c r="AD705" s="226" t="str">
        <f t="shared" si="338"/>
        <v/>
      </c>
      <c r="AE705" s="368">
        <f t="shared" si="353"/>
        <v>-27.5</v>
      </c>
      <c r="AF705" s="339"/>
      <c r="AG705" s="338"/>
      <c r="AH705" s="336"/>
      <c r="AI705" s="161">
        <f t="shared" si="354"/>
        <v>0</v>
      </c>
      <c r="AJ705" s="162">
        <f t="shared" si="339"/>
        <v>2.5</v>
      </c>
      <c r="AK705" s="163">
        <f t="shared" si="355"/>
        <v>2.5</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f t="shared" si="340"/>
        <v>18</v>
      </c>
      <c r="AX705" s="165" t="str">
        <f t="shared" si="341"/>
        <v/>
      </c>
      <c r="AY705" s="193">
        <f t="shared" si="342"/>
        <v>18</v>
      </c>
      <c r="AZ705" s="183" t="str">
        <f t="shared" si="343"/>
        <v/>
      </c>
      <c r="BA705" s="173">
        <f t="shared" si="344"/>
        <v>0.25</v>
      </c>
      <c r="BB705" s="174" t="str">
        <f t="shared" si="345"/>
        <v/>
      </c>
      <c r="BC705" s="186">
        <f t="shared" si="368"/>
        <v>0.25</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640" t="s">
        <v>3728</v>
      </c>
      <c r="E706" s="16" t="s">
        <v>46</v>
      </c>
      <c r="F706" s="17"/>
      <c r="G706" s="134">
        <v>44369</v>
      </c>
      <c r="H706" s="135">
        <v>44392</v>
      </c>
      <c r="I706" s="141"/>
      <c r="J706" s="25"/>
      <c r="K706" s="145"/>
      <c r="L706" s="28"/>
      <c r="M706" s="395">
        <v>44392</v>
      </c>
      <c r="N706" s="158">
        <f t="shared" si="351"/>
        <v>18</v>
      </c>
      <c r="O706" s="27"/>
      <c r="P706" s="27"/>
      <c r="Q706" s="27"/>
      <c r="R706" s="27" t="s">
        <v>0</v>
      </c>
      <c r="S706" s="27"/>
      <c r="T706" s="28"/>
      <c r="U706" s="29"/>
      <c r="V706" s="32">
        <v>0.25</v>
      </c>
      <c r="W706" s="318"/>
      <c r="X706" s="319"/>
      <c r="Y706" s="160">
        <f t="shared" si="337"/>
        <v>0.25</v>
      </c>
      <c r="Z706" s="159">
        <f t="shared" si="352"/>
        <v>2.5</v>
      </c>
      <c r="AA706" s="327"/>
      <c r="AB706" s="400">
        <f t="shared" si="361"/>
        <v>-30</v>
      </c>
      <c r="AC706" s="371"/>
      <c r="AD706" s="226" t="str">
        <f t="shared" si="338"/>
        <v/>
      </c>
      <c r="AE706" s="368">
        <f t="shared" si="353"/>
        <v>-27.5</v>
      </c>
      <c r="AF706" s="339"/>
      <c r="AG706" s="338"/>
      <c r="AH706" s="336"/>
      <c r="AI706" s="161">
        <f t="shared" si="354"/>
        <v>0</v>
      </c>
      <c r="AJ706" s="162">
        <f t="shared" si="339"/>
        <v>2.5</v>
      </c>
      <c r="AK706" s="163">
        <f t="shared" si="355"/>
        <v>2.5</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f t="shared" si="340"/>
        <v>18</v>
      </c>
      <c r="AX706" s="165" t="str">
        <f t="shared" si="341"/>
        <v/>
      </c>
      <c r="AY706" s="193">
        <f t="shared" si="342"/>
        <v>18</v>
      </c>
      <c r="AZ706" s="183" t="str">
        <f t="shared" si="343"/>
        <v/>
      </c>
      <c r="BA706" s="173">
        <f t="shared" si="344"/>
        <v>0.25</v>
      </c>
      <c r="BB706" s="174" t="str">
        <f t="shared" si="345"/>
        <v/>
      </c>
      <c r="BC706" s="186">
        <f t="shared" si="368"/>
        <v>0.25</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640" t="s">
        <v>3729</v>
      </c>
      <c r="E707" s="22" t="s">
        <v>46</v>
      </c>
      <c r="F707" s="17"/>
      <c r="G707" s="134">
        <v>44369</v>
      </c>
      <c r="H707" s="135">
        <v>44392</v>
      </c>
      <c r="I707" s="141"/>
      <c r="J707" s="25"/>
      <c r="K707" s="145"/>
      <c r="L707" s="28"/>
      <c r="M707" s="395">
        <v>44392</v>
      </c>
      <c r="N707" s="158">
        <f t="shared" si="351"/>
        <v>18</v>
      </c>
      <c r="O707" s="27"/>
      <c r="P707" s="27"/>
      <c r="Q707" s="27"/>
      <c r="R707" s="27" t="s">
        <v>0</v>
      </c>
      <c r="S707" s="27"/>
      <c r="T707" s="28"/>
      <c r="U707" s="29"/>
      <c r="V707" s="32">
        <v>0.25</v>
      </c>
      <c r="W707" s="318"/>
      <c r="X707" s="319"/>
      <c r="Y707" s="160">
        <f t="shared" si="337"/>
        <v>0.25</v>
      </c>
      <c r="Z707" s="159">
        <f t="shared" si="352"/>
        <v>2.5</v>
      </c>
      <c r="AA707" s="327"/>
      <c r="AB707" s="400">
        <f t="shared" si="361"/>
        <v>-30</v>
      </c>
      <c r="AC707" s="371"/>
      <c r="AD707" s="226" t="str">
        <f t="shared" si="338"/>
        <v/>
      </c>
      <c r="AE707" s="368">
        <f t="shared" si="353"/>
        <v>-27.5</v>
      </c>
      <c r="AF707" s="339"/>
      <c r="AG707" s="338"/>
      <c r="AH707" s="336"/>
      <c r="AI707" s="161">
        <f t="shared" si="354"/>
        <v>0</v>
      </c>
      <c r="AJ707" s="162">
        <f t="shared" si="339"/>
        <v>2.5</v>
      </c>
      <c r="AK707" s="163">
        <f t="shared" si="355"/>
        <v>2.5</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f t="shared" si="340"/>
        <v>18</v>
      </c>
      <c r="AX707" s="165" t="str">
        <f t="shared" si="341"/>
        <v/>
      </c>
      <c r="AY707" s="193">
        <f t="shared" si="342"/>
        <v>18</v>
      </c>
      <c r="AZ707" s="183" t="str">
        <f t="shared" si="343"/>
        <v/>
      </c>
      <c r="BA707" s="173">
        <f t="shared" si="344"/>
        <v>0.25</v>
      </c>
      <c r="BB707" s="174" t="str">
        <f t="shared" si="345"/>
        <v/>
      </c>
      <c r="BC707" s="186">
        <f t="shared" si="368"/>
        <v>0.25</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640" t="s">
        <v>3730</v>
      </c>
      <c r="E708" s="16" t="s">
        <v>46</v>
      </c>
      <c r="F708" s="17"/>
      <c r="G708" s="134">
        <v>44369</v>
      </c>
      <c r="H708" s="135">
        <v>44392</v>
      </c>
      <c r="I708" s="141"/>
      <c r="J708" s="25"/>
      <c r="K708" s="145"/>
      <c r="L708" s="28"/>
      <c r="M708" s="395">
        <v>44392</v>
      </c>
      <c r="N708" s="158">
        <f t="shared" si="351"/>
        <v>18</v>
      </c>
      <c r="O708" s="27"/>
      <c r="P708" s="27"/>
      <c r="Q708" s="27"/>
      <c r="R708" s="27" t="s">
        <v>0</v>
      </c>
      <c r="S708" s="27"/>
      <c r="T708" s="28"/>
      <c r="U708" s="29"/>
      <c r="V708" s="32">
        <v>0.25</v>
      </c>
      <c r="W708" s="318"/>
      <c r="X708" s="319"/>
      <c r="Y708" s="160">
        <f t="shared" si="337"/>
        <v>0.25</v>
      </c>
      <c r="Z708" s="159">
        <f t="shared" si="352"/>
        <v>2.5</v>
      </c>
      <c r="AA708" s="327"/>
      <c r="AB708" s="400">
        <f t="shared" si="361"/>
        <v>-30</v>
      </c>
      <c r="AC708" s="371"/>
      <c r="AD708" s="226" t="str">
        <f t="shared" si="338"/>
        <v/>
      </c>
      <c r="AE708" s="368">
        <f t="shared" si="353"/>
        <v>-27.5</v>
      </c>
      <c r="AF708" s="339"/>
      <c r="AG708" s="338"/>
      <c r="AH708" s="336"/>
      <c r="AI708" s="161">
        <f t="shared" si="354"/>
        <v>0</v>
      </c>
      <c r="AJ708" s="162">
        <f t="shared" si="339"/>
        <v>2.5</v>
      </c>
      <c r="AK708" s="163">
        <f t="shared" si="355"/>
        <v>2.5</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f t="shared" si="340"/>
        <v>18</v>
      </c>
      <c r="AX708" s="165" t="str">
        <f t="shared" si="341"/>
        <v/>
      </c>
      <c r="AY708" s="193">
        <f t="shared" si="342"/>
        <v>18</v>
      </c>
      <c r="AZ708" s="183" t="str">
        <f t="shared" si="343"/>
        <v/>
      </c>
      <c r="BA708" s="173">
        <f t="shared" si="344"/>
        <v>0.25</v>
      </c>
      <c r="BB708" s="174" t="str">
        <f t="shared" si="345"/>
        <v/>
      </c>
      <c r="BC708" s="186">
        <f t="shared" si="368"/>
        <v>0.25</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640" t="s">
        <v>3731</v>
      </c>
      <c r="E709" s="16" t="s">
        <v>46</v>
      </c>
      <c r="F709" s="17"/>
      <c r="G709" s="134">
        <v>44369</v>
      </c>
      <c r="H709" s="135">
        <v>44392</v>
      </c>
      <c r="I709" s="141"/>
      <c r="J709" s="25"/>
      <c r="K709" s="145"/>
      <c r="L709" s="28"/>
      <c r="M709" s="395">
        <v>44392</v>
      </c>
      <c r="N709" s="158">
        <f t="shared" si="351"/>
        <v>18</v>
      </c>
      <c r="O709" s="27"/>
      <c r="P709" s="27"/>
      <c r="Q709" s="27"/>
      <c r="R709" s="27" t="s">
        <v>0</v>
      </c>
      <c r="S709" s="27"/>
      <c r="T709" s="28"/>
      <c r="U709" s="29"/>
      <c r="V709" s="32">
        <v>0.25</v>
      </c>
      <c r="W709" s="318"/>
      <c r="X709" s="319"/>
      <c r="Y709" s="160">
        <f t="shared" si="337"/>
        <v>0.25</v>
      </c>
      <c r="Z709" s="159">
        <f t="shared" si="352"/>
        <v>2.5</v>
      </c>
      <c r="AA709" s="327"/>
      <c r="AB709" s="400">
        <f t="shared" si="361"/>
        <v>-30</v>
      </c>
      <c r="AC709" s="371"/>
      <c r="AD709" s="226" t="str">
        <f t="shared" si="338"/>
        <v/>
      </c>
      <c r="AE709" s="368">
        <f t="shared" si="353"/>
        <v>-27.5</v>
      </c>
      <c r="AF709" s="339"/>
      <c r="AG709" s="338"/>
      <c r="AH709" s="336"/>
      <c r="AI709" s="161">
        <f t="shared" si="354"/>
        <v>0</v>
      </c>
      <c r="AJ709" s="162">
        <f t="shared" si="339"/>
        <v>2.5</v>
      </c>
      <c r="AK709" s="163">
        <f t="shared" si="355"/>
        <v>2.5</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f t="shared" si="340"/>
        <v>18</v>
      </c>
      <c r="AX709" s="165" t="str">
        <f t="shared" si="341"/>
        <v/>
      </c>
      <c r="AY709" s="193">
        <f t="shared" si="342"/>
        <v>18</v>
      </c>
      <c r="AZ709" s="183" t="str">
        <f t="shared" si="343"/>
        <v/>
      </c>
      <c r="BA709" s="173">
        <f t="shared" si="344"/>
        <v>0.25</v>
      </c>
      <c r="BB709" s="174" t="str">
        <f t="shared" si="345"/>
        <v/>
      </c>
      <c r="BC709" s="186">
        <f t="shared" si="368"/>
        <v>0.25</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645" t="s">
        <v>3732</v>
      </c>
      <c r="E710" s="19" t="s">
        <v>46</v>
      </c>
      <c r="F710" s="17"/>
      <c r="G710" s="134">
        <v>44369</v>
      </c>
      <c r="H710" s="135">
        <v>44392</v>
      </c>
      <c r="I710" s="143"/>
      <c r="J710" s="80"/>
      <c r="K710" s="147"/>
      <c r="L710" s="30"/>
      <c r="M710" s="395">
        <v>44392</v>
      </c>
      <c r="N710" s="158">
        <f t="shared" si="351"/>
        <v>18</v>
      </c>
      <c r="O710" s="27"/>
      <c r="P710" s="27"/>
      <c r="Q710" s="27"/>
      <c r="R710" s="27" t="s">
        <v>0</v>
      </c>
      <c r="S710" s="27"/>
      <c r="T710" s="30"/>
      <c r="U710" s="31"/>
      <c r="V710" s="32">
        <v>0.25</v>
      </c>
      <c r="W710" s="320"/>
      <c r="X710" s="318"/>
      <c r="Y710" s="160">
        <f t="shared" si="337"/>
        <v>0.25</v>
      </c>
      <c r="Z710" s="159">
        <f t="shared" si="352"/>
        <v>2.5</v>
      </c>
      <c r="AA710" s="328"/>
      <c r="AB710" s="400">
        <f t="shared" si="361"/>
        <v>-30</v>
      </c>
      <c r="AC710" s="371"/>
      <c r="AD710" s="226" t="str">
        <f t="shared" si="338"/>
        <v/>
      </c>
      <c r="AE710" s="368">
        <f t="shared" si="353"/>
        <v>-27.5</v>
      </c>
      <c r="AF710" s="340"/>
      <c r="AG710" s="341"/>
      <c r="AH710" s="339"/>
      <c r="AI710" s="161">
        <f t="shared" si="354"/>
        <v>0</v>
      </c>
      <c r="AJ710" s="162">
        <f t="shared" si="339"/>
        <v>2.5</v>
      </c>
      <c r="AK710" s="163">
        <f t="shared" si="355"/>
        <v>2.5</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f t="shared" si="340"/>
        <v>18</v>
      </c>
      <c r="AX710" s="165" t="str">
        <f t="shared" si="341"/>
        <v/>
      </c>
      <c r="AY710" s="193">
        <f t="shared" si="342"/>
        <v>18</v>
      </c>
      <c r="AZ710" s="183" t="str">
        <f t="shared" si="343"/>
        <v/>
      </c>
      <c r="BA710" s="173">
        <f t="shared" si="344"/>
        <v>0.25</v>
      </c>
      <c r="BB710" s="174" t="str">
        <f t="shared" si="345"/>
        <v/>
      </c>
      <c r="BC710" s="186">
        <f t="shared" si="368"/>
        <v>0.25</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640" t="s">
        <v>3733</v>
      </c>
      <c r="E711" s="24" t="s">
        <v>46</v>
      </c>
      <c r="F711" s="17"/>
      <c r="G711" s="134">
        <v>44369</v>
      </c>
      <c r="H711" s="135">
        <v>44392</v>
      </c>
      <c r="I711" s="141"/>
      <c r="J711" s="25"/>
      <c r="K711" s="145"/>
      <c r="L711" s="28"/>
      <c r="M711" s="395">
        <v>44392</v>
      </c>
      <c r="N711" s="158">
        <f t="shared" si="351"/>
        <v>18</v>
      </c>
      <c r="O711" s="27"/>
      <c r="P711" s="27"/>
      <c r="Q711" s="27"/>
      <c r="R711" s="27" t="s">
        <v>0</v>
      </c>
      <c r="S711" s="27"/>
      <c r="T711" s="27"/>
      <c r="U711" s="28"/>
      <c r="V711" s="32">
        <v>0.25</v>
      </c>
      <c r="W711" s="318"/>
      <c r="X711" s="318"/>
      <c r="Y711" s="160">
        <f t="shared" si="337"/>
        <v>0.25</v>
      </c>
      <c r="Z711" s="159">
        <f t="shared" si="352"/>
        <v>2.5</v>
      </c>
      <c r="AA711" s="327"/>
      <c r="AB711" s="400">
        <f t="shared" si="361"/>
        <v>-30</v>
      </c>
      <c r="AC711" s="371"/>
      <c r="AD711" s="226" t="str">
        <f t="shared" si="338"/>
        <v/>
      </c>
      <c r="AE711" s="368">
        <f t="shared" si="353"/>
        <v>-27.5</v>
      </c>
      <c r="AF711" s="339"/>
      <c r="AG711" s="342"/>
      <c r="AH711" s="339"/>
      <c r="AI711" s="161">
        <f t="shared" si="354"/>
        <v>0</v>
      </c>
      <c r="AJ711" s="162">
        <f t="shared" si="339"/>
        <v>2.5</v>
      </c>
      <c r="AK711" s="163">
        <f t="shared" si="355"/>
        <v>2.5</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f t="shared" si="340"/>
        <v>18</v>
      </c>
      <c r="AX711" s="165" t="str">
        <f t="shared" si="341"/>
        <v/>
      </c>
      <c r="AY711" s="193">
        <f t="shared" si="342"/>
        <v>18</v>
      </c>
      <c r="AZ711" s="183" t="str">
        <f t="shared" si="343"/>
        <v/>
      </c>
      <c r="BA711" s="173">
        <f t="shared" si="344"/>
        <v>0.25</v>
      </c>
      <c r="BB711" s="174" t="str">
        <f t="shared" si="345"/>
        <v/>
      </c>
      <c r="BC711" s="186">
        <f t="shared" si="368"/>
        <v>0.25</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39" customHeight="1" x14ac:dyDescent="0.3">
      <c r="A712" s="219"/>
      <c r="B712" s="220"/>
      <c r="C712" s="213">
        <v>701</v>
      </c>
      <c r="D712" s="651" t="s">
        <v>3725</v>
      </c>
      <c r="E712" s="35" t="s">
        <v>3615</v>
      </c>
      <c r="F712" s="34"/>
      <c r="G712" s="134">
        <v>44369</v>
      </c>
      <c r="H712" s="135">
        <v>44392</v>
      </c>
      <c r="I712" s="140"/>
      <c r="J712" s="78"/>
      <c r="K712" s="144"/>
      <c r="L712" s="119"/>
      <c r="M712" s="395">
        <v>44392</v>
      </c>
      <c r="N712" s="158">
        <f t="shared" si="351"/>
        <v>18</v>
      </c>
      <c r="O712" s="321"/>
      <c r="P712" s="315"/>
      <c r="Q712" s="315"/>
      <c r="R712" s="27" t="s">
        <v>0</v>
      </c>
      <c r="S712" s="315"/>
      <c r="T712" s="315"/>
      <c r="U712" s="316"/>
      <c r="V712" s="32">
        <v>0.25</v>
      </c>
      <c r="W712" s="313"/>
      <c r="X712" s="313"/>
      <c r="Y712" s="160">
        <f t="shared" si="337"/>
        <v>0.25</v>
      </c>
      <c r="Z712" s="159">
        <f t="shared" si="352"/>
        <v>2.5</v>
      </c>
      <c r="AA712" s="327"/>
      <c r="AB712" s="400">
        <f t="shared" si="361"/>
        <v>-30</v>
      </c>
      <c r="AC712" s="371"/>
      <c r="AD712" s="226" t="str">
        <f t="shared" si="338"/>
        <v/>
      </c>
      <c r="AE712" s="368">
        <f t="shared" si="353"/>
        <v>-27.5</v>
      </c>
      <c r="AF712" s="339"/>
      <c r="AG712" s="338"/>
      <c r="AH712" s="336"/>
      <c r="AI712" s="161">
        <f t="shared" si="354"/>
        <v>0</v>
      </c>
      <c r="AJ712" s="162">
        <f t="shared" si="339"/>
        <v>2.5</v>
      </c>
      <c r="AK712" s="163">
        <f t="shared" si="355"/>
        <v>2.5</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f t="shared" si="340"/>
        <v>18</v>
      </c>
      <c r="AX712" s="165" t="str">
        <f t="shared" si="341"/>
        <v/>
      </c>
      <c r="AY712" s="193">
        <f t="shared" si="342"/>
        <v>18</v>
      </c>
      <c r="AZ712" s="183" t="str">
        <f t="shared" si="343"/>
        <v/>
      </c>
      <c r="BA712" s="173">
        <f t="shared" si="344"/>
        <v>0.25</v>
      </c>
      <c r="BB712" s="174" t="str">
        <f t="shared" si="345"/>
        <v/>
      </c>
      <c r="BC712" s="186">
        <f t="shared" si="368"/>
        <v>0.25</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651" t="s">
        <v>3726</v>
      </c>
      <c r="E713" s="33" t="s">
        <v>3615</v>
      </c>
      <c r="F713" s="34"/>
      <c r="G713" s="134">
        <v>44369</v>
      </c>
      <c r="H713" s="135">
        <v>44392</v>
      </c>
      <c r="I713" s="140"/>
      <c r="J713" s="78"/>
      <c r="K713" s="144"/>
      <c r="L713" s="119"/>
      <c r="M713" s="395">
        <v>44392</v>
      </c>
      <c r="N713" s="158">
        <f t="shared" si="351"/>
        <v>18</v>
      </c>
      <c r="O713" s="315"/>
      <c r="P713" s="315"/>
      <c r="Q713" s="315"/>
      <c r="R713" s="27" t="s">
        <v>0</v>
      </c>
      <c r="S713" s="315"/>
      <c r="T713" s="316"/>
      <c r="U713" s="317"/>
      <c r="V713" s="32">
        <v>0.25</v>
      </c>
      <c r="W713" s="313"/>
      <c r="X713" s="313"/>
      <c r="Y713" s="160">
        <f t="shared" si="337"/>
        <v>0.25</v>
      </c>
      <c r="Z713" s="159">
        <f t="shared" si="352"/>
        <v>2.5</v>
      </c>
      <c r="AA713" s="326"/>
      <c r="AB713" s="400">
        <f t="shared" si="361"/>
        <v>-30</v>
      </c>
      <c r="AC713" s="370"/>
      <c r="AD713" s="226" t="str">
        <f t="shared" si="338"/>
        <v/>
      </c>
      <c r="AE713" s="368">
        <f t="shared" si="353"/>
        <v>-27.5</v>
      </c>
      <c r="AF713" s="331"/>
      <c r="AG713" s="333"/>
      <c r="AH713" s="334"/>
      <c r="AI713" s="161">
        <f t="shared" si="354"/>
        <v>0</v>
      </c>
      <c r="AJ713" s="162">
        <f t="shared" si="339"/>
        <v>2.5</v>
      </c>
      <c r="AK713" s="163">
        <f t="shared" si="355"/>
        <v>2.5</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f t="shared" si="340"/>
        <v>18</v>
      </c>
      <c r="AX713" s="165" t="str">
        <f t="shared" si="341"/>
        <v/>
      </c>
      <c r="AY713" s="193">
        <f t="shared" si="342"/>
        <v>18</v>
      </c>
      <c r="AZ713" s="183" t="str">
        <f t="shared" si="343"/>
        <v/>
      </c>
      <c r="BA713" s="173">
        <f t="shared" si="344"/>
        <v>0.25</v>
      </c>
      <c r="BB713" s="174" t="str">
        <f t="shared" si="345"/>
        <v/>
      </c>
      <c r="BC713" s="186">
        <f t="shared" si="368"/>
        <v>0.25</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652" t="s">
        <v>3727</v>
      </c>
      <c r="E714" s="33" t="s">
        <v>3615</v>
      </c>
      <c r="F714" s="34"/>
      <c r="G714" s="134">
        <v>44369</v>
      </c>
      <c r="H714" s="135">
        <v>44392</v>
      </c>
      <c r="I714" s="141"/>
      <c r="J714" s="25"/>
      <c r="K714" s="145"/>
      <c r="L714" s="28"/>
      <c r="M714" s="395">
        <v>44392</v>
      </c>
      <c r="N714" s="158">
        <f t="shared" si="351"/>
        <v>18</v>
      </c>
      <c r="O714" s="315"/>
      <c r="P714" s="315"/>
      <c r="Q714" s="315"/>
      <c r="R714" s="27" t="s">
        <v>0</v>
      </c>
      <c r="S714" s="315"/>
      <c r="T714" s="316"/>
      <c r="U714" s="317"/>
      <c r="V714" s="32">
        <v>0.25</v>
      </c>
      <c r="W714" s="313"/>
      <c r="X714" s="313"/>
      <c r="Y714" s="160">
        <f t="shared" si="337"/>
        <v>0.25</v>
      </c>
      <c r="Z714" s="159">
        <f t="shared" si="352"/>
        <v>2.5</v>
      </c>
      <c r="AA714" s="326"/>
      <c r="AB714" s="400">
        <f t="shared" si="361"/>
        <v>-30</v>
      </c>
      <c r="AC714" s="370"/>
      <c r="AD714" s="226" t="str">
        <f t="shared" si="338"/>
        <v/>
      </c>
      <c r="AE714" s="368">
        <f t="shared" si="353"/>
        <v>-27.5</v>
      </c>
      <c r="AF714" s="331"/>
      <c r="AG714" s="333"/>
      <c r="AH714" s="334"/>
      <c r="AI714" s="161">
        <f t="shared" si="354"/>
        <v>0</v>
      </c>
      <c r="AJ714" s="162">
        <f t="shared" si="339"/>
        <v>2.5</v>
      </c>
      <c r="AK714" s="163">
        <f t="shared" si="355"/>
        <v>2.5</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f t="shared" si="340"/>
        <v>18</v>
      </c>
      <c r="AX714" s="165" t="str">
        <f t="shared" si="341"/>
        <v/>
      </c>
      <c r="AY714" s="193">
        <f t="shared" si="342"/>
        <v>18</v>
      </c>
      <c r="AZ714" s="183" t="str">
        <f t="shared" si="343"/>
        <v/>
      </c>
      <c r="BA714" s="173">
        <f t="shared" si="344"/>
        <v>0.25</v>
      </c>
      <c r="BB714" s="174" t="str">
        <f t="shared" si="345"/>
        <v/>
      </c>
      <c r="BC714" s="186">
        <f t="shared" si="368"/>
        <v>0.25</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651" t="s">
        <v>3728</v>
      </c>
      <c r="E715" s="33" t="s">
        <v>3615</v>
      </c>
      <c r="F715" s="34"/>
      <c r="G715" s="134">
        <v>44369</v>
      </c>
      <c r="H715" s="135">
        <v>44392</v>
      </c>
      <c r="I715" s="141"/>
      <c r="J715" s="25"/>
      <c r="K715" s="145"/>
      <c r="L715" s="28"/>
      <c r="M715" s="395">
        <v>44392</v>
      </c>
      <c r="N715" s="158">
        <f t="shared" si="351"/>
        <v>18</v>
      </c>
      <c r="O715" s="315"/>
      <c r="P715" s="315"/>
      <c r="Q715" s="315"/>
      <c r="R715" s="27" t="s">
        <v>0</v>
      </c>
      <c r="S715" s="315"/>
      <c r="T715" s="316"/>
      <c r="U715" s="317"/>
      <c r="V715" s="32">
        <v>0.25</v>
      </c>
      <c r="W715" s="313"/>
      <c r="X715" s="313"/>
      <c r="Y715" s="160">
        <f t="shared" si="337"/>
        <v>0.25</v>
      </c>
      <c r="Z715" s="159">
        <f t="shared" si="352"/>
        <v>2.5</v>
      </c>
      <c r="AA715" s="326"/>
      <c r="AB715" s="400">
        <f t="shared" si="361"/>
        <v>-30</v>
      </c>
      <c r="AC715" s="370"/>
      <c r="AD715" s="226" t="str">
        <f t="shared" si="338"/>
        <v/>
      </c>
      <c r="AE715" s="368">
        <f t="shared" si="353"/>
        <v>-27.5</v>
      </c>
      <c r="AF715" s="331"/>
      <c r="AG715" s="333"/>
      <c r="AH715" s="334"/>
      <c r="AI715" s="161">
        <f t="shared" si="354"/>
        <v>0</v>
      </c>
      <c r="AJ715" s="162">
        <f t="shared" si="339"/>
        <v>2.5</v>
      </c>
      <c r="AK715" s="163">
        <f t="shared" si="355"/>
        <v>2.5</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f t="shared" si="340"/>
        <v>18</v>
      </c>
      <c r="AX715" s="165" t="str">
        <f t="shared" si="341"/>
        <v/>
      </c>
      <c r="AY715" s="193">
        <f t="shared" si="342"/>
        <v>18</v>
      </c>
      <c r="AZ715" s="183" t="str">
        <f t="shared" si="343"/>
        <v/>
      </c>
      <c r="BA715" s="173">
        <f t="shared" si="344"/>
        <v>0.25</v>
      </c>
      <c r="BB715" s="174" t="str">
        <f t="shared" si="345"/>
        <v/>
      </c>
      <c r="BC715" s="186">
        <f t="shared" si="368"/>
        <v>0.25</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651" t="s">
        <v>3729</v>
      </c>
      <c r="E716" s="33" t="s">
        <v>3615</v>
      </c>
      <c r="F716" s="17"/>
      <c r="G716" s="134">
        <v>44369</v>
      </c>
      <c r="H716" s="135">
        <v>44392</v>
      </c>
      <c r="I716" s="141"/>
      <c r="J716" s="25"/>
      <c r="K716" s="145"/>
      <c r="L716" s="28"/>
      <c r="M716" s="395">
        <v>44392</v>
      </c>
      <c r="N716" s="158">
        <f t="shared" si="351"/>
        <v>18</v>
      </c>
      <c r="O716" s="27"/>
      <c r="P716" s="27"/>
      <c r="Q716" s="27"/>
      <c r="R716" s="27" t="s">
        <v>0</v>
      </c>
      <c r="S716" s="27"/>
      <c r="T716" s="28"/>
      <c r="U716" s="29"/>
      <c r="V716" s="32">
        <v>0.25</v>
      </c>
      <c r="W716" s="313"/>
      <c r="X716" s="313"/>
      <c r="Y716" s="160">
        <f t="shared" ref="Y716:Y779" si="369">V716+W716+X716</f>
        <v>0.25</v>
      </c>
      <c r="Z716" s="159">
        <f t="shared" si="352"/>
        <v>2.5</v>
      </c>
      <c r="AA716" s="327"/>
      <c r="AB716" s="400">
        <f t="shared" si="361"/>
        <v>-30</v>
      </c>
      <c r="AC716" s="371"/>
      <c r="AD716" s="226" t="str">
        <f t="shared" ref="AD716:AD779" si="370">IF(F716="x",(0-((V716*10)+(W716*20))),"")</f>
        <v/>
      </c>
      <c r="AE716" s="368">
        <f t="shared" si="353"/>
        <v>-27.5</v>
      </c>
      <c r="AF716" s="339"/>
      <c r="AG716" s="338"/>
      <c r="AH716" s="336"/>
      <c r="AI716" s="161">
        <f t="shared" si="354"/>
        <v>0</v>
      </c>
      <c r="AJ716" s="162">
        <f t="shared" ref="AJ716:AJ779" si="371">(X716*20)+Z716+AA716+AF716</f>
        <v>2.5</v>
      </c>
      <c r="AK716" s="163">
        <f t="shared" si="355"/>
        <v>2.5</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f t="shared" ref="AW716:AW779" si="372">IF(N716&gt;0,N716,"")</f>
        <v>18</v>
      </c>
      <c r="AX716" s="165" t="str">
        <f t="shared" ref="AX716:AX779" si="373">IF(AND(K716="x",AW716&gt;0),AW716,"")</f>
        <v/>
      </c>
      <c r="AY716" s="193">
        <f t="shared" ref="AY716:AY779" si="374">IF(OR(K716="x",F716="x",AW716&lt;=0),"",AW716)</f>
        <v>18</v>
      </c>
      <c r="AZ716" s="183" t="str">
        <f t="shared" ref="AZ716:AZ779" si="375">IF(AND(F716="x",AW716&gt;0),AW716,"")</f>
        <v/>
      </c>
      <c r="BA716" s="173">
        <f t="shared" ref="BA716:BA779" si="376">IF(V716&gt;0,V716,"")</f>
        <v>0.25</v>
      </c>
      <c r="BB716" s="174" t="str">
        <f t="shared" ref="BB716:BB779" si="377">IF(AND(K716="x",BA716&gt;0),BA716,"")</f>
        <v/>
      </c>
      <c r="BC716" s="186">
        <f t="shared" si="368"/>
        <v>0.25</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651" t="s">
        <v>3730</v>
      </c>
      <c r="E717" s="33" t="s">
        <v>3615</v>
      </c>
      <c r="F717" s="17"/>
      <c r="G717" s="134">
        <v>44369</v>
      </c>
      <c r="H717" s="135">
        <v>44392</v>
      </c>
      <c r="I717" s="141"/>
      <c r="J717" s="25"/>
      <c r="K717" s="145"/>
      <c r="L717" s="28"/>
      <c r="M717" s="395">
        <v>44392</v>
      </c>
      <c r="N717" s="158">
        <f t="shared" ref="N717:N780" si="383">IF((NETWORKDAYS(G717,M717)&gt;0),(NETWORKDAYS(G717,M717)),"")</f>
        <v>18</v>
      </c>
      <c r="O717" s="27"/>
      <c r="P717" s="27"/>
      <c r="Q717" s="27"/>
      <c r="R717" s="27" t="s">
        <v>0</v>
      </c>
      <c r="S717" s="27"/>
      <c r="T717" s="28"/>
      <c r="U717" s="29"/>
      <c r="V717" s="32">
        <v>0.25</v>
      </c>
      <c r="W717" s="318"/>
      <c r="X717" s="319"/>
      <c r="Y717" s="160">
        <f t="shared" si="369"/>
        <v>0.25</v>
      </c>
      <c r="Z717" s="159">
        <f t="shared" ref="Z717:Z780" si="384">IF((F717="x"),0,((V717*10)+(W717*20)))</f>
        <v>2.5</v>
      </c>
      <c r="AA717" s="327"/>
      <c r="AB717" s="400">
        <f t="shared" si="361"/>
        <v>-30</v>
      </c>
      <c r="AC717" s="371"/>
      <c r="AD717" s="226" t="str">
        <f t="shared" si="370"/>
        <v/>
      </c>
      <c r="AE717" s="368">
        <f t="shared" ref="AE717:AE780" si="385">IF(AND(Z717&gt;0,F717="x"),0,IF(AND(Z717&gt;0,AC717="x"),Z717-60,IF(AND(Z717&gt;0,AB717=-30),Z717+AB717,0)))</f>
        <v>-27.5</v>
      </c>
      <c r="AF717" s="339"/>
      <c r="AG717" s="338"/>
      <c r="AH717" s="336"/>
      <c r="AI717" s="161">
        <f t="shared" ref="AI717:AI780" si="386">IF(AE717&lt;=0,AG717,AE717+AG717)</f>
        <v>0</v>
      </c>
      <c r="AJ717" s="162">
        <f t="shared" si="371"/>
        <v>2.5</v>
      </c>
      <c r="AK717" s="163">
        <f t="shared" ref="AK717:AK780" si="387">AJ717-AH717</f>
        <v>2.5</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f t="shared" si="372"/>
        <v>18</v>
      </c>
      <c r="AX717" s="165" t="str">
        <f t="shared" si="373"/>
        <v/>
      </c>
      <c r="AY717" s="193">
        <f t="shared" si="374"/>
        <v>18</v>
      </c>
      <c r="AZ717" s="183" t="str">
        <f t="shared" si="375"/>
        <v/>
      </c>
      <c r="BA717" s="173">
        <f t="shared" si="376"/>
        <v>0.25</v>
      </c>
      <c r="BB717" s="174" t="str">
        <f t="shared" si="377"/>
        <v/>
      </c>
      <c r="BC717" s="186">
        <f t="shared" si="368"/>
        <v>0.25</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651" t="s">
        <v>3731</v>
      </c>
      <c r="E718" s="33" t="s">
        <v>3615</v>
      </c>
      <c r="F718" s="17"/>
      <c r="G718" s="134">
        <v>44369</v>
      </c>
      <c r="H718" s="135">
        <v>44392</v>
      </c>
      <c r="I718" s="141"/>
      <c r="J718" s="25"/>
      <c r="K718" s="145"/>
      <c r="L718" s="28"/>
      <c r="M718" s="395">
        <v>44392</v>
      </c>
      <c r="N718" s="158">
        <f t="shared" si="383"/>
        <v>18</v>
      </c>
      <c r="O718" s="27"/>
      <c r="P718" s="27"/>
      <c r="Q718" s="27"/>
      <c r="R718" s="27" t="s">
        <v>0</v>
      </c>
      <c r="S718" s="27"/>
      <c r="T718" s="28"/>
      <c r="U718" s="29"/>
      <c r="V718" s="32">
        <v>0.25</v>
      </c>
      <c r="W718" s="318"/>
      <c r="X718" s="319"/>
      <c r="Y718" s="160">
        <f t="shared" si="369"/>
        <v>0.25</v>
      </c>
      <c r="Z718" s="159">
        <f t="shared" si="384"/>
        <v>2.5</v>
      </c>
      <c r="AA718" s="327"/>
      <c r="AB718" s="400">
        <f t="shared" ref="AB718:AB781" si="393">IF(AND(Z718&gt;=0,F718="x"),0,IF(AND(Z718&gt;0,AC718="x"),0,IF(Z718&gt;0,0-30,0)))</f>
        <v>-30</v>
      </c>
      <c r="AC718" s="371"/>
      <c r="AD718" s="226" t="str">
        <f t="shared" si="370"/>
        <v/>
      </c>
      <c r="AE718" s="368">
        <f t="shared" si="385"/>
        <v>-27.5</v>
      </c>
      <c r="AF718" s="339"/>
      <c r="AG718" s="338"/>
      <c r="AH718" s="336"/>
      <c r="AI718" s="161">
        <f t="shared" si="386"/>
        <v>0</v>
      </c>
      <c r="AJ718" s="162">
        <f t="shared" si="371"/>
        <v>2.5</v>
      </c>
      <c r="AK718" s="163">
        <f t="shared" si="387"/>
        <v>2.5</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f t="shared" si="372"/>
        <v>18</v>
      </c>
      <c r="AX718" s="165" t="str">
        <f t="shared" si="373"/>
        <v/>
      </c>
      <c r="AY718" s="193">
        <f t="shared" si="374"/>
        <v>18</v>
      </c>
      <c r="AZ718" s="183" t="str">
        <f t="shared" si="375"/>
        <v/>
      </c>
      <c r="BA718" s="173">
        <f t="shared" si="376"/>
        <v>0.25</v>
      </c>
      <c r="BB718" s="174" t="str">
        <f t="shared" si="377"/>
        <v/>
      </c>
      <c r="BC718" s="186">
        <f t="shared" si="368"/>
        <v>0.25</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656" t="s">
        <v>3732</v>
      </c>
      <c r="E719" s="33" t="s">
        <v>3615</v>
      </c>
      <c r="F719" s="17"/>
      <c r="G719" s="134">
        <v>44369</v>
      </c>
      <c r="H719" s="135">
        <v>44392</v>
      </c>
      <c r="I719" s="141"/>
      <c r="J719" s="25"/>
      <c r="K719" s="145"/>
      <c r="L719" s="28"/>
      <c r="M719" s="395">
        <v>44392</v>
      </c>
      <c r="N719" s="158">
        <f t="shared" si="383"/>
        <v>18</v>
      </c>
      <c r="O719" s="27"/>
      <c r="P719" s="27"/>
      <c r="Q719" s="27"/>
      <c r="R719" s="27" t="s">
        <v>0</v>
      </c>
      <c r="S719" s="27"/>
      <c r="T719" s="28"/>
      <c r="U719" s="29"/>
      <c r="V719" s="32">
        <v>0.25</v>
      </c>
      <c r="W719" s="318"/>
      <c r="X719" s="319"/>
      <c r="Y719" s="160">
        <f t="shared" si="369"/>
        <v>0.25</v>
      </c>
      <c r="Z719" s="159">
        <f t="shared" si="384"/>
        <v>2.5</v>
      </c>
      <c r="AA719" s="327"/>
      <c r="AB719" s="400">
        <f t="shared" si="393"/>
        <v>-30</v>
      </c>
      <c r="AC719" s="371"/>
      <c r="AD719" s="226" t="str">
        <f t="shared" si="370"/>
        <v/>
      </c>
      <c r="AE719" s="368">
        <f t="shared" si="385"/>
        <v>-27.5</v>
      </c>
      <c r="AF719" s="339"/>
      <c r="AG719" s="338"/>
      <c r="AH719" s="336"/>
      <c r="AI719" s="161">
        <f t="shared" si="386"/>
        <v>0</v>
      </c>
      <c r="AJ719" s="162">
        <f t="shared" si="371"/>
        <v>2.5</v>
      </c>
      <c r="AK719" s="163">
        <f t="shared" si="387"/>
        <v>2.5</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f t="shared" si="372"/>
        <v>18</v>
      </c>
      <c r="AX719" s="165" t="str">
        <f t="shared" si="373"/>
        <v/>
      </c>
      <c r="AY719" s="193">
        <f t="shared" si="374"/>
        <v>18</v>
      </c>
      <c r="AZ719" s="183" t="str">
        <f t="shared" si="375"/>
        <v/>
      </c>
      <c r="BA719" s="173">
        <f t="shared" si="376"/>
        <v>0.25</v>
      </c>
      <c r="BB719" s="174" t="str">
        <f t="shared" si="377"/>
        <v/>
      </c>
      <c r="BC719" s="186">
        <f t="shared" si="368"/>
        <v>0.25</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651" t="s">
        <v>3733</v>
      </c>
      <c r="E720" s="33" t="s">
        <v>3615</v>
      </c>
      <c r="F720" s="17"/>
      <c r="G720" s="134">
        <v>44369</v>
      </c>
      <c r="H720" s="135">
        <v>44392</v>
      </c>
      <c r="I720" s="141"/>
      <c r="J720" s="25"/>
      <c r="K720" s="145"/>
      <c r="L720" s="28"/>
      <c r="M720" s="395">
        <v>44392</v>
      </c>
      <c r="N720" s="158">
        <f t="shared" si="383"/>
        <v>18</v>
      </c>
      <c r="O720" s="27"/>
      <c r="P720" s="27"/>
      <c r="Q720" s="27"/>
      <c r="R720" s="27" t="s">
        <v>0</v>
      </c>
      <c r="S720" s="27"/>
      <c r="T720" s="28"/>
      <c r="U720" s="29"/>
      <c r="V720" s="32">
        <v>0.25</v>
      </c>
      <c r="W720" s="318"/>
      <c r="X720" s="319"/>
      <c r="Y720" s="160">
        <f t="shared" si="369"/>
        <v>0.25</v>
      </c>
      <c r="Z720" s="159">
        <f t="shared" si="384"/>
        <v>2.5</v>
      </c>
      <c r="AA720" s="327"/>
      <c r="AB720" s="400">
        <f t="shared" si="393"/>
        <v>-30</v>
      </c>
      <c r="AC720" s="371"/>
      <c r="AD720" s="226" t="str">
        <f t="shared" si="370"/>
        <v/>
      </c>
      <c r="AE720" s="368">
        <f t="shared" si="385"/>
        <v>-27.5</v>
      </c>
      <c r="AF720" s="339"/>
      <c r="AG720" s="338"/>
      <c r="AH720" s="336"/>
      <c r="AI720" s="161">
        <f t="shared" si="386"/>
        <v>0</v>
      </c>
      <c r="AJ720" s="162">
        <f t="shared" si="371"/>
        <v>2.5</v>
      </c>
      <c r="AK720" s="163">
        <f t="shared" si="387"/>
        <v>2.5</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f t="shared" si="372"/>
        <v>18</v>
      </c>
      <c r="AX720" s="165" t="str">
        <f t="shared" si="373"/>
        <v/>
      </c>
      <c r="AY720" s="193">
        <f t="shared" si="374"/>
        <v>18</v>
      </c>
      <c r="AZ720" s="183" t="str">
        <f t="shared" si="375"/>
        <v/>
      </c>
      <c r="BA720" s="173">
        <f t="shared" si="376"/>
        <v>0.25</v>
      </c>
      <c r="BB720" s="174" t="str">
        <f t="shared" si="377"/>
        <v/>
      </c>
      <c r="BC720" s="186">
        <f t="shared" si="368"/>
        <v>0.25</v>
      </c>
      <c r="BD720" s="174" t="str">
        <f t="shared" si="378"/>
        <v/>
      </c>
      <c r="BE720" s="201" t="str">
        <f t="shared" si="379"/>
        <v/>
      </c>
      <c r="BF720" s="174" t="str">
        <f t="shared" si="380"/>
        <v/>
      </c>
      <c r="BG720" s="186" t="str">
        <f t="shared" si="381"/>
        <v/>
      </c>
      <c r="BH720" s="175" t="str">
        <f t="shared" si="382"/>
        <v/>
      </c>
      <c r="BI720" s="632"/>
    </row>
    <row r="721" spans="1:61" ht="42" customHeight="1" x14ac:dyDescent="0.3">
      <c r="A721" s="221"/>
      <c r="B721" s="222"/>
      <c r="C721" s="214">
        <v>710</v>
      </c>
      <c r="D721" s="662" t="s">
        <v>3725</v>
      </c>
      <c r="E721" s="16" t="s">
        <v>3623</v>
      </c>
      <c r="F721" s="17"/>
      <c r="G721" s="134">
        <v>44369</v>
      </c>
      <c r="H721" s="135">
        <v>44392</v>
      </c>
      <c r="I721" s="143"/>
      <c r="J721" s="80"/>
      <c r="K721" s="147"/>
      <c r="L721" s="30"/>
      <c r="M721" s="395">
        <v>44392</v>
      </c>
      <c r="N721" s="158">
        <f t="shared" si="383"/>
        <v>18</v>
      </c>
      <c r="O721" s="27"/>
      <c r="P721" s="27"/>
      <c r="Q721" s="27"/>
      <c r="R721" s="27" t="s">
        <v>0</v>
      </c>
      <c r="S721" s="27"/>
      <c r="T721" s="28"/>
      <c r="U721" s="29"/>
      <c r="V721" s="32">
        <v>0.25</v>
      </c>
      <c r="W721" s="318"/>
      <c r="X721" s="319"/>
      <c r="Y721" s="160">
        <f t="shared" si="369"/>
        <v>0.25</v>
      </c>
      <c r="Z721" s="159">
        <f t="shared" si="384"/>
        <v>2.5</v>
      </c>
      <c r="AA721" s="327"/>
      <c r="AB721" s="400">
        <f t="shared" si="393"/>
        <v>-30</v>
      </c>
      <c r="AC721" s="371"/>
      <c r="AD721" s="226" t="str">
        <f t="shared" si="370"/>
        <v/>
      </c>
      <c r="AE721" s="368">
        <f t="shared" si="385"/>
        <v>-27.5</v>
      </c>
      <c r="AF721" s="339"/>
      <c r="AG721" s="338"/>
      <c r="AH721" s="336"/>
      <c r="AI721" s="161">
        <f t="shared" si="386"/>
        <v>0</v>
      </c>
      <c r="AJ721" s="162">
        <f t="shared" si="371"/>
        <v>2.5</v>
      </c>
      <c r="AK721" s="163">
        <f t="shared" si="387"/>
        <v>2.5</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f t="shared" si="372"/>
        <v>18</v>
      </c>
      <c r="AX721" s="165" t="str">
        <f t="shared" si="373"/>
        <v/>
      </c>
      <c r="AY721" s="193">
        <f t="shared" si="374"/>
        <v>18</v>
      </c>
      <c r="AZ721" s="183" t="str">
        <f t="shared" si="375"/>
        <v/>
      </c>
      <c r="BA721" s="173">
        <f t="shared" si="376"/>
        <v>0.25</v>
      </c>
      <c r="BB721" s="174" t="str">
        <f t="shared" si="377"/>
        <v/>
      </c>
      <c r="BC721" s="186">
        <f t="shared" si="368"/>
        <v>0.25</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662" t="s">
        <v>3726</v>
      </c>
      <c r="E722" s="16" t="s">
        <v>3623</v>
      </c>
      <c r="F722" s="17"/>
      <c r="G722" s="134">
        <v>44369</v>
      </c>
      <c r="H722" s="135">
        <v>44392</v>
      </c>
      <c r="I722" s="141"/>
      <c r="J722" s="25"/>
      <c r="K722" s="145"/>
      <c r="L722" s="28"/>
      <c r="M722" s="395">
        <v>44392</v>
      </c>
      <c r="N722" s="158">
        <f t="shared" si="383"/>
        <v>18</v>
      </c>
      <c r="O722" s="27"/>
      <c r="P722" s="27"/>
      <c r="Q722" s="27"/>
      <c r="R722" s="27" t="s">
        <v>0</v>
      </c>
      <c r="S722" s="27"/>
      <c r="T722" s="28"/>
      <c r="U722" s="29"/>
      <c r="V722" s="32">
        <v>0.25</v>
      </c>
      <c r="W722" s="318"/>
      <c r="X722" s="319"/>
      <c r="Y722" s="160">
        <f t="shared" si="369"/>
        <v>0.25</v>
      </c>
      <c r="Z722" s="159">
        <f t="shared" si="384"/>
        <v>2.5</v>
      </c>
      <c r="AA722" s="327"/>
      <c r="AB722" s="400">
        <f t="shared" si="393"/>
        <v>-30</v>
      </c>
      <c r="AC722" s="371"/>
      <c r="AD722" s="226" t="str">
        <f t="shared" si="370"/>
        <v/>
      </c>
      <c r="AE722" s="368">
        <f t="shared" si="385"/>
        <v>-27.5</v>
      </c>
      <c r="AF722" s="339"/>
      <c r="AG722" s="338"/>
      <c r="AH722" s="336"/>
      <c r="AI722" s="161">
        <f t="shared" si="386"/>
        <v>0</v>
      </c>
      <c r="AJ722" s="162">
        <f t="shared" si="371"/>
        <v>2.5</v>
      </c>
      <c r="AK722" s="163">
        <f t="shared" si="387"/>
        <v>2.5</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f t="shared" si="372"/>
        <v>18</v>
      </c>
      <c r="AX722" s="165" t="str">
        <f t="shared" si="373"/>
        <v/>
      </c>
      <c r="AY722" s="193">
        <f t="shared" si="374"/>
        <v>18</v>
      </c>
      <c r="AZ722" s="183" t="str">
        <f t="shared" si="375"/>
        <v/>
      </c>
      <c r="BA722" s="173">
        <f t="shared" si="376"/>
        <v>0.25</v>
      </c>
      <c r="BB722" s="174" t="str">
        <f t="shared" si="377"/>
        <v/>
      </c>
      <c r="BC722" s="186">
        <f t="shared" ref="BC722:BC785" si="400">IF(OR(K722="x",F722="X",BA722&lt;=0),"",BA722)</f>
        <v>0.25</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663" t="s">
        <v>3727</v>
      </c>
      <c r="E723" s="16" t="s">
        <v>3623</v>
      </c>
      <c r="F723" s="17"/>
      <c r="G723" s="134">
        <v>44369</v>
      </c>
      <c r="H723" s="135">
        <v>44392</v>
      </c>
      <c r="I723" s="141"/>
      <c r="J723" s="25"/>
      <c r="K723" s="145"/>
      <c r="L723" s="28"/>
      <c r="M723" s="395">
        <v>44392</v>
      </c>
      <c r="N723" s="158">
        <f t="shared" si="383"/>
        <v>18</v>
      </c>
      <c r="O723" s="27"/>
      <c r="P723" s="27"/>
      <c r="Q723" s="27"/>
      <c r="R723" s="27" t="s">
        <v>0</v>
      </c>
      <c r="S723" s="27"/>
      <c r="T723" s="28"/>
      <c r="U723" s="29"/>
      <c r="V723" s="32">
        <v>0.25</v>
      </c>
      <c r="W723" s="318"/>
      <c r="X723" s="319"/>
      <c r="Y723" s="160">
        <f t="shared" si="369"/>
        <v>0.25</v>
      </c>
      <c r="Z723" s="159">
        <f t="shared" si="384"/>
        <v>2.5</v>
      </c>
      <c r="AA723" s="327"/>
      <c r="AB723" s="400">
        <f t="shared" si="393"/>
        <v>-30</v>
      </c>
      <c r="AC723" s="371"/>
      <c r="AD723" s="226" t="str">
        <f t="shared" si="370"/>
        <v/>
      </c>
      <c r="AE723" s="368">
        <f t="shared" si="385"/>
        <v>-27.5</v>
      </c>
      <c r="AF723" s="339"/>
      <c r="AG723" s="338"/>
      <c r="AH723" s="336"/>
      <c r="AI723" s="161">
        <f t="shared" si="386"/>
        <v>0</v>
      </c>
      <c r="AJ723" s="162">
        <f t="shared" si="371"/>
        <v>2.5</v>
      </c>
      <c r="AK723" s="163">
        <f t="shared" si="387"/>
        <v>2.5</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f t="shared" si="372"/>
        <v>18</v>
      </c>
      <c r="AX723" s="165" t="str">
        <f t="shared" si="373"/>
        <v/>
      </c>
      <c r="AY723" s="193">
        <f t="shared" si="374"/>
        <v>18</v>
      </c>
      <c r="AZ723" s="183" t="str">
        <f t="shared" si="375"/>
        <v/>
      </c>
      <c r="BA723" s="173">
        <f t="shared" si="376"/>
        <v>0.25</v>
      </c>
      <c r="BB723" s="174" t="str">
        <f t="shared" si="377"/>
        <v/>
      </c>
      <c r="BC723" s="186">
        <f t="shared" si="400"/>
        <v>0.25</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662" t="s">
        <v>3728</v>
      </c>
      <c r="E724" s="16" t="s">
        <v>3623</v>
      </c>
      <c r="F724" s="17"/>
      <c r="G724" s="134">
        <v>44369</v>
      </c>
      <c r="H724" s="135">
        <v>44392</v>
      </c>
      <c r="I724" s="141"/>
      <c r="J724" s="25"/>
      <c r="K724" s="145"/>
      <c r="L724" s="28"/>
      <c r="M724" s="395">
        <v>44392</v>
      </c>
      <c r="N724" s="158">
        <f t="shared" si="383"/>
        <v>18</v>
      </c>
      <c r="O724" s="27"/>
      <c r="P724" s="27"/>
      <c r="Q724" s="27"/>
      <c r="R724" s="27" t="s">
        <v>0</v>
      </c>
      <c r="S724" s="27"/>
      <c r="T724" s="28"/>
      <c r="U724" s="29"/>
      <c r="V724" s="32">
        <v>0.25</v>
      </c>
      <c r="W724" s="318"/>
      <c r="X724" s="319"/>
      <c r="Y724" s="160">
        <f t="shared" si="369"/>
        <v>0.25</v>
      </c>
      <c r="Z724" s="159">
        <f t="shared" si="384"/>
        <v>2.5</v>
      </c>
      <c r="AA724" s="327"/>
      <c r="AB724" s="400">
        <f t="shared" si="393"/>
        <v>-30</v>
      </c>
      <c r="AC724" s="371"/>
      <c r="AD724" s="226" t="str">
        <f t="shared" si="370"/>
        <v/>
      </c>
      <c r="AE724" s="368">
        <f t="shared" si="385"/>
        <v>-27.5</v>
      </c>
      <c r="AF724" s="339"/>
      <c r="AG724" s="338"/>
      <c r="AH724" s="336"/>
      <c r="AI724" s="161">
        <f t="shared" si="386"/>
        <v>0</v>
      </c>
      <c r="AJ724" s="162">
        <f t="shared" si="371"/>
        <v>2.5</v>
      </c>
      <c r="AK724" s="163">
        <f t="shared" si="387"/>
        <v>2.5</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f t="shared" si="372"/>
        <v>18</v>
      </c>
      <c r="AX724" s="165" t="str">
        <f t="shared" si="373"/>
        <v/>
      </c>
      <c r="AY724" s="193">
        <f t="shared" si="374"/>
        <v>18</v>
      </c>
      <c r="AZ724" s="183" t="str">
        <f t="shared" si="375"/>
        <v/>
      </c>
      <c r="BA724" s="173">
        <f t="shared" si="376"/>
        <v>0.25</v>
      </c>
      <c r="BB724" s="174" t="str">
        <f t="shared" si="377"/>
        <v/>
      </c>
      <c r="BC724" s="186">
        <f t="shared" si="400"/>
        <v>0.25</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662" t="s">
        <v>3729</v>
      </c>
      <c r="E725" s="16" t="s">
        <v>3623</v>
      </c>
      <c r="F725" s="17"/>
      <c r="G725" s="134">
        <v>44369</v>
      </c>
      <c r="H725" s="135">
        <v>44392</v>
      </c>
      <c r="I725" s="141"/>
      <c r="J725" s="25"/>
      <c r="K725" s="145"/>
      <c r="L725" s="28"/>
      <c r="M725" s="395">
        <v>44392</v>
      </c>
      <c r="N725" s="158">
        <f t="shared" si="383"/>
        <v>18</v>
      </c>
      <c r="O725" s="27"/>
      <c r="P725" s="27"/>
      <c r="Q725" s="27"/>
      <c r="R725" s="27" t="s">
        <v>0</v>
      </c>
      <c r="S725" s="27"/>
      <c r="T725" s="28"/>
      <c r="U725" s="29"/>
      <c r="V725" s="32">
        <v>0.25</v>
      </c>
      <c r="W725" s="318"/>
      <c r="X725" s="319"/>
      <c r="Y725" s="160">
        <f t="shared" si="369"/>
        <v>0.25</v>
      </c>
      <c r="Z725" s="159">
        <f t="shared" si="384"/>
        <v>2.5</v>
      </c>
      <c r="AA725" s="327"/>
      <c r="AB725" s="400">
        <f t="shared" si="393"/>
        <v>-30</v>
      </c>
      <c r="AC725" s="371"/>
      <c r="AD725" s="226" t="str">
        <f t="shared" si="370"/>
        <v/>
      </c>
      <c r="AE725" s="368">
        <f t="shared" si="385"/>
        <v>-27.5</v>
      </c>
      <c r="AF725" s="339"/>
      <c r="AG725" s="338"/>
      <c r="AH725" s="336"/>
      <c r="AI725" s="161">
        <f t="shared" si="386"/>
        <v>0</v>
      </c>
      <c r="AJ725" s="162">
        <f t="shared" si="371"/>
        <v>2.5</v>
      </c>
      <c r="AK725" s="163">
        <f t="shared" si="387"/>
        <v>2.5</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f t="shared" si="372"/>
        <v>18</v>
      </c>
      <c r="AX725" s="165" t="str">
        <f t="shared" si="373"/>
        <v/>
      </c>
      <c r="AY725" s="193">
        <f t="shared" si="374"/>
        <v>18</v>
      </c>
      <c r="AZ725" s="183" t="str">
        <f t="shared" si="375"/>
        <v/>
      </c>
      <c r="BA725" s="173">
        <f t="shared" si="376"/>
        <v>0.25</v>
      </c>
      <c r="BB725" s="174" t="str">
        <f t="shared" si="377"/>
        <v/>
      </c>
      <c r="BC725" s="186">
        <f t="shared" si="400"/>
        <v>0.25</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662" t="s">
        <v>3730</v>
      </c>
      <c r="E726" s="16" t="s">
        <v>3623</v>
      </c>
      <c r="F726" s="17"/>
      <c r="G726" s="134">
        <v>44369</v>
      </c>
      <c r="H726" s="135">
        <v>44392</v>
      </c>
      <c r="I726" s="141"/>
      <c r="J726" s="25"/>
      <c r="K726" s="145"/>
      <c r="L726" s="28"/>
      <c r="M726" s="395">
        <v>44392</v>
      </c>
      <c r="N726" s="158">
        <f t="shared" si="383"/>
        <v>18</v>
      </c>
      <c r="O726" s="27"/>
      <c r="P726" s="27"/>
      <c r="Q726" s="27"/>
      <c r="R726" s="27" t="s">
        <v>0</v>
      </c>
      <c r="S726" s="27"/>
      <c r="T726" s="28"/>
      <c r="U726" s="29"/>
      <c r="V726" s="32">
        <v>0.25</v>
      </c>
      <c r="W726" s="318"/>
      <c r="X726" s="319"/>
      <c r="Y726" s="160">
        <f t="shared" si="369"/>
        <v>0.25</v>
      </c>
      <c r="Z726" s="159">
        <f t="shared" si="384"/>
        <v>2.5</v>
      </c>
      <c r="AA726" s="327"/>
      <c r="AB726" s="400">
        <f t="shared" si="393"/>
        <v>-30</v>
      </c>
      <c r="AC726" s="371"/>
      <c r="AD726" s="226" t="str">
        <f t="shared" si="370"/>
        <v/>
      </c>
      <c r="AE726" s="368">
        <f t="shared" si="385"/>
        <v>-27.5</v>
      </c>
      <c r="AF726" s="339"/>
      <c r="AG726" s="338"/>
      <c r="AH726" s="336"/>
      <c r="AI726" s="161">
        <f t="shared" si="386"/>
        <v>0</v>
      </c>
      <c r="AJ726" s="162">
        <f t="shared" si="371"/>
        <v>2.5</v>
      </c>
      <c r="AK726" s="163">
        <f t="shared" si="387"/>
        <v>2.5</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f t="shared" si="372"/>
        <v>18</v>
      </c>
      <c r="AX726" s="165" t="str">
        <f t="shared" si="373"/>
        <v/>
      </c>
      <c r="AY726" s="193">
        <f t="shared" si="374"/>
        <v>18</v>
      </c>
      <c r="AZ726" s="183" t="str">
        <f t="shared" si="375"/>
        <v/>
      </c>
      <c r="BA726" s="173">
        <f t="shared" si="376"/>
        <v>0.25</v>
      </c>
      <c r="BB726" s="174" t="str">
        <f t="shared" si="377"/>
        <v/>
      </c>
      <c r="BC726" s="186">
        <f t="shared" si="400"/>
        <v>0.25</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662" t="s">
        <v>3731</v>
      </c>
      <c r="E727" s="16" t="s">
        <v>3623</v>
      </c>
      <c r="F727" s="17"/>
      <c r="G727" s="134">
        <v>44369</v>
      </c>
      <c r="H727" s="135">
        <v>44392</v>
      </c>
      <c r="I727" s="141"/>
      <c r="J727" s="25"/>
      <c r="K727" s="145"/>
      <c r="L727" s="28"/>
      <c r="M727" s="395">
        <v>44392</v>
      </c>
      <c r="N727" s="158">
        <f t="shared" si="383"/>
        <v>18</v>
      </c>
      <c r="O727" s="27"/>
      <c r="P727" s="27"/>
      <c r="Q727" s="27"/>
      <c r="R727" s="27" t="s">
        <v>0</v>
      </c>
      <c r="S727" s="27"/>
      <c r="T727" s="28"/>
      <c r="U727" s="29"/>
      <c r="V727" s="32">
        <v>0.25</v>
      </c>
      <c r="W727" s="318"/>
      <c r="X727" s="319"/>
      <c r="Y727" s="160">
        <f t="shared" si="369"/>
        <v>0.25</v>
      </c>
      <c r="Z727" s="159">
        <f t="shared" si="384"/>
        <v>2.5</v>
      </c>
      <c r="AA727" s="327"/>
      <c r="AB727" s="400">
        <f t="shared" si="393"/>
        <v>-30</v>
      </c>
      <c r="AC727" s="371"/>
      <c r="AD727" s="226" t="str">
        <f t="shared" si="370"/>
        <v/>
      </c>
      <c r="AE727" s="368">
        <f t="shared" si="385"/>
        <v>-27.5</v>
      </c>
      <c r="AF727" s="339"/>
      <c r="AG727" s="338"/>
      <c r="AH727" s="336"/>
      <c r="AI727" s="161">
        <f t="shared" si="386"/>
        <v>0</v>
      </c>
      <c r="AJ727" s="162">
        <f t="shared" si="371"/>
        <v>2.5</v>
      </c>
      <c r="AK727" s="163">
        <f t="shared" si="387"/>
        <v>2.5</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f t="shared" si="372"/>
        <v>18</v>
      </c>
      <c r="AX727" s="165" t="str">
        <f t="shared" si="373"/>
        <v/>
      </c>
      <c r="AY727" s="193">
        <f t="shared" si="374"/>
        <v>18</v>
      </c>
      <c r="AZ727" s="183" t="str">
        <f t="shared" si="375"/>
        <v/>
      </c>
      <c r="BA727" s="173">
        <f t="shared" si="376"/>
        <v>0.25</v>
      </c>
      <c r="BB727" s="174" t="str">
        <f t="shared" si="377"/>
        <v/>
      </c>
      <c r="BC727" s="186">
        <f t="shared" si="400"/>
        <v>0.25</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667" t="s">
        <v>3732</v>
      </c>
      <c r="E728" s="16" t="s">
        <v>3623</v>
      </c>
      <c r="F728" s="17"/>
      <c r="G728" s="134">
        <v>44369</v>
      </c>
      <c r="H728" s="135">
        <v>44392</v>
      </c>
      <c r="I728" s="141"/>
      <c r="J728" s="25"/>
      <c r="K728" s="145"/>
      <c r="L728" s="28"/>
      <c r="M728" s="395">
        <v>44392</v>
      </c>
      <c r="N728" s="158">
        <f t="shared" si="383"/>
        <v>18</v>
      </c>
      <c r="O728" s="27"/>
      <c r="P728" s="27"/>
      <c r="Q728" s="27"/>
      <c r="R728" s="27" t="s">
        <v>0</v>
      </c>
      <c r="S728" s="27"/>
      <c r="T728" s="28"/>
      <c r="U728" s="29"/>
      <c r="V728" s="32">
        <v>0.25</v>
      </c>
      <c r="W728" s="318"/>
      <c r="X728" s="319"/>
      <c r="Y728" s="160">
        <f t="shared" si="369"/>
        <v>0.25</v>
      </c>
      <c r="Z728" s="159">
        <f t="shared" si="384"/>
        <v>2.5</v>
      </c>
      <c r="AA728" s="327"/>
      <c r="AB728" s="400">
        <f t="shared" si="393"/>
        <v>-30</v>
      </c>
      <c r="AC728" s="371"/>
      <c r="AD728" s="226" t="str">
        <f t="shared" si="370"/>
        <v/>
      </c>
      <c r="AE728" s="368">
        <f t="shared" si="385"/>
        <v>-27.5</v>
      </c>
      <c r="AF728" s="339"/>
      <c r="AG728" s="338"/>
      <c r="AH728" s="336"/>
      <c r="AI728" s="161">
        <f t="shared" si="386"/>
        <v>0</v>
      </c>
      <c r="AJ728" s="162">
        <f t="shared" si="371"/>
        <v>2.5</v>
      </c>
      <c r="AK728" s="163">
        <f t="shared" si="387"/>
        <v>2.5</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f t="shared" si="372"/>
        <v>18</v>
      </c>
      <c r="AX728" s="165" t="str">
        <f t="shared" si="373"/>
        <v/>
      </c>
      <c r="AY728" s="193">
        <f t="shared" si="374"/>
        <v>18</v>
      </c>
      <c r="AZ728" s="183" t="str">
        <f t="shared" si="375"/>
        <v/>
      </c>
      <c r="BA728" s="173">
        <f t="shared" si="376"/>
        <v>0.25</v>
      </c>
      <c r="BB728" s="174" t="str">
        <f t="shared" si="377"/>
        <v/>
      </c>
      <c r="BC728" s="186">
        <f t="shared" si="400"/>
        <v>0.25</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662" t="s">
        <v>3733</v>
      </c>
      <c r="E729" s="16" t="s">
        <v>3623</v>
      </c>
      <c r="F729" s="17"/>
      <c r="G729" s="134">
        <v>44369</v>
      </c>
      <c r="H729" s="135">
        <v>44392</v>
      </c>
      <c r="I729" s="141"/>
      <c r="J729" s="25"/>
      <c r="K729" s="145"/>
      <c r="L729" s="28"/>
      <c r="M729" s="395">
        <v>44392</v>
      </c>
      <c r="N729" s="158">
        <f t="shared" si="383"/>
        <v>18</v>
      </c>
      <c r="O729" s="27"/>
      <c r="P729" s="27"/>
      <c r="Q729" s="27"/>
      <c r="R729" s="27" t="s">
        <v>0</v>
      </c>
      <c r="S729" s="27"/>
      <c r="T729" s="28"/>
      <c r="U729" s="29"/>
      <c r="V729" s="32">
        <v>0.25</v>
      </c>
      <c r="W729" s="318"/>
      <c r="X729" s="319"/>
      <c r="Y729" s="160">
        <f t="shared" si="369"/>
        <v>0.25</v>
      </c>
      <c r="Z729" s="159">
        <f t="shared" si="384"/>
        <v>2.5</v>
      </c>
      <c r="AA729" s="327"/>
      <c r="AB729" s="400">
        <f t="shared" si="393"/>
        <v>-30</v>
      </c>
      <c r="AC729" s="371"/>
      <c r="AD729" s="226" t="str">
        <f t="shared" si="370"/>
        <v/>
      </c>
      <c r="AE729" s="368">
        <f t="shared" si="385"/>
        <v>-27.5</v>
      </c>
      <c r="AF729" s="339"/>
      <c r="AG729" s="338"/>
      <c r="AH729" s="336"/>
      <c r="AI729" s="161">
        <f t="shared" si="386"/>
        <v>0</v>
      </c>
      <c r="AJ729" s="162">
        <f t="shared" si="371"/>
        <v>2.5</v>
      </c>
      <c r="AK729" s="163">
        <f t="shared" si="387"/>
        <v>2.5</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f t="shared" si="372"/>
        <v>18</v>
      </c>
      <c r="AX729" s="165" t="str">
        <f t="shared" si="373"/>
        <v/>
      </c>
      <c r="AY729" s="193">
        <f t="shared" si="374"/>
        <v>18</v>
      </c>
      <c r="AZ729" s="183" t="str">
        <f t="shared" si="375"/>
        <v/>
      </c>
      <c r="BA729" s="173">
        <f t="shared" si="376"/>
        <v>0.25</v>
      </c>
      <c r="BB729" s="174" t="str">
        <f t="shared" si="377"/>
        <v/>
      </c>
      <c r="BC729" s="186">
        <f t="shared" si="400"/>
        <v>0.25</v>
      </c>
      <c r="BD729" s="174" t="str">
        <f t="shared" si="378"/>
        <v/>
      </c>
      <c r="BE729" s="201" t="str">
        <f t="shared" si="379"/>
        <v/>
      </c>
      <c r="BF729" s="174" t="str">
        <f t="shared" si="380"/>
        <v/>
      </c>
      <c r="BG729" s="186" t="str">
        <f t="shared" si="381"/>
        <v/>
      </c>
      <c r="BH729" s="175" t="str">
        <f t="shared" si="382"/>
        <v/>
      </c>
      <c r="BI729" s="632"/>
    </row>
    <row r="730" spans="1:61" ht="40.5" customHeight="1" x14ac:dyDescent="0.3">
      <c r="A730" s="221"/>
      <c r="B730" s="222"/>
      <c r="C730" s="213">
        <v>719</v>
      </c>
      <c r="D730" s="640" t="s">
        <v>3734</v>
      </c>
      <c r="E730" s="16" t="s">
        <v>46</v>
      </c>
      <c r="F730" s="17"/>
      <c r="G730" s="134">
        <v>44369</v>
      </c>
      <c r="H730" s="135">
        <v>44392</v>
      </c>
      <c r="I730" s="141"/>
      <c r="J730" s="25"/>
      <c r="K730" s="145"/>
      <c r="L730" s="28"/>
      <c r="M730" s="395">
        <v>44392</v>
      </c>
      <c r="N730" s="158">
        <f t="shared" si="383"/>
        <v>18</v>
      </c>
      <c r="O730" s="27" t="s">
        <v>0</v>
      </c>
      <c r="P730" s="27"/>
      <c r="Q730" s="27"/>
      <c r="R730" s="27"/>
      <c r="S730" s="27"/>
      <c r="T730" s="28"/>
      <c r="U730" s="29"/>
      <c r="V730" s="32">
        <v>0.25</v>
      </c>
      <c r="W730" s="318">
        <v>0.25</v>
      </c>
      <c r="X730" s="319"/>
      <c r="Y730" s="160">
        <f t="shared" si="369"/>
        <v>0.5</v>
      </c>
      <c r="Z730" s="159">
        <f t="shared" si="384"/>
        <v>7.5</v>
      </c>
      <c r="AA730" s="327"/>
      <c r="AB730" s="400">
        <f t="shared" si="393"/>
        <v>-30</v>
      </c>
      <c r="AC730" s="371"/>
      <c r="AD730" s="226" t="str">
        <f t="shared" si="370"/>
        <v/>
      </c>
      <c r="AE730" s="368">
        <f t="shared" si="385"/>
        <v>-22.5</v>
      </c>
      <c r="AF730" s="339"/>
      <c r="AG730" s="338"/>
      <c r="AH730" s="336"/>
      <c r="AI730" s="161">
        <f t="shared" si="386"/>
        <v>0</v>
      </c>
      <c r="AJ730" s="162">
        <f t="shared" si="371"/>
        <v>7.5</v>
      </c>
      <c r="AK730" s="163">
        <f t="shared" si="387"/>
        <v>7.5</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f t="shared" si="372"/>
        <v>18</v>
      </c>
      <c r="AX730" s="165" t="str">
        <f t="shared" si="373"/>
        <v/>
      </c>
      <c r="AY730" s="193">
        <f t="shared" si="374"/>
        <v>18</v>
      </c>
      <c r="AZ730" s="183" t="str">
        <f t="shared" si="375"/>
        <v/>
      </c>
      <c r="BA730" s="173">
        <f t="shared" si="376"/>
        <v>0.25</v>
      </c>
      <c r="BB730" s="174" t="str">
        <f t="shared" si="377"/>
        <v/>
      </c>
      <c r="BC730" s="186">
        <f t="shared" si="400"/>
        <v>0.25</v>
      </c>
      <c r="BD730" s="174" t="str">
        <f t="shared" si="378"/>
        <v/>
      </c>
      <c r="BE730" s="201">
        <f t="shared" si="379"/>
        <v>0.25</v>
      </c>
      <c r="BF730" s="174" t="str">
        <f t="shared" si="380"/>
        <v/>
      </c>
      <c r="BG730" s="186">
        <f t="shared" si="381"/>
        <v>0.25</v>
      </c>
      <c r="BH730" s="175" t="str">
        <f t="shared" si="382"/>
        <v/>
      </c>
      <c r="BI730" s="632"/>
    </row>
    <row r="731" spans="1:61" ht="18.75" x14ac:dyDescent="0.3">
      <c r="A731" s="221"/>
      <c r="B731" s="222"/>
      <c r="C731" s="214">
        <v>720</v>
      </c>
      <c r="D731" s="644" t="s">
        <v>3735</v>
      </c>
      <c r="E731" s="18" t="s">
        <v>46</v>
      </c>
      <c r="F731" s="17"/>
      <c r="G731" s="134">
        <v>44369</v>
      </c>
      <c r="H731" s="135">
        <v>44392</v>
      </c>
      <c r="I731" s="141"/>
      <c r="J731" s="25"/>
      <c r="K731" s="145"/>
      <c r="L731" s="28"/>
      <c r="M731" s="395">
        <v>44392</v>
      </c>
      <c r="N731" s="158">
        <f t="shared" si="383"/>
        <v>18</v>
      </c>
      <c r="O731" s="27" t="s">
        <v>0</v>
      </c>
      <c r="P731" s="27"/>
      <c r="Q731" s="27"/>
      <c r="R731" s="27"/>
      <c r="S731" s="27"/>
      <c r="T731" s="28"/>
      <c r="U731" s="29"/>
      <c r="V731" s="32">
        <v>0.25</v>
      </c>
      <c r="W731" s="318">
        <v>0.25</v>
      </c>
      <c r="X731" s="319"/>
      <c r="Y731" s="160">
        <f t="shared" si="369"/>
        <v>0.5</v>
      </c>
      <c r="Z731" s="159">
        <f t="shared" si="384"/>
        <v>7.5</v>
      </c>
      <c r="AA731" s="327"/>
      <c r="AB731" s="400">
        <f t="shared" si="393"/>
        <v>-30</v>
      </c>
      <c r="AC731" s="371"/>
      <c r="AD731" s="226" t="str">
        <f t="shared" si="370"/>
        <v/>
      </c>
      <c r="AE731" s="368">
        <f t="shared" si="385"/>
        <v>-22.5</v>
      </c>
      <c r="AF731" s="339"/>
      <c r="AG731" s="338"/>
      <c r="AH731" s="336"/>
      <c r="AI731" s="161">
        <f t="shared" si="386"/>
        <v>0</v>
      </c>
      <c r="AJ731" s="162">
        <f t="shared" si="371"/>
        <v>7.5</v>
      </c>
      <c r="AK731" s="163">
        <f t="shared" si="387"/>
        <v>7.5</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f t="shared" si="372"/>
        <v>18</v>
      </c>
      <c r="AX731" s="165" t="str">
        <f t="shared" si="373"/>
        <v/>
      </c>
      <c r="AY731" s="193">
        <f t="shared" si="374"/>
        <v>18</v>
      </c>
      <c r="AZ731" s="183" t="str">
        <f t="shared" si="375"/>
        <v/>
      </c>
      <c r="BA731" s="173">
        <f t="shared" si="376"/>
        <v>0.25</v>
      </c>
      <c r="BB731" s="174" t="str">
        <f t="shared" si="377"/>
        <v/>
      </c>
      <c r="BC731" s="186">
        <f t="shared" si="400"/>
        <v>0.25</v>
      </c>
      <c r="BD731" s="174" t="str">
        <f t="shared" si="378"/>
        <v/>
      </c>
      <c r="BE731" s="201">
        <f t="shared" si="379"/>
        <v>0.25</v>
      </c>
      <c r="BF731" s="174" t="str">
        <f t="shared" si="380"/>
        <v/>
      </c>
      <c r="BG731" s="186">
        <f t="shared" si="381"/>
        <v>0.25</v>
      </c>
      <c r="BH731" s="175" t="str">
        <f t="shared" si="382"/>
        <v/>
      </c>
      <c r="BI731" s="632"/>
    </row>
    <row r="732" spans="1:61" ht="56.25" x14ac:dyDescent="0.3">
      <c r="A732" s="221"/>
      <c r="B732" s="222"/>
      <c r="C732" s="213">
        <v>721</v>
      </c>
      <c r="D732" s="640" t="s">
        <v>3736</v>
      </c>
      <c r="E732" s="16" t="s">
        <v>46</v>
      </c>
      <c r="F732" s="17"/>
      <c r="G732" s="134">
        <v>44369</v>
      </c>
      <c r="H732" s="135">
        <v>44392</v>
      </c>
      <c r="I732" s="141"/>
      <c r="J732" s="25"/>
      <c r="K732" s="145"/>
      <c r="L732" s="28"/>
      <c r="M732" s="395">
        <v>44392</v>
      </c>
      <c r="N732" s="158">
        <f t="shared" si="383"/>
        <v>18</v>
      </c>
      <c r="O732" s="27" t="s">
        <v>0</v>
      </c>
      <c r="P732" s="27"/>
      <c r="Q732" s="27"/>
      <c r="R732" s="27"/>
      <c r="S732" s="27"/>
      <c r="T732" s="28"/>
      <c r="U732" s="29"/>
      <c r="V732" s="32">
        <v>0.25</v>
      </c>
      <c r="W732" s="318">
        <v>0.25</v>
      </c>
      <c r="X732" s="319"/>
      <c r="Y732" s="160">
        <f t="shared" si="369"/>
        <v>0.5</v>
      </c>
      <c r="Z732" s="159">
        <f t="shared" si="384"/>
        <v>7.5</v>
      </c>
      <c r="AA732" s="327"/>
      <c r="AB732" s="400">
        <f t="shared" si="393"/>
        <v>-30</v>
      </c>
      <c r="AC732" s="371"/>
      <c r="AD732" s="226" t="str">
        <f t="shared" si="370"/>
        <v/>
      </c>
      <c r="AE732" s="368">
        <f t="shared" si="385"/>
        <v>-22.5</v>
      </c>
      <c r="AF732" s="339"/>
      <c r="AG732" s="338"/>
      <c r="AH732" s="336"/>
      <c r="AI732" s="161">
        <f t="shared" si="386"/>
        <v>0</v>
      </c>
      <c r="AJ732" s="162">
        <f t="shared" si="371"/>
        <v>7.5</v>
      </c>
      <c r="AK732" s="163">
        <f t="shared" si="387"/>
        <v>7.5</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f t="shared" si="372"/>
        <v>18</v>
      </c>
      <c r="AX732" s="165" t="str">
        <f t="shared" si="373"/>
        <v/>
      </c>
      <c r="AY732" s="193">
        <f t="shared" si="374"/>
        <v>18</v>
      </c>
      <c r="AZ732" s="183" t="str">
        <f t="shared" si="375"/>
        <v/>
      </c>
      <c r="BA732" s="173">
        <f t="shared" si="376"/>
        <v>0.25</v>
      </c>
      <c r="BB732" s="174" t="str">
        <f t="shared" si="377"/>
        <v/>
      </c>
      <c r="BC732" s="186">
        <f t="shared" si="400"/>
        <v>0.25</v>
      </c>
      <c r="BD732" s="174" t="str">
        <f t="shared" si="378"/>
        <v/>
      </c>
      <c r="BE732" s="201">
        <f t="shared" si="379"/>
        <v>0.25</v>
      </c>
      <c r="BF732" s="174" t="str">
        <f t="shared" si="380"/>
        <v/>
      </c>
      <c r="BG732" s="186">
        <f t="shared" si="381"/>
        <v>0.25</v>
      </c>
      <c r="BH732" s="175" t="str">
        <f t="shared" si="382"/>
        <v/>
      </c>
      <c r="BI732" s="632"/>
    </row>
    <row r="733" spans="1:61" ht="37.5" x14ac:dyDescent="0.3">
      <c r="A733" s="221"/>
      <c r="B733" s="222"/>
      <c r="C733" s="214">
        <v>722</v>
      </c>
      <c r="D733" s="640" t="s">
        <v>3737</v>
      </c>
      <c r="E733" s="16" t="s">
        <v>46</v>
      </c>
      <c r="F733" s="17"/>
      <c r="G733" s="134">
        <v>44370</v>
      </c>
      <c r="H733" s="135">
        <v>44403</v>
      </c>
      <c r="I733" s="141"/>
      <c r="J733" s="25"/>
      <c r="K733" s="145" t="s">
        <v>0</v>
      </c>
      <c r="L733" s="28"/>
      <c r="M733" s="395">
        <v>44403</v>
      </c>
      <c r="N733" s="158">
        <f t="shared" si="383"/>
        <v>24</v>
      </c>
      <c r="O733" s="27"/>
      <c r="P733" s="27"/>
      <c r="Q733" s="27"/>
      <c r="R733" s="27" t="s">
        <v>0</v>
      </c>
      <c r="S733" s="27"/>
      <c r="T733" s="28"/>
      <c r="U733" s="29"/>
      <c r="V733" s="32">
        <v>0.25</v>
      </c>
      <c r="W733" s="318"/>
      <c r="X733" s="319"/>
      <c r="Y733" s="160">
        <f t="shared" si="369"/>
        <v>0.25</v>
      </c>
      <c r="Z733" s="159">
        <f t="shared" si="384"/>
        <v>2.5</v>
      </c>
      <c r="AA733" s="327"/>
      <c r="AB733" s="400">
        <f t="shared" si="393"/>
        <v>-30</v>
      </c>
      <c r="AC733" s="371"/>
      <c r="AD733" s="226" t="str">
        <f t="shared" si="370"/>
        <v/>
      </c>
      <c r="AE733" s="368">
        <f t="shared" si="385"/>
        <v>-27.5</v>
      </c>
      <c r="AF733" s="339"/>
      <c r="AG733" s="338"/>
      <c r="AH733" s="336"/>
      <c r="AI733" s="161">
        <f t="shared" si="386"/>
        <v>0</v>
      </c>
      <c r="AJ733" s="162">
        <f t="shared" si="371"/>
        <v>2.5</v>
      </c>
      <c r="AK733" s="163">
        <f t="shared" si="387"/>
        <v>2.5</v>
      </c>
      <c r="AL733" s="164">
        <f t="shared" si="388"/>
        <v>0</v>
      </c>
      <c r="AM733" s="164">
        <f t="shared" si="389"/>
        <v>0</v>
      </c>
      <c r="AN733" s="164">
        <f t="shared" si="390"/>
        <v>2.5</v>
      </c>
      <c r="AO733" s="164">
        <f t="shared" si="391"/>
        <v>2.5</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f t="shared" si="372"/>
        <v>24</v>
      </c>
      <c r="AX733" s="165">
        <f t="shared" si="373"/>
        <v>24</v>
      </c>
      <c r="AY733" s="193" t="str">
        <f t="shared" si="374"/>
        <v/>
      </c>
      <c r="AZ733" s="183" t="str">
        <f t="shared" si="375"/>
        <v/>
      </c>
      <c r="BA733" s="173">
        <f t="shared" si="376"/>
        <v>0.25</v>
      </c>
      <c r="BB733" s="174">
        <f t="shared" si="377"/>
        <v>0.25</v>
      </c>
      <c r="BC733" s="186" t="str">
        <f t="shared" si="400"/>
        <v/>
      </c>
      <c r="BD733" s="174" t="str">
        <f t="shared" si="378"/>
        <v/>
      </c>
      <c r="BE733" s="201" t="str">
        <f t="shared" si="379"/>
        <v/>
      </c>
      <c r="BF733" s="174" t="str">
        <f t="shared" si="380"/>
        <v/>
      </c>
      <c r="BG733" s="186" t="str">
        <f t="shared" si="381"/>
        <v/>
      </c>
      <c r="BH733" s="175" t="str">
        <f t="shared" si="382"/>
        <v/>
      </c>
      <c r="BI733" s="632"/>
    </row>
    <row r="734" spans="1:61" ht="21" customHeight="1" x14ac:dyDescent="0.3">
      <c r="A734" s="221"/>
      <c r="B734" s="222"/>
      <c r="C734" s="214">
        <v>723</v>
      </c>
      <c r="D734" s="640" t="s">
        <v>3738</v>
      </c>
      <c r="E734" s="16" t="s">
        <v>46</v>
      </c>
      <c r="F734" s="17"/>
      <c r="G734" s="134">
        <v>44370</v>
      </c>
      <c r="H734" s="135">
        <v>44403</v>
      </c>
      <c r="I734" s="141"/>
      <c r="J734" s="25"/>
      <c r="K734" s="145" t="s">
        <v>0</v>
      </c>
      <c r="L734" s="28"/>
      <c r="M734" s="395">
        <v>44403</v>
      </c>
      <c r="N734" s="158">
        <f t="shared" si="383"/>
        <v>24</v>
      </c>
      <c r="O734" s="27"/>
      <c r="P734" s="27"/>
      <c r="Q734" s="27"/>
      <c r="R734" s="27" t="s">
        <v>0</v>
      </c>
      <c r="S734" s="27"/>
      <c r="T734" s="28"/>
      <c r="U734" s="29"/>
      <c r="V734" s="32">
        <v>0.25</v>
      </c>
      <c r="W734" s="318"/>
      <c r="X734" s="319"/>
      <c r="Y734" s="160">
        <f t="shared" si="369"/>
        <v>0.25</v>
      </c>
      <c r="Z734" s="159">
        <f t="shared" si="384"/>
        <v>2.5</v>
      </c>
      <c r="AA734" s="327"/>
      <c r="AB734" s="400">
        <f t="shared" si="393"/>
        <v>-30</v>
      </c>
      <c r="AC734" s="371"/>
      <c r="AD734" s="226" t="str">
        <f t="shared" si="370"/>
        <v/>
      </c>
      <c r="AE734" s="368">
        <f t="shared" si="385"/>
        <v>-27.5</v>
      </c>
      <c r="AF734" s="339"/>
      <c r="AG734" s="338"/>
      <c r="AH734" s="336"/>
      <c r="AI734" s="161">
        <f t="shared" si="386"/>
        <v>0</v>
      </c>
      <c r="AJ734" s="162">
        <f t="shared" si="371"/>
        <v>2.5</v>
      </c>
      <c r="AK734" s="163">
        <f t="shared" si="387"/>
        <v>2.5</v>
      </c>
      <c r="AL734" s="164">
        <f t="shared" si="388"/>
        <v>0</v>
      </c>
      <c r="AM734" s="164">
        <f t="shared" si="389"/>
        <v>0</v>
      </c>
      <c r="AN734" s="164">
        <f t="shared" si="390"/>
        <v>2.5</v>
      </c>
      <c r="AO734" s="164">
        <f t="shared" si="391"/>
        <v>2.5</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f t="shared" si="372"/>
        <v>24</v>
      </c>
      <c r="AX734" s="165">
        <f t="shared" si="373"/>
        <v>24</v>
      </c>
      <c r="AY734" s="193" t="str">
        <f t="shared" si="374"/>
        <v/>
      </c>
      <c r="AZ734" s="183" t="str">
        <f t="shared" si="375"/>
        <v/>
      </c>
      <c r="BA734" s="173">
        <f t="shared" si="376"/>
        <v>0.25</v>
      </c>
      <c r="BB734" s="174">
        <f t="shared" si="377"/>
        <v>0.25</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641" t="s">
        <v>3739</v>
      </c>
      <c r="E735" s="18" t="s">
        <v>46</v>
      </c>
      <c r="F735" s="17"/>
      <c r="G735" s="134">
        <v>44370</v>
      </c>
      <c r="H735" s="135">
        <v>44403</v>
      </c>
      <c r="I735" s="141"/>
      <c r="J735" s="25"/>
      <c r="K735" s="145" t="s">
        <v>0</v>
      </c>
      <c r="L735" s="28"/>
      <c r="M735" s="395">
        <v>44403</v>
      </c>
      <c r="N735" s="158">
        <f t="shared" si="383"/>
        <v>24</v>
      </c>
      <c r="O735" s="27"/>
      <c r="P735" s="27"/>
      <c r="Q735" s="27"/>
      <c r="R735" s="27" t="s">
        <v>0</v>
      </c>
      <c r="S735" s="27"/>
      <c r="T735" s="28"/>
      <c r="U735" s="29"/>
      <c r="V735" s="32">
        <v>0.25</v>
      </c>
      <c r="W735" s="318"/>
      <c r="X735" s="319"/>
      <c r="Y735" s="160">
        <f t="shared" si="369"/>
        <v>0.25</v>
      </c>
      <c r="Z735" s="159">
        <f t="shared" si="384"/>
        <v>2.5</v>
      </c>
      <c r="AA735" s="327"/>
      <c r="AB735" s="400">
        <f t="shared" si="393"/>
        <v>-30</v>
      </c>
      <c r="AC735" s="371"/>
      <c r="AD735" s="226" t="str">
        <f t="shared" si="370"/>
        <v/>
      </c>
      <c r="AE735" s="368">
        <f t="shared" si="385"/>
        <v>-27.5</v>
      </c>
      <c r="AF735" s="339"/>
      <c r="AG735" s="338"/>
      <c r="AH735" s="336"/>
      <c r="AI735" s="161">
        <f t="shared" si="386"/>
        <v>0</v>
      </c>
      <c r="AJ735" s="162">
        <f t="shared" si="371"/>
        <v>2.5</v>
      </c>
      <c r="AK735" s="163">
        <f t="shared" si="387"/>
        <v>2.5</v>
      </c>
      <c r="AL735" s="164">
        <f t="shared" si="388"/>
        <v>0</v>
      </c>
      <c r="AM735" s="164">
        <f t="shared" si="389"/>
        <v>0</v>
      </c>
      <c r="AN735" s="164">
        <f t="shared" si="390"/>
        <v>2.5</v>
      </c>
      <c r="AO735" s="164">
        <f t="shared" si="391"/>
        <v>2.5</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f t="shared" si="372"/>
        <v>24</v>
      </c>
      <c r="AX735" s="165">
        <f t="shared" si="373"/>
        <v>24</v>
      </c>
      <c r="AY735" s="193" t="str">
        <f t="shared" si="374"/>
        <v/>
      </c>
      <c r="AZ735" s="183" t="str">
        <f t="shared" si="375"/>
        <v/>
      </c>
      <c r="BA735" s="173">
        <f t="shared" si="376"/>
        <v>0.25</v>
      </c>
      <c r="BB735" s="174">
        <f t="shared" si="377"/>
        <v>0.25</v>
      </c>
      <c r="BC735" s="186" t="str">
        <f t="shared" si="400"/>
        <v/>
      </c>
      <c r="BD735" s="174" t="str">
        <f t="shared" si="378"/>
        <v/>
      </c>
      <c r="BE735" s="201" t="str">
        <f t="shared" si="379"/>
        <v/>
      </c>
      <c r="BF735" s="174" t="str">
        <f t="shared" si="380"/>
        <v/>
      </c>
      <c r="BG735" s="186" t="str">
        <f t="shared" si="381"/>
        <v/>
      </c>
      <c r="BH735" s="175" t="str">
        <f t="shared" si="382"/>
        <v/>
      </c>
      <c r="BI735" s="632"/>
    </row>
    <row r="736" spans="1:61" ht="21.75" customHeight="1" x14ac:dyDescent="0.3">
      <c r="A736" s="221"/>
      <c r="B736" s="222"/>
      <c r="C736" s="214">
        <v>725</v>
      </c>
      <c r="D736" s="640" t="s">
        <v>3740</v>
      </c>
      <c r="E736" s="16" t="s">
        <v>46</v>
      </c>
      <c r="F736" s="17"/>
      <c r="G736" s="134">
        <v>44370</v>
      </c>
      <c r="H736" s="135">
        <v>44403</v>
      </c>
      <c r="I736" s="141"/>
      <c r="J736" s="25"/>
      <c r="K736" s="145" t="s">
        <v>0</v>
      </c>
      <c r="L736" s="28"/>
      <c r="M736" s="395">
        <v>44403</v>
      </c>
      <c r="N736" s="158">
        <f t="shared" si="383"/>
        <v>24</v>
      </c>
      <c r="O736" s="27"/>
      <c r="P736" s="27"/>
      <c r="Q736" s="27"/>
      <c r="R736" s="27" t="s">
        <v>0</v>
      </c>
      <c r="S736" s="27"/>
      <c r="T736" s="28"/>
      <c r="U736" s="29"/>
      <c r="V736" s="32">
        <v>0.25</v>
      </c>
      <c r="W736" s="318"/>
      <c r="X736" s="319"/>
      <c r="Y736" s="160">
        <f t="shared" si="369"/>
        <v>0.25</v>
      </c>
      <c r="Z736" s="159">
        <f t="shared" si="384"/>
        <v>2.5</v>
      </c>
      <c r="AA736" s="327"/>
      <c r="AB736" s="400">
        <f t="shared" si="393"/>
        <v>-30</v>
      </c>
      <c r="AC736" s="371"/>
      <c r="AD736" s="226" t="str">
        <f t="shared" si="370"/>
        <v/>
      </c>
      <c r="AE736" s="368">
        <f t="shared" si="385"/>
        <v>-27.5</v>
      </c>
      <c r="AF736" s="339"/>
      <c r="AG736" s="338"/>
      <c r="AH736" s="336"/>
      <c r="AI736" s="161">
        <f t="shared" si="386"/>
        <v>0</v>
      </c>
      <c r="AJ736" s="162">
        <f t="shared" si="371"/>
        <v>2.5</v>
      </c>
      <c r="AK736" s="163">
        <f t="shared" si="387"/>
        <v>2.5</v>
      </c>
      <c r="AL736" s="164">
        <f t="shared" si="388"/>
        <v>0</v>
      </c>
      <c r="AM736" s="164">
        <f t="shared" si="389"/>
        <v>0</v>
      </c>
      <c r="AN736" s="164">
        <f t="shared" si="390"/>
        <v>2.5</v>
      </c>
      <c r="AO736" s="164">
        <f t="shared" si="391"/>
        <v>2.5</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f t="shared" si="372"/>
        <v>24</v>
      </c>
      <c r="AX736" s="165">
        <f t="shared" si="373"/>
        <v>24</v>
      </c>
      <c r="AY736" s="193" t="str">
        <f t="shared" si="374"/>
        <v/>
      </c>
      <c r="AZ736" s="183" t="str">
        <f t="shared" si="375"/>
        <v/>
      </c>
      <c r="BA736" s="173">
        <f t="shared" si="376"/>
        <v>0.25</v>
      </c>
      <c r="BB736" s="174">
        <f t="shared" si="377"/>
        <v>0.25</v>
      </c>
      <c r="BC736" s="186" t="str">
        <f t="shared" si="400"/>
        <v/>
      </c>
      <c r="BD736" s="174" t="str">
        <f t="shared" si="378"/>
        <v/>
      </c>
      <c r="BE736" s="201" t="str">
        <f t="shared" si="379"/>
        <v/>
      </c>
      <c r="BF736" s="174" t="str">
        <f t="shared" si="380"/>
        <v/>
      </c>
      <c r="BG736" s="186" t="str">
        <f t="shared" si="381"/>
        <v/>
      </c>
      <c r="BH736" s="175" t="str">
        <f t="shared" si="382"/>
        <v/>
      </c>
      <c r="BI736" s="632"/>
    </row>
    <row r="737" spans="1:61" ht="20.25" customHeight="1" x14ac:dyDescent="0.3">
      <c r="A737" s="221"/>
      <c r="B737" s="222"/>
      <c r="C737" s="213">
        <v>726</v>
      </c>
      <c r="D737" s="640" t="s">
        <v>3741</v>
      </c>
      <c r="E737" s="16" t="s">
        <v>46</v>
      </c>
      <c r="F737" s="17"/>
      <c r="G737" s="134">
        <v>44370</v>
      </c>
      <c r="H737" s="135">
        <v>44403</v>
      </c>
      <c r="I737" s="141"/>
      <c r="J737" s="25"/>
      <c r="K737" s="145" t="s">
        <v>0</v>
      </c>
      <c r="L737" s="28"/>
      <c r="M737" s="395">
        <v>44403</v>
      </c>
      <c r="N737" s="158">
        <f t="shared" si="383"/>
        <v>24</v>
      </c>
      <c r="O737" s="27"/>
      <c r="P737" s="27"/>
      <c r="Q737" s="27"/>
      <c r="R737" s="27" t="s">
        <v>0</v>
      </c>
      <c r="S737" s="27"/>
      <c r="T737" s="28"/>
      <c r="U737" s="29"/>
      <c r="V737" s="32">
        <v>0.25</v>
      </c>
      <c r="W737" s="318"/>
      <c r="X737" s="319"/>
      <c r="Y737" s="160">
        <f t="shared" si="369"/>
        <v>0.25</v>
      </c>
      <c r="Z737" s="159">
        <f t="shared" si="384"/>
        <v>2.5</v>
      </c>
      <c r="AA737" s="327"/>
      <c r="AB737" s="400">
        <f t="shared" si="393"/>
        <v>-30</v>
      </c>
      <c r="AC737" s="371"/>
      <c r="AD737" s="226" t="str">
        <f t="shared" si="370"/>
        <v/>
      </c>
      <c r="AE737" s="368">
        <f t="shared" si="385"/>
        <v>-27.5</v>
      </c>
      <c r="AF737" s="339"/>
      <c r="AG737" s="338"/>
      <c r="AH737" s="336"/>
      <c r="AI737" s="161">
        <f t="shared" si="386"/>
        <v>0</v>
      </c>
      <c r="AJ737" s="162">
        <f t="shared" si="371"/>
        <v>2.5</v>
      </c>
      <c r="AK737" s="163">
        <f t="shared" si="387"/>
        <v>2.5</v>
      </c>
      <c r="AL737" s="164">
        <f t="shared" si="388"/>
        <v>0</v>
      </c>
      <c r="AM737" s="164">
        <f t="shared" si="389"/>
        <v>0</v>
      </c>
      <c r="AN737" s="164">
        <f t="shared" si="390"/>
        <v>2.5</v>
      </c>
      <c r="AO737" s="164">
        <f t="shared" si="391"/>
        <v>2.5</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f t="shared" si="372"/>
        <v>24</v>
      </c>
      <c r="AX737" s="165">
        <f t="shared" si="373"/>
        <v>24</v>
      </c>
      <c r="AY737" s="193" t="str">
        <f t="shared" si="374"/>
        <v/>
      </c>
      <c r="AZ737" s="183" t="str">
        <f t="shared" si="375"/>
        <v/>
      </c>
      <c r="BA737" s="173">
        <f t="shared" si="376"/>
        <v>0.25</v>
      </c>
      <c r="BB737" s="174">
        <f t="shared" si="377"/>
        <v>0.25</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640" t="s">
        <v>3742</v>
      </c>
      <c r="E738" s="16" t="s">
        <v>46</v>
      </c>
      <c r="F738" s="17"/>
      <c r="G738" s="134">
        <v>44370</v>
      </c>
      <c r="H738" s="135">
        <v>44403</v>
      </c>
      <c r="I738" s="141"/>
      <c r="J738" s="25"/>
      <c r="K738" s="145" t="s">
        <v>0</v>
      </c>
      <c r="L738" s="28"/>
      <c r="M738" s="395">
        <v>44403</v>
      </c>
      <c r="N738" s="158">
        <f t="shared" si="383"/>
        <v>24</v>
      </c>
      <c r="O738" s="27"/>
      <c r="P738" s="27"/>
      <c r="Q738" s="27"/>
      <c r="R738" s="27" t="s">
        <v>0</v>
      </c>
      <c r="S738" s="27"/>
      <c r="T738" s="28"/>
      <c r="U738" s="29"/>
      <c r="V738" s="32">
        <v>0.25</v>
      </c>
      <c r="W738" s="318"/>
      <c r="X738" s="319"/>
      <c r="Y738" s="160">
        <f t="shared" si="369"/>
        <v>0.25</v>
      </c>
      <c r="Z738" s="159">
        <f t="shared" si="384"/>
        <v>2.5</v>
      </c>
      <c r="AA738" s="327"/>
      <c r="AB738" s="400">
        <f t="shared" si="393"/>
        <v>-30</v>
      </c>
      <c r="AC738" s="371"/>
      <c r="AD738" s="226" t="str">
        <f t="shared" si="370"/>
        <v/>
      </c>
      <c r="AE738" s="368">
        <f t="shared" si="385"/>
        <v>-27.5</v>
      </c>
      <c r="AF738" s="339"/>
      <c r="AG738" s="338"/>
      <c r="AH738" s="336"/>
      <c r="AI738" s="161">
        <f t="shared" si="386"/>
        <v>0</v>
      </c>
      <c r="AJ738" s="162">
        <f t="shared" si="371"/>
        <v>2.5</v>
      </c>
      <c r="AK738" s="163">
        <f t="shared" si="387"/>
        <v>2.5</v>
      </c>
      <c r="AL738" s="164">
        <f t="shared" si="388"/>
        <v>0</v>
      </c>
      <c r="AM738" s="164">
        <f t="shared" si="389"/>
        <v>0</v>
      </c>
      <c r="AN738" s="164">
        <f t="shared" si="390"/>
        <v>2.5</v>
      </c>
      <c r="AO738" s="164">
        <f t="shared" si="391"/>
        <v>2.5</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f t="shared" si="372"/>
        <v>24</v>
      </c>
      <c r="AX738" s="165">
        <f t="shared" si="373"/>
        <v>24</v>
      </c>
      <c r="AY738" s="193" t="str">
        <f t="shared" si="374"/>
        <v/>
      </c>
      <c r="AZ738" s="183" t="str">
        <f t="shared" si="375"/>
        <v/>
      </c>
      <c r="BA738" s="173">
        <f t="shared" si="376"/>
        <v>0.25</v>
      </c>
      <c r="BB738" s="174">
        <f t="shared" si="377"/>
        <v>0.25</v>
      </c>
      <c r="BC738" s="186" t="str">
        <f t="shared" si="400"/>
        <v/>
      </c>
      <c r="BD738" s="174" t="str">
        <f t="shared" si="378"/>
        <v/>
      </c>
      <c r="BE738" s="201" t="str">
        <f t="shared" si="379"/>
        <v/>
      </c>
      <c r="BF738" s="174" t="str">
        <f t="shared" si="380"/>
        <v/>
      </c>
      <c r="BG738" s="186" t="str">
        <f t="shared" si="381"/>
        <v/>
      </c>
      <c r="BH738" s="175" t="str">
        <f t="shared" si="382"/>
        <v/>
      </c>
      <c r="BI738" s="632"/>
    </row>
    <row r="739" spans="1:61" ht="37.5" x14ac:dyDescent="0.3">
      <c r="A739" s="221"/>
      <c r="B739" s="222"/>
      <c r="C739" s="214">
        <v>728</v>
      </c>
      <c r="D739" s="641" t="s">
        <v>3743</v>
      </c>
      <c r="E739" s="18" t="s">
        <v>46</v>
      </c>
      <c r="F739" s="17"/>
      <c r="G739" s="134">
        <v>44370</v>
      </c>
      <c r="H739" s="135">
        <v>44403</v>
      </c>
      <c r="I739" s="141"/>
      <c r="J739" s="25"/>
      <c r="K739" s="145" t="s">
        <v>0</v>
      </c>
      <c r="L739" s="28"/>
      <c r="M739" s="395">
        <v>44403</v>
      </c>
      <c r="N739" s="158">
        <f t="shared" si="383"/>
        <v>24</v>
      </c>
      <c r="O739" s="27"/>
      <c r="P739" s="27"/>
      <c r="Q739" s="27"/>
      <c r="R739" s="27" t="s">
        <v>0</v>
      </c>
      <c r="S739" s="27"/>
      <c r="T739" s="28"/>
      <c r="U739" s="29"/>
      <c r="V739" s="32">
        <v>0.25</v>
      </c>
      <c r="W739" s="318"/>
      <c r="X739" s="319"/>
      <c r="Y739" s="160">
        <f t="shared" si="369"/>
        <v>0.25</v>
      </c>
      <c r="Z739" s="159">
        <f t="shared" si="384"/>
        <v>2.5</v>
      </c>
      <c r="AA739" s="327"/>
      <c r="AB739" s="400">
        <f t="shared" si="393"/>
        <v>-30</v>
      </c>
      <c r="AC739" s="371"/>
      <c r="AD739" s="226" t="str">
        <f t="shared" si="370"/>
        <v/>
      </c>
      <c r="AE739" s="368">
        <f t="shared" si="385"/>
        <v>-27.5</v>
      </c>
      <c r="AF739" s="339"/>
      <c r="AG739" s="338"/>
      <c r="AH739" s="336"/>
      <c r="AI739" s="161">
        <f t="shared" si="386"/>
        <v>0</v>
      </c>
      <c r="AJ739" s="162">
        <f t="shared" si="371"/>
        <v>2.5</v>
      </c>
      <c r="AK739" s="163">
        <f t="shared" si="387"/>
        <v>2.5</v>
      </c>
      <c r="AL739" s="164">
        <f t="shared" si="388"/>
        <v>0</v>
      </c>
      <c r="AM739" s="164">
        <f t="shared" si="389"/>
        <v>0</v>
      </c>
      <c r="AN739" s="164">
        <f t="shared" si="390"/>
        <v>2.5</v>
      </c>
      <c r="AO739" s="164">
        <f t="shared" si="391"/>
        <v>2.5</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f t="shared" si="372"/>
        <v>24</v>
      </c>
      <c r="AX739" s="165">
        <f t="shared" si="373"/>
        <v>24</v>
      </c>
      <c r="AY739" s="193" t="str">
        <f t="shared" si="374"/>
        <v/>
      </c>
      <c r="AZ739" s="183" t="str">
        <f t="shared" si="375"/>
        <v/>
      </c>
      <c r="BA739" s="173">
        <f t="shared" si="376"/>
        <v>0.25</v>
      </c>
      <c r="BB739" s="174">
        <f t="shared" si="377"/>
        <v>0.25</v>
      </c>
      <c r="BC739" s="186" t="str">
        <f t="shared" si="400"/>
        <v/>
      </c>
      <c r="BD739" s="174" t="str">
        <f t="shared" si="378"/>
        <v/>
      </c>
      <c r="BE739" s="201" t="str">
        <f t="shared" si="379"/>
        <v/>
      </c>
      <c r="BF739" s="174" t="str">
        <f t="shared" si="380"/>
        <v/>
      </c>
      <c r="BG739" s="186" t="str">
        <f t="shared" si="381"/>
        <v/>
      </c>
      <c r="BH739" s="175" t="str">
        <f t="shared" si="382"/>
        <v/>
      </c>
      <c r="BI739" s="632"/>
    </row>
    <row r="740" spans="1:61" ht="37.5" x14ac:dyDescent="0.3">
      <c r="A740" s="221"/>
      <c r="B740" s="222"/>
      <c r="C740" s="213">
        <v>729</v>
      </c>
      <c r="D740" s="640" t="s">
        <v>3744</v>
      </c>
      <c r="E740" s="16" t="s">
        <v>46</v>
      </c>
      <c r="F740" s="17"/>
      <c r="G740" s="134">
        <v>44370</v>
      </c>
      <c r="H740" s="135">
        <v>44403</v>
      </c>
      <c r="I740" s="141"/>
      <c r="J740" s="25"/>
      <c r="K740" s="145" t="s">
        <v>0</v>
      </c>
      <c r="L740" s="28"/>
      <c r="M740" s="395">
        <v>44403</v>
      </c>
      <c r="N740" s="158">
        <f t="shared" si="383"/>
        <v>24</v>
      </c>
      <c r="O740" s="27"/>
      <c r="P740" s="27"/>
      <c r="Q740" s="27"/>
      <c r="R740" s="27" t="s">
        <v>0</v>
      </c>
      <c r="S740" s="27"/>
      <c r="T740" s="28"/>
      <c r="U740" s="29"/>
      <c r="V740" s="32">
        <v>0.25</v>
      </c>
      <c r="W740" s="318"/>
      <c r="X740" s="319"/>
      <c r="Y740" s="160">
        <f t="shared" si="369"/>
        <v>0.25</v>
      </c>
      <c r="Z740" s="159">
        <f t="shared" si="384"/>
        <v>2.5</v>
      </c>
      <c r="AA740" s="327"/>
      <c r="AB740" s="400">
        <f t="shared" si="393"/>
        <v>-30</v>
      </c>
      <c r="AC740" s="371"/>
      <c r="AD740" s="226" t="str">
        <f t="shared" si="370"/>
        <v/>
      </c>
      <c r="AE740" s="368">
        <f t="shared" si="385"/>
        <v>-27.5</v>
      </c>
      <c r="AF740" s="339"/>
      <c r="AG740" s="338"/>
      <c r="AH740" s="336"/>
      <c r="AI740" s="161">
        <f t="shared" si="386"/>
        <v>0</v>
      </c>
      <c r="AJ740" s="162">
        <f t="shared" si="371"/>
        <v>2.5</v>
      </c>
      <c r="AK740" s="163">
        <f t="shared" si="387"/>
        <v>2.5</v>
      </c>
      <c r="AL740" s="164">
        <f t="shared" si="388"/>
        <v>0</v>
      </c>
      <c r="AM740" s="164">
        <f t="shared" si="389"/>
        <v>0</v>
      </c>
      <c r="AN740" s="164">
        <f t="shared" si="390"/>
        <v>2.5</v>
      </c>
      <c r="AO740" s="164">
        <f t="shared" si="391"/>
        <v>2.5</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f t="shared" si="372"/>
        <v>24</v>
      </c>
      <c r="AX740" s="165">
        <f t="shared" si="373"/>
        <v>24</v>
      </c>
      <c r="AY740" s="193" t="str">
        <f t="shared" si="374"/>
        <v/>
      </c>
      <c r="AZ740" s="183" t="str">
        <f t="shared" si="375"/>
        <v/>
      </c>
      <c r="BA740" s="173">
        <f t="shared" si="376"/>
        <v>0.25</v>
      </c>
      <c r="BB740" s="174">
        <f t="shared" si="377"/>
        <v>0.25</v>
      </c>
      <c r="BC740" s="186" t="str">
        <f t="shared" si="400"/>
        <v/>
      </c>
      <c r="BD740" s="174" t="str">
        <f t="shared" si="378"/>
        <v/>
      </c>
      <c r="BE740" s="201" t="str">
        <f t="shared" si="379"/>
        <v/>
      </c>
      <c r="BF740" s="174" t="str">
        <f t="shared" si="380"/>
        <v/>
      </c>
      <c r="BG740" s="186" t="str">
        <f t="shared" si="381"/>
        <v/>
      </c>
      <c r="BH740" s="175" t="str">
        <f t="shared" si="382"/>
        <v/>
      </c>
      <c r="BI740" s="632"/>
    </row>
    <row r="741" spans="1:61" ht="37.5" x14ac:dyDescent="0.3">
      <c r="A741" s="221"/>
      <c r="B741" s="222"/>
      <c r="C741" s="214">
        <v>730</v>
      </c>
      <c r="D741" s="640" t="s">
        <v>3745</v>
      </c>
      <c r="E741" s="16" t="s">
        <v>46</v>
      </c>
      <c r="F741" s="17"/>
      <c r="G741" s="134">
        <v>44370</v>
      </c>
      <c r="H741" s="135">
        <v>44403</v>
      </c>
      <c r="I741" s="141"/>
      <c r="J741" s="25"/>
      <c r="K741" s="145" t="s">
        <v>0</v>
      </c>
      <c r="L741" s="28"/>
      <c r="M741" s="395">
        <v>44403</v>
      </c>
      <c r="N741" s="158">
        <f t="shared" si="383"/>
        <v>24</v>
      </c>
      <c r="O741" s="27" t="s">
        <v>0</v>
      </c>
      <c r="P741" s="27"/>
      <c r="Q741" s="27"/>
      <c r="R741" s="27"/>
      <c r="S741" s="27"/>
      <c r="T741" s="28"/>
      <c r="U741" s="29"/>
      <c r="V741" s="32">
        <v>0.25</v>
      </c>
      <c r="W741" s="318">
        <v>0.25</v>
      </c>
      <c r="X741" s="319"/>
      <c r="Y741" s="160">
        <f t="shared" si="369"/>
        <v>0.5</v>
      </c>
      <c r="Z741" s="159">
        <f t="shared" si="384"/>
        <v>7.5</v>
      </c>
      <c r="AA741" s="327"/>
      <c r="AB741" s="400">
        <f t="shared" si="393"/>
        <v>-30</v>
      </c>
      <c r="AC741" s="371"/>
      <c r="AD741" s="226" t="str">
        <f t="shared" si="370"/>
        <v/>
      </c>
      <c r="AE741" s="368">
        <f t="shared" si="385"/>
        <v>-22.5</v>
      </c>
      <c r="AF741" s="339"/>
      <c r="AG741" s="338"/>
      <c r="AH741" s="336"/>
      <c r="AI741" s="161">
        <f t="shared" si="386"/>
        <v>0</v>
      </c>
      <c r="AJ741" s="162">
        <f t="shared" si="371"/>
        <v>7.5</v>
      </c>
      <c r="AK741" s="163">
        <f t="shared" si="387"/>
        <v>7.5</v>
      </c>
      <c r="AL741" s="164">
        <f t="shared" si="388"/>
        <v>0</v>
      </c>
      <c r="AM741" s="164">
        <f t="shared" si="389"/>
        <v>0</v>
      </c>
      <c r="AN741" s="164">
        <f t="shared" si="390"/>
        <v>7.5</v>
      </c>
      <c r="AO741" s="164">
        <f t="shared" si="391"/>
        <v>7.5</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f t="shared" si="372"/>
        <v>24</v>
      </c>
      <c r="AX741" s="165">
        <f t="shared" si="373"/>
        <v>24</v>
      </c>
      <c r="AY741" s="193" t="str">
        <f t="shared" si="374"/>
        <v/>
      </c>
      <c r="AZ741" s="183" t="str">
        <f t="shared" si="375"/>
        <v/>
      </c>
      <c r="BA741" s="173">
        <f t="shared" si="376"/>
        <v>0.25</v>
      </c>
      <c r="BB741" s="174">
        <f t="shared" si="377"/>
        <v>0.25</v>
      </c>
      <c r="BC741" s="186" t="str">
        <f t="shared" si="400"/>
        <v/>
      </c>
      <c r="BD741" s="174" t="str">
        <f t="shared" si="378"/>
        <v/>
      </c>
      <c r="BE741" s="201">
        <f t="shared" si="379"/>
        <v>0.25</v>
      </c>
      <c r="BF741" s="174">
        <f t="shared" si="380"/>
        <v>0.25</v>
      </c>
      <c r="BG741" s="186" t="str">
        <f t="shared" si="381"/>
        <v/>
      </c>
      <c r="BH741" s="175" t="str">
        <f t="shared" si="382"/>
        <v/>
      </c>
      <c r="BI741" s="632"/>
    </row>
    <row r="742" spans="1:61" ht="37.5" x14ac:dyDescent="0.3">
      <c r="A742" s="221"/>
      <c r="B742" s="222"/>
      <c r="C742" s="213">
        <v>731</v>
      </c>
      <c r="D742" s="640" t="s">
        <v>3746</v>
      </c>
      <c r="E742" s="16" t="s">
        <v>46</v>
      </c>
      <c r="F742" s="17"/>
      <c r="G742" s="134">
        <v>44370</v>
      </c>
      <c r="H742" s="135">
        <v>44403</v>
      </c>
      <c r="I742" s="141"/>
      <c r="J742" s="25"/>
      <c r="K742" s="145" t="s">
        <v>0</v>
      </c>
      <c r="L742" s="28"/>
      <c r="M742" s="395">
        <v>44403</v>
      </c>
      <c r="N742" s="158">
        <f t="shared" si="383"/>
        <v>24</v>
      </c>
      <c r="O742" s="27" t="s">
        <v>0</v>
      </c>
      <c r="P742" s="27"/>
      <c r="Q742" s="27"/>
      <c r="R742" s="27"/>
      <c r="S742" s="27"/>
      <c r="T742" s="28"/>
      <c r="U742" s="29"/>
      <c r="V742" s="32">
        <v>0.25</v>
      </c>
      <c r="W742" s="318">
        <v>0.25</v>
      </c>
      <c r="X742" s="319"/>
      <c r="Y742" s="160">
        <f t="shared" si="369"/>
        <v>0.5</v>
      </c>
      <c r="Z742" s="159">
        <f t="shared" si="384"/>
        <v>7.5</v>
      </c>
      <c r="AA742" s="327"/>
      <c r="AB742" s="400">
        <f t="shared" si="393"/>
        <v>-30</v>
      </c>
      <c r="AC742" s="371"/>
      <c r="AD742" s="226" t="str">
        <f t="shared" si="370"/>
        <v/>
      </c>
      <c r="AE742" s="368">
        <f t="shared" si="385"/>
        <v>-22.5</v>
      </c>
      <c r="AF742" s="339"/>
      <c r="AG742" s="338"/>
      <c r="AH742" s="336"/>
      <c r="AI742" s="161">
        <f t="shared" si="386"/>
        <v>0</v>
      </c>
      <c r="AJ742" s="162">
        <f t="shared" si="371"/>
        <v>7.5</v>
      </c>
      <c r="AK742" s="163">
        <f t="shared" si="387"/>
        <v>7.5</v>
      </c>
      <c r="AL742" s="164">
        <f t="shared" si="388"/>
        <v>0</v>
      </c>
      <c r="AM742" s="164">
        <f t="shared" si="389"/>
        <v>0</v>
      </c>
      <c r="AN742" s="164">
        <f t="shared" si="390"/>
        <v>7.5</v>
      </c>
      <c r="AO742" s="164">
        <f t="shared" si="391"/>
        <v>7.5</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f t="shared" si="372"/>
        <v>24</v>
      </c>
      <c r="AX742" s="165">
        <f t="shared" si="373"/>
        <v>24</v>
      </c>
      <c r="AY742" s="193" t="str">
        <f t="shared" si="374"/>
        <v/>
      </c>
      <c r="AZ742" s="183" t="str">
        <f t="shared" si="375"/>
        <v/>
      </c>
      <c r="BA742" s="173">
        <f t="shared" si="376"/>
        <v>0.25</v>
      </c>
      <c r="BB742" s="174">
        <f t="shared" si="377"/>
        <v>0.25</v>
      </c>
      <c r="BC742" s="186" t="str">
        <f t="shared" si="400"/>
        <v/>
      </c>
      <c r="BD742" s="174" t="str">
        <f t="shared" si="378"/>
        <v/>
      </c>
      <c r="BE742" s="201">
        <f t="shared" si="379"/>
        <v>0.25</v>
      </c>
      <c r="BF742" s="174">
        <f t="shared" si="380"/>
        <v>0.25</v>
      </c>
      <c r="BG742" s="186" t="str">
        <f t="shared" si="381"/>
        <v/>
      </c>
      <c r="BH742" s="175" t="str">
        <f t="shared" si="382"/>
        <v/>
      </c>
      <c r="BI742" s="632"/>
    </row>
    <row r="743" spans="1:61" ht="37.5" x14ac:dyDescent="0.3">
      <c r="A743" s="221"/>
      <c r="B743" s="222"/>
      <c r="C743" s="214">
        <v>732</v>
      </c>
      <c r="D743" s="641" t="s">
        <v>3747</v>
      </c>
      <c r="E743" s="18" t="s">
        <v>46</v>
      </c>
      <c r="F743" s="17"/>
      <c r="G743" s="134">
        <v>44370</v>
      </c>
      <c r="H743" s="135">
        <v>44403</v>
      </c>
      <c r="I743" s="141"/>
      <c r="J743" s="25"/>
      <c r="K743" s="145" t="s">
        <v>0</v>
      </c>
      <c r="L743" s="28"/>
      <c r="M743" s="395">
        <v>44403</v>
      </c>
      <c r="N743" s="158">
        <f t="shared" si="383"/>
        <v>24</v>
      </c>
      <c r="O743" s="27"/>
      <c r="P743" s="27"/>
      <c r="Q743" s="27"/>
      <c r="R743" s="27" t="s">
        <v>0</v>
      </c>
      <c r="S743" s="27"/>
      <c r="T743" s="28"/>
      <c r="U743" s="29"/>
      <c r="V743" s="32">
        <v>0.25</v>
      </c>
      <c r="W743" s="318"/>
      <c r="X743" s="319"/>
      <c r="Y743" s="160">
        <f t="shared" si="369"/>
        <v>0.25</v>
      </c>
      <c r="Z743" s="159">
        <f t="shared" si="384"/>
        <v>2.5</v>
      </c>
      <c r="AA743" s="327"/>
      <c r="AB743" s="400">
        <f t="shared" si="393"/>
        <v>-30</v>
      </c>
      <c r="AC743" s="371"/>
      <c r="AD743" s="226" t="str">
        <f t="shared" si="370"/>
        <v/>
      </c>
      <c r="AE743" s="368">
        <f t="shared" si="385"/>
        <v>-27.5</v>
      </c>
      <c r="AF743" s="339"/>
      <c r="AG743" s="338"/>
      <c r="AH743" s="336"/>
      <c r="AI743" s="161">
        <f t="shared" si="386"/>
        <v>0</v>
      </c>
      <c r="AJ743" s="162">
        <f t="shared" si="371"/>
        <v>2.5</v>
      </c>
      <c r="AK743" s="163">
        <f t="shared" si="387"/>
        <v>2.5</v>
      </c>
      <c r="AL743" s="164">
        <f t="shared" si="388"/>
        <v>0</v>
      </c>
      <c r="AM743" s="164">
        <f t="shared" si="389"/>
        <v>0</v>
      </c>
      <c r="AN743" s="164">
        <f t="shared" si="390"/>
        <v>2.5</v>
      </c>
      <c r="AO743" s="164">
        <f t="shared" si="391"/>
        <v>2.5</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f t="shared" si="372"/>
        <v>24</v>
      </c>
      <c r="AX743" s="165">
        <f t="shared" si="373"/>
        <v>24</v>
      </c>
      <c r="AY743" s="193" t="str">
        <f t="shared" si="374"/>
        <v/>
      </c>
      <c r="AZ743" s="183" t="str">
        <f t="shared" si="375"/>
        <v/>
      </c>
      <c r="BA743" s="173">
        <f t="shared" si="376"/>
        <v>0.25</v>
      </c>
      <c r="BB743" s="174">
        <f t="shared" si="377"/>
        <v>0.25</v>
      </c>
      <c r="BC743" s="186" t="str">
        <f t="shared" si="400"/>
        <v/>
      </c>
      <c r="BD743" s="174" t="str">
        <f t="shared" si="378"/>
        <v/>
      </c>
      <c r="BE743" s="201" t="str">
        <f t="shared" si="379"/>
        <v/>
      </c>
      <c r="BF743" s="174" t="str">
        <f t="shared" si="380"/>
        <v/>
      </c>
      <c r="BG743" s="186" t="str">
        <f t="shared" si="381"/>
        <v/>
      </c>
      <c r="BH743" s="175" t="str">
        <f t="shared" si="382"/>
        <v/>
      </c>
      <c r="BI743" s="632"/>
    </row>
    <row r="744" spans="1:61" ht="37.5" x14ac:dyDescent="0.3">
      <c r="A744" s="221"/>
      <c r="B744" s="222"/>
      <c r="C744" s="214">
        <v>733</v>
      </c>
      <c r="D744" s="640" t="s">
        <v>3748</v>
      </c>
      <c r="E744" s="16" t="s">
        <v>46</v>
      </c>
      <c r="F744" s="17"/>
      <c r="G744" s="134">
        <v>44370</v>
      </c>
      <c r="H744" s="135">
        <v>44403</v>
      </c>
      <c r="I744" s="141"/>
      <c r="J744" s="25"/>
      <c r="K744" s="145" t="s">
        <v>0</v>
      </c>
      <c r="L744" s="28"/>
      <c r="M744" s="395">
        <v>44403</v>
      </c>
      <c r="N744" s="158">
        <f t="shared" si="383"/>
        <v>24</v>
      </c>
      <c r="O744" s="27"/>
      <c r="P744" s="27"/>
      <c r="Q744" s="27"/>
      <c r="R744" s="27" t="s">
        <v>0</v>
      </c>
      <c r="S744" s="27"/>
      <c r="T744" s="28"/>
      <c r="U744" s="29"/>
      <c r="V744" s="32">
        <v>0.25</v>
      </c>
      <c r="W744" s="318"/>
      <c r="X744" s="319"/>
      <c r="Y744" s="160">
        <f t="shared" si="369"/>
        <v>0.25</v>
      </c>
      <c r="Z744" s="159">
        <f t="shared" si="384"/>
        <v>2.5</v>
      </c>
      <c r="AA744" s="327"/>
      <c r="AB744" s="400">
        <f t="shared" si="393"/>
        <v>-30</v>
      </c>
      <c r="AC744" s="371"/>
      <c r="AD744" s="226" t="str">
        <f t="shared" si="370"/>
        <v/>
      </c>
      <c r="AE744" s="368">
        <f t="shared" si="385"/>
        <v>-27.5</v>
      </c>
      <c r="AF744" s="339"/>
      <c r="AG744" s="338"/>
      <c r="AH744" s="336"/>
      <c r="AI744" s="161">
        <f t="shared" si="386"/>
        <v>0</v>
      </c>
      <c r="AJ744" s="162">
        <f t="shared" si="371"/>
        <v>2.5</v>
      </c>
      <c r="AK744" s="163">
        <f t="shared" si="387"/>
        <v>2.5</v>
      </c>
      <c r="AL744" s="164">
        <f t="shared" si="388"/>
        <v>0</v>
      </c>
      <c r="AM744" s="164">
        <f t="shared" si="389"/>
        <v>0</v>
      </c>
      <c r="AN744" s="164">
        <f t="shared" si="390"/>
        <v>2.5</v>
      </c>
      <c r="AO744" s="164">
        <f t="shared" si="391"/>
        <v>2.5</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f t="shared" si="372"/>
        <v>24</v>
      </c>
      <c r="AX744" s="165">
        <f t="shared" si="373"/>
        <v>24</v>
      </c>
      <c r="AY744" s="193" t="str">
        <f t="shared" si="374"/>
        <v/>
      </c>
      <c r="AZ744" s="183" t="str">
        <f t="shared" si="375"/>
        <v/>
      </c>
      <c r="BA744" s="173">
        <f t="shared" si="376"/>
        <v>0.25</v>
      </c>
      <c r="BB744" s="174">
        <f t="shared" si="377"/>
        <v>0.25</v>
      </c>
      <c r="BC744" s="186" t="str">
        <f t="shared" si="400"/>
        <v/>
      </c>
      <c r="BD744" s="174" t="str">
        <f t="shared" si="378"/>
        <v/>
      </c>
      <c r="BE744" s="201" t="str">
        <f t="shared" si="379"/>
        <v/>
      </c>
      <c r="BF744" s="174" t="str">
        <f t="shared" si="380"/>
        <v/>
      </c>
      <c r="BG744" s="186" t="str">
        <f t="shared" si="381"/>
        <v/>
      </c>
      <c r="BH744" s="175" t="str">
        <f t="shared" si="382"/>
        <v/>
      </c>
      <c r="BI744" s="632"/>
    </row>
    <row r="745" spans="1:61" ht="37.5" x14ac:dyDescent="0.3">
      <c r="A745" s="221"/>
      <c r="B745" s="222"/>
      <c r="C745" s="213">
        <v>734</v>
      </c>
      <c r="D745" s="651" t="s">
        <v>3737</v>
      </c>
      <c r="E745" s="16" t="s">
        <v>3615</v>
      </c>
      <c r="F745" s="17"/>
      <c r="G745" s="134">
        <v>44370</v>
      </c>
      <c r="H745" s="135">
        <v>44403</v>
      </c>
      <c r="I745" s="141"/>
      <c r="J745" s="25"/>
      <c r="K745" s="145" t="s">
        <v>0</v>
      </c>
      <c r="L745" s="28"/>
      <c r="M745" s="395">
        <v>44403</v>
      </c>
      <c r="N745" s="158">
        <f t="shared" si="383"/>
        <v>24</v>
      </c>
      <c r="O745" s="27"/>
      <c r="P745" s="27"/>
      <c r="Q745" s="27"/>
      <c r="R745" s="27" t="s">
        <v>0</v>
      </c>
      <c r="S745" s="27"/>
      <c r="T745" s="28"/>
      <c r="U745" s="29"/>
      <c r="V745" s="32">
        <v>0.25</v>
      </c>
      <c r="W745" s="318"/>
      <c r="X745" s="319"/>
      <c r="Y745" s="160">
        <f t="shared" si="369"/>
        <v>0.25</v>
      </c>
      <c r="Z745" s="159">
        <f t="shared" si="384"/>
        <v>2.5</v>
      </c>
      <c r="AA745" s="327"/>
      <c r="AB745" s="400">
        <f t="shared" si="393"/>
        <v>-30</v>
      </c>
      <c r="AC745" s="371"/>
      <c r="AD745" s="226" t="str">
        <f t="shared" si="370"/>
        <v/>
      </c>
      <c r="AE745" s="368">
        <f t="shared" si="385"/>
        <v>-27.5</v>
      </c>
      <c r="AF745" s="339"/>
      <c r="AG745" s="338"/>
      <c r="AH745" s="336"/>
      <c r="AI745" s="161">
        <f t="shared" si="386"/>
        <v>0</v>
      </c>
      <c r="AJ745" s="162">
        <f t="shared" si="371"/>
        <v>2.5</v>
      </c>
      <c r="AK745" s="163">
        <f t="shared" si="387"/>
        <v>2.5</v>
      </c>
      <c r="AL745" s="164">
        <f t="shared" si="388"/>
        <v>0</v>
      </c>
      <c r="AM745" s="164">
        <f t="shared" si="389"/>
        <v>0</v>
      </c>
      <c r="AN745" s="164">
        <f t="shared" si="390"/>
        <v>2.5</v>
      </c>
      <c r="AO745" s="164">
        <f t="shared" si="391"/>
        <v>2.5</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f t="shared" si="372"/>
        <v>24</v>
      </c>
      <c r="AX745" s="165">
        <f t="shared" si="373"/>
        <v>24</v>
      </c>
      <c r="AY745" s="193" t="str">
        <f t="shared" si="374"/>
        <v/>
      </c>
      <c r="AZ745" s="183" t="str">
        <f t="shared" si="375"/>
        <v/>
      </c>
      <c r="BA745" s="173">
        <f t="shared" si="376"/>
        <v>0.25</v>
      </c>
      <c r="BB745" s="174">
        <f t="shared" si="377"/>
        <v>0.25</v>
      </c>
      <c r="BC745" s="186" t="str">
        <f t="shared" si="400"/>
        <v/>
      </c>
      <c r="BD745" s="174" t="str">
        <f t="shared" si="378"/>
        <v/>
      </c>
      <c r="BE745" s="201" t="str">
        <f t="shared" si="379"/>
        <v/>
      </c>
      <c r="BF745" s="174" t="str">
        <f t="shared" si="380"/>
        <v/>
      </c>
      <c r="BG745" s="186" t="str">
        <f t="shared" si="381"/>
        <v/>
      </c>
      <c r="BH745" s="175" t="str">
        <f t="shared" si="382"/>
        <v/>
      </c>
      <c r="BI745" s="632"/>
    </row>
    <row r="746" spans="1:61" ht="21" customHeight="1" x14ac:dyDescent="0.3">
      <c r="A746" s="221"/>
      <c r="B746" s="222"/>
      <c r="C746" s="214">
        <v>735</v>
      </c>
      <c r="D746" s="651" t="s">
        <v>3738</v>
      </c>
      <c r="E746" s="16" t="s">
        <v>3615</v>
      </c>
      <c r="F746" s="17"/>
      <c r="G746" s="134">
        <v>44370</v>
      </c>
      <c r="H746" s="135">
        <v>44403</v>
      </c>
      <c r="I746" s="141"/>
      <c r="J746" s="25"/>
      <c r="K746" s="145" t="s">
        <v>0</v>
      </c>
      <c r="L746" s="28"/>
      <c r="M746" s="395">
        <v>44403</v>
      </c>
      <c r="N746" s="158">
        <f t="shared" si="383"/>
        <v>24</v>
      </c>
      <c r="O746" s="27"/>
      <c r="P746" s="27"/>
      <c r="Q746" s="27"/>
      <c r="R746" s="27" t="s">
        <v>0</v>
      </c>
      <c r="S746" s="27"/>
      <c r="T746" s="28"/>
      <c r="U746" s="29"/>
      <c r="V746" s="32">
        <v>0.25</v>
      </c>
      <c r="W746" s="318"/>
      <c r="X746" s="319"/>
      <c r="Y746" s="160">
        <f t="shared" si="369"/>
        <v>0.25</v>
      </c>
      <c r="Z746" s="159">
        <f t="shared" si="384"/>
        <v>2.5</v>
      </c>
      <c r="AA746" s="327"/>
      <c r="AB746" s="400">
        <f t="shared" si="393"/>
        <v>-30</v>
      </c>
      <c r="AC746" s="371"/>
      <c r="AD746" s="226" t="str">
        <f t="shared" si="370"/>
        <v/>
      </c>
      <c r="AE746" s="368">
        <f t="shared" si="385"/>
        <v>-27.5</v>
      </c>
      <c r="AF746" s="339"/>
      <c r="AG746" s="338"/>
      <c r="AH746" s="336"/>
      <c r="AI746" s="161">
        <f t="shared" si="386"/>
        <v>0</v>
      </c>
      <c r="AJ746" s="162">
        <f t="shared" si="371"/>
        <v>2.5</v>
      </c>
      <c r="AK746" s="163">
        <f t="shared" si="387"/>
        <v>2.5</v>
      </c>
      <c r="AL746" s="164">
        <f t="shared" si="388"/>
        <v>0</v>
      </c>
      <c r="AM746" s="164">
        <f t="shared" si="389"/>
        <v>0</v>
      </c>
      <c r="AN746" s="164">
        <f t="shared" si="390"/>
        <v>2.5</v>
      </c>
      <c r="AO746" s="164">
        <f t="shared" si="391"/>
        <v>2.5</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f t="shared" si="372"/>
        <v>24</v>
      </c>
      <c r="AX746" s="165">
        <f t="shared" si="373"/>
        <v>24</v>
      </c>
      <c r="AY746" s="193" t="str">
        <f t="shared" si="374"/>
        <v/>
      </c>
      <c r="AZ746" s="183" t="str">
        <f t="shared" si="375"/>
        <v/>
      </c>
      <c r="BA746" s="173">
        <f t="shared" si="376"/>
        <v>0.25</v>
      </c>
      <c r="BB746" s="174">
        <f t="shared" si="377"/>
        <v>0.25</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652" t="s">
        <v>3739</v>
      </c>
      <c r="E747" s="16" t="s">
        <v>3615</v>
      </c>
      <c r="F747" s="17"/>
      <c r="G747" s="134">
        <v>44370</v>
      </c>
      <c r="H747" s="135">
        <v>44403</v>
      </c>
      <c r="I747" s="141"/>
      <c r="J747" s="25"/>
      <c r="K747" s="145" t="s">
        <v>0</v>
      </c>
      <c r="L747" s="28"/>
      <c r="M747" s="395">
        <v>44403</v>
      </c>
      <c r="N747" s="158">
        <f t="shared" si="383"/>
        <v>24</v>
      </c>
      <c r="O747" s="27"/>
      <c r="P747" s="27"/>
      <c r="Q747" s="27"/>
      <c r="R747" s="27" t="s">
        <v>0</v>
      </c>
      <c r="S747" s="27"/>
      <c r="T747" s="28"/>
      <c r="U747" s="29"/>
      <c r="V747" s="32">
        <v>0.25</v>
      </c>
      <c r="W747" s="318"/>
      <c r="X747" s="319"/>
      <c r="Y747" s="160">
        <f t="shared" si="369"/>
        <v>0.25</v>
      </c>
      <c r="Z747" s="159">
        <f t="shared" si="384"/>
        <v>2.5</v>
      </c>
      <c r="AA747" s="327"/>
      <c r="AB747" s="400">
        <f t="shared" si="393"/>
        <v>-30</v>
      </c>
      <c r="AC747" s="371"/>
      <c r="AD747" s="226" t="str">
        <f t="shared" si="370"/>
        <v/>
      </c>
      <c r="AE747" s="368">
        <f t="shared" si="385"/>
        <v>-27.5</v>
      </c>
      <c r="AF747" s="339"/>
      <c r="AG747" s="338"/>
      <c r="AH747" s="336"/>
      <c r="AI747" s="161">
        <f t="shared" si="386"/>
        <v>0</v>
      </c>
      <c r="AJ747" s="162">
        <f t="shared" si="371"/>
        <v>2.5</v>
      </c>
      <c r="AK747" s="163">
        <f t="shared" si="387"/>
        <v>2.5</v>
      </c>
      <c r="AL747" s="164">
        <f t="shared" si="388"/>
        <v>0</v>
      </c>
      <c r="AM747" s="164">
        <f t="shared" si="389"/>
        <v>0</v>
      </c>
      <c r="AN747" s="164">
        <f t="shared" si="390"/>
        <v>2.5</v>
      </c>
      <c r="AO747" s="164">
        <f t="shared" si="391"/>
        <v>2.5</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f t="shared" si="372"/>
        <v>24</v>
      </c>
      <c r="AX747" s="165">
        <f t="shared" si="373"/>
        <v>24</v>
      </c>
      <c r="AY747" s="193" t="str">
        <f t="shared" si="374"/>
        <v/>
      </c>
      <c r="AZ747" s="183" t="str">
        <f t="shared" si="375"/>
        <v/>
      </c>
      <c r="BA747" s="173">
        <f t="shared" si="376"/>
        <v>0.25</v>
      </c>
      <c r="BB747" s="174">
        <f t="shared" si="377"/>
        <v>0.25</v>
      </c>
      <c r="BC747" s="186" t="str">
        <f t="shared" si="400"/>
        <v/>
      </c>
      <c r="BD747" s="174" t="str">
        <f t="shared" si="378"/>
        <v/>
      </c>
      <c r="BE747" s="201" t="str">
        <f t="shared" si="379"/>
        <v/>
      </c>
      <c r="BF747" s="174" t="str">
        <f t="shared" si="380"/>
        <v/>
      </c>
      <c r="BG747" s="186" t="str">
        <f t="shared" si="381"/>
        <v/>
      </c>
      <c r="BH747" s="175" t="str">
        <f t="shared" si="382"/>
        <v/>
      </c>
      <c r="BI747" s="632"/>
    </row>
    <row r="748" spans="1:61" ht="22.5" customHeight="1" x14ac:dyDescent="0.3">
      <c r="A748" s="221"/>
      <c r="B748" s="222"/>
      <c r="C748" s="214">
        <v>737</v>
      </c>
      <c r="D748" s="651" t="s">
        <v>3740</v>
      </c>
      <c r="E748" s="16" t="s">
        <v>3615</v>
      </c>
      <c r="F748" s="17"/>
      <c r="G748" s="134">
        <v>44370</v>
      </c>
      <c r="H748" s="135">
        <v>44403</v>
      </c>
      <c r="I748" s="143"/>
      <c r="J748" s="80"/>
      <c r="K748" s="147" t="s">
        <v>0</v>
      </c>
      <c r="L748" s="30"/>
      <c r="M748" s="395">
        <v>44403</v>
      </c>
      <c r="N748" s="158">
        <f t="shared" si="383"/>
        <v>24</v>
      </c>
      <c r="O748" s="27"/>
      <c r="P748" s="27"/>
      <c r="Q748" s="27"/>
      <c r="R748" s="27" t="s">
        <v>0</v>
      </c>
      <c r="S748" s="27"/>
      <c r="T748" s="28"/>
      <c r="U748" s="29"/>
      <c r="V748" s="32">
        <v>0.25</v>
      </c>
      <c r="W748" s="318"/>
      <c r="X748" s="319"/>
      <c r="Y748" s="160">
        <f t="shared" si="369"/>
        <v>0.25</v>
      </c>
      <c r="Z748" s="159">
        <f t="shared" si="384"/>
        <v>2.5</v>
      </c>
      <c r="AA748" s="327"/>
      <c r="AB748" s="400">
        <f t="shared" si="393"/>
        <v>-30</v>
      </c>
      <c r="AC748" s="371"/>
      <c r="AD748" s="226" t="str">
        <f t="shared" si="370"/>
        <v/>
      </c>
      <c r="AE748" s="368">
        <f t="shared" si="385"/>
        <v>-27.5</v>
      </c>
      <c r="AF748" s="339"/>
      <c r="AG748" s="338"/>
      <c r="AH748" s="336"/>
      <c r="AI748" s="161">
        <f t="shared" si="386"/>
        <v>0</v>
      </c>
      <c r="AJ748" s="162">
        <f t="shared" si="371"/>
        <v>2.5</v>
      </c>
      <c r="AK748" s="163">
        <f t="shared" si="387"/>
        <v>2.5</v>
      </c>
      <c r="AL748" s="164">
        <f t="shared" si="388"/>
        <v>0</v>
      </c>
      <c r="AM748" s="164">
        <f t="shared" si="389"/>
        <v>0</v>
      </c>
      <c r="AN748" s="164">
        <f t="shared" si="390"/>
        <v>2.5</v>
      </c>
      <c r="AO748" s="164">
        <f t="shared" si="391"/>
        <v>2.5</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f t="shared" si="372"/>
        <v>24</v>
      </c>
      <c r="AX748" s="165">
        <f t="shared" si="373"/>
        <v>24</v>
      </c>
      <c r="AY748" s="193" t="str">
        <f t="shared" si="374"/>
        <v/>
      </c>
      <c r="AZ748" s="183" t="str">
        <f t="shared" si="375"/>
        <v/>
      </c>
      <c r="BA748" s="173">
        <f t="shared" si="376"/>
        <v>0.25</v>
      </c>
      <c r="BB748" s="174">
        <f t="shared" si="377"/>
        <v>0.25</v>
      </c>
      <c r="BC748" s="186" t="str">
        <f t="shared" si="400"/>
        <v/>
      </c>
      <c r="BD748" s="174" t="str">
        <f t="shared" si="378"/>
        <v/>
      </c>
      <c r="BE748" s="201" t="str">
        <f t="shared" si="379"/>
        <v/>
      </c>
      <c r="BF748" s="174" t="str">
        <f t="shared" si="380"/>
        <v/>
      </c>
      <c r="BG748" s="186" t="str">
        <f t="shared" si="381"/>
        <v/>
      </c>
      <c r="BH748" s="175" t="str">
        <f t="shared" si="382"/>
        <v/>
      </c>
      <c r="BI748" s="632"/>
    </row>
    <row r="749" spans="1:61" ht="21" customHeight="1" x14ac:dyDescent="0.3">
      <c r="A749" s="221"/>
      <c r="B749" s="222"/>
      <c r="C749" s="214">
        <v>738</v>
      </c>
      <c r="D749" s="651" t="s">
        <v>3741</v>
      </c>
      <c r="E749" s="16" t="s">
        <v>3615</v>
      </c>
      <c r="F749" s="17"/>
      <c r="G749" s="134">
        <v>44370</v>
      </c>
      <c r="H749" s="135">
        <v>44403</v>
      </c>
      <c r="I749" s="141"/>
      <c r="J749" s="25"/>
      <c r="K749" s="145" t="s">
        <v>0</v>
      </c>
      <c r="L749" s="28"/>
      <c r="M749" s="395">
        <v>44403</v>
      </c>
      <c r="N749" s="158">
        <f t="shared" si="383"/>
        <v>24</v>
      </c>
      <c r="O749" s="27"/>
      <c r="P749" s="27"/>
      <c r="Q749" s="27"/>
      <c r="R749" s="27" t="s">
        <v>0</v>
      </c>
      <c r="S749" s="27"/>
      <c r="T749" s="28"/>
      <c r="U749" s="29"/>
      <c r="V749" s="32">
        <v>0.25</v>
      </c>
      <c r="W749" s="318"/>
      <c r="X749" s="319"/>
      <c r="Y749" s="160">
        <f t="shared" si="369"/>
        <v>0.25</v>
      </c>
      <c r="Z749" s="159">
        <f t="shared" si="384"/>
        <v>2.5</v>
      </c>
      <c r="AA749" s="327"/>
      <c r="AB749" s="400">
        <f t="shared" si="393"/>
        <v>-30</v>
      </c>
      <c r="AC749" s="371"/>
      <c r="AD749" s="226" t="str">
        <f t="shared" si="370"/>
        <v/>
      </c>
      <c r="AE749" s="368">
        <f t="shared" si="385"/>
        <v>-27.5</v>
      </c>
      <c r="AF749" s="339"/>
      <c r="AG749" s="338"/>
      <c r="AH749" s="336"/>
      <c r="AI749" s="161">
        <f t="shared" si="386"/>
        <v>0</v>
      </c>
      <c r="AJ749" s="162">
        <f t="shared" si="371"/>
        <v>2.5</v>
      </c>
      <c r="AK749" s="163">
        <f t="shared" si="387"/>
        <v>2.5</v>
      </c>
      <c r="AL749" s="164">
        <f t="shared" si="388"/>
        <v>0</v>
      </c>
      <c r="AM749" s="164">
        <f t="shared" si="389"/>
        <v>0</v>
      </c>
      <c r="AN749" s="164">
        <f t="shared" si="390"/>
        <v>2.5</v>
      </c>
      <c r="AO749" s="164">
        <f t="shared" si="391"/>
        <v>2.5</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f t="shared" si="372"/>
        <v>24</v>
      </c>
      <c r="AX749" s="165">
        <f t="shared" si="373"/>
        <v>24</v>
      </c>
      <c r="AY749" s="193" t="str">
        <f t="shared" si="374"/>
        <v/>
      </c>
      <c r="AZ749" s="183" t="str">
        <f t="shared" si="375"/>
        <v/>
      </c>
      <c r="BA749" s="173">
        <f t="shared" si="376"/>
        <v>0.25</v>
      </c>
      <c r="BB749" s="174">
        <f t="shared" si="377"/>
        <v>0.25</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651" t="s">
        <v>3742</v>
      </c>
      <c r="E750" s="16" t="s">
        <v>3615</v>
      </c>
      <c r="F750" s="17"/>
      <c r="G750" s="134">
        <v>44370</v>
      </c>
      <c r="H750" s="135">
        <v>44403</v>
      </c>
      <c r="I750" s="141"/>
      <c r="J750" s="25"/>
      <c r="K750" s="145" t="s">
        <v>0</v>
      </c>
      <c r="L750" s="28"/>
      <c r="M750" s="395">
        <v>44403</v>
      </c>
      <c r="N750" s="158">
        <f t="shared" si="383"/>
        <v>24</v>
      </c>
      <c r="O750" s="27"/>
      <c r="P750" s="27"/>
      <c r="Q750" s="27"/>
      <c r="R750" s="27" t="s">
        <v>0</v>
      </c>
      <c r="S750" s="27"/>
      <c r="T750" s="28"/>
      <c r="U750" s="29"/>
      <c r="V750" s="32">
        <v>0.25</v>
      </c>
      <c r="W750" s="318"/>
      <c r="X750" s="319"/>
      <c r="Y750" s="160">
        <f t="shared" si="369"/>
        <v>0.25</v>
      </c>
      <c r="Z750" s="159">
        <f t="shared" si="384"/>
        <v>2.5</v>
      </c>
      <c r="AA750" s="327"/>
      <c r="AB750" s="400">
        <f t="shared" si="393"/>
        <v>-30</v>
      </c>
      <c r="AC750" s="371"/>
      <c r="AD750" s="226" t="str">
        <f t="shared" si="370"/>
        <v/>
      </c>
      <c r="AE750" s="368">
        <f t="shared" si="385"/>
        <v>-27.5</v>
      </c>
      <c r="AF750" s="339"/>
      <c r="AG750" s="338"/>
      <c r="AH750" s="336"/>
      <c r="AI750" s="161">
        <f t="shared" si="386"/>
        <v>0</v>
      </c>
      <c r="AJ750" s="162">
        <f t="shared" si="371"/>
        <v>2.5</v>
      </c>
      <c r="AK750" s="163">
        <f t="shared" si="387"/>
        <v>2.5</v>
      </c>
      <c r="AL750" s="164">
        <f t="shared" si="388"/>
        <v>0</v>
      </c>
      <c r="AM750" s="164">
        <f t="shared" si="389"/>
        <v>0</v>
      </c>
      <c r="AN750" s="164">
        <f t="shared" si="390"/>
        <v>2.5</v>
      </c>
      <c r="AO750" s="164">
        <f t="shared" si="391"/>
        <v>2.5</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f t="shared" si="372"/>
        <v>24</v>
      </c>
      <c r="AX750" s="165">
        <f t="shared" si="373"/>
        <v>24</v>
      </c>
      <c r="AY750" s="193" t="str">
        <f t="shared" si="374"/>
        <v/>
      </c>
      <c r="AZ750" s="183" t="str">
        <f t="shared" si="375"/>
        <v/>
      </c>
      <c r="BA750" s="173">
        <f t="shared" si="376"/>
        <v>0.25</v>
      </c>
      <c r="BB750" s="174">
        <f t="shared" si="377"/>
        <v>0.25</v>
      </c>
      <c r="BC750" s="186" t="str">
        <f t="shared" si="400"/>
        <v/>
      </c>
      <c r="BD750" s="174" t="str">
        <f t="shared" si="378"/>
        <v/>
      </c>
      <c r="BE750" s="201" t="str">
        <f t="shared" si="379"/>
        <v/>
      </c>
      <c r="BF750" s="174" t="str">
        <f t="shared" si="380"/>
        <v/>
      </c>
      <c r="BG750" s="186" t="str">
        <f t="shared" si="381"/>
        <v/>
      </c>
      <c r="BH750" s="175" t="str">
        <f t="shared" si="382"/>
        <v/>
      </c>
      <c r="BI750" s="632"/>
    </row>
    <row r="751" spans="1:61" ht="37.5" x14ac:dyDescent="0.3">
      <c r="A751" s="221"/>
      <c r="B751" s="222"/>
      <c r="C751" s="214">
        <v>740</v>
      </c>
      <c r="D751" s="652" t="s">
        <v>3743</v>
      </c>
      <c r="E751" s="16" t="s">
        <v>3615</v>
      </c>
      <c r="F751" s="17"/>
      <c r="G751" s="134">
        <v>44370</v>
      </c>
      <c r="H751" s="135">
        <v>44403</v>
      </c>
      <c r="I751" s="141"/>
      <c r="J751" s="25"/>
      <c r="K751" s="145" t="s">
        <v>0</v>
      </c>
      <c r="L751" s="28"/>
      <c r="M751" s="395">
        <v>44403</v>
      </c>
      <c r="N751" s="158">
        <f t="shared" si="383"/>
        <v>24</v>
      </c>
      <c r="O751" s="27"/>
      <c r="P751" s="27"/>
      <c r="Q751" s="27"/>
      <c r="R751" s="27" t="s">
        <v>0</v>
      </c>
      <c r="S751" s="27"/>
      <c r="T751" s="28"/>
      <c r="U751" s="29"/>
      <c r="V751" s="32">
        <v>0.25</v>
      </c>
      <c r="W751" s="318"/>
      <c r="X751" s="319"/>
      <c r="Y751" s="160">
        <f t="shared" si="369"/>
        <v>0.25</v>
      </c>
      <c r="Z751" s="159">
        <f t="shared" si="384"/>
        <v>2.5</v>
      </c>
      <c r="AA751" s="327"/>
      <c r="AB751" s="400">
        <f t="shared" si="393"/>
        <v>-30</v>
      </c>
      <c r="AC751" s="371"/>
      <c r="AD751" s="226" t="str">
        <f t="shared" si="370"/>
        <v/>
      </c>
      <c r="AE751" s="368">
        <f t="shared" si="385"/>
        <v>-27.5</v>
      </c>
      <c r="AF751" s="339"/>
      <c r="AG751" s="338"/>
      <c r="AH751" s="336"/>
      <c r="AI751" s="161">
        <f t="shared" si="386"/>
        <v>0</v>
      </c>
      <c r="AJ751" s="162">
        <f t="shared" si="371"/>
        <v>2.5</v>
      </c>
      <c r="AK751" s="163">
        <f t="shared" si="387"/>
        <v>2.5</v>
      </c>
      <c r="AL751" s="164">
        <f t="shared" si="388"/>
        <v>0</v>
      </c>
      <c r="AM751" s="164">
        <f t="shared" si="389"/>
        <v>0</v>
      </c>
      <c r="AN751" s="164">
        <f t="shared" si="390"/>
        <v>2.5</v>
      </c>
      <c r="AO751" s="164">
        <f t="shared" si="391"/>
        <v>2.5</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f t="shared" si="372"/>
        <v>24</v>
      </c>
      <c r="AX751" s="165">
        <f t="shared" si="373"/>
        <v>24</v>
      </c>
      <c r="AY751" s="193" t="str">
        <f t="shared" si="374"/>
        <v/>
      </c>
      <c r="AZ751" s="183" t="str">
        <f t="shared" si="375"/>
        <v/>
      </c>
      <c r="BA751" s="173">
        <f t="shared" si="376"/>
        <v>0.25</v>
      </c>
      <c r="BB751" s="174">
        <f t="shared" si="377"/>
        <v>0.25</v>
      </c>
      <c r="BC751" s="186" t="str">
        <f t="shared" si="400"/>
        <v/>
      </c>
      <c r="BD751" s="174" t="str">
        <f t="shared" si="378"/>
        <v/>
      </c>
      <c r="BE751" s="201" t="str">
        <f t="shared" si="379"/>
        <v/>
      </c>
      <c r="BF751" s="174" t="str">
        <f t="shared" si="380"/>
        <v/>
      </c>
      <c r="BG751" s="186" t="str">
        <f t="shared" si="381"/>
        <v/>
      </c>
      <c r="BH751" s="175" t="str">
        <f t="shared" si="382"/>
        <v/>
      </c>
      <c r="BI751" s="632"/>
    </row>
    <row r="752" spans="1:61" ht="37.5" x14ac:dyDescent="0.3">
      <c r="A752" s="221"/>
      <c r="B752" s="222"/>
      <c r="C752" s="213">
        <v>741</v>
      </c>
      <c r="D752" s="651" t="s">
        <v>3744</v>
      </c>
      <c r="E752" s="16" t="s">
        <v>3615</v>
      </c>
      <c r="F752" s="17"/>
      <c r="G752" s="134">
        <v>44370</v>
      </c>
      <c r="H752" s="135">
        <v>44403</v>
      </c>
      <c r="I752" s="141"/>
      <c r="J752" s="25"/>
      <c r="K752" s="145" t="s">
        <v>0</v>
      </c>
      <c r="L752" s="28"/>
      <c r="M752" s="395">
        <v>44403</v>
      </c>
      <c r="N752" s="158">
        <f t="shared" si="383"/>
        <v>24</v>
      </c>
      <c r="O752" s="27" t="s">
        <v>0</v>
      </c>
      <c r="P752" s="27"/>
      <c r="Q752" s="27"/>
      <c r="R752" s="27"/>
      <c r="S752" s="27"/>
      <c r="T752" s="28"/>
      <c r="U752" s="29"/>
      <c r="V752" s="32">
        <v>0.25</v>
      </c>
      <c r="W752" s="318">
        <v>0.25</v>
      </c>
      <c r="X752" s="319"/>
      <c r="Y752" s="160">
        <f t="shared" si="369"/>
        <v>0.5</v>
      </c>
      <c r="Z752" s="159">
        <f t="shared" si="384"/>
        <v>7.5</v>
      </c>
      <c r="AA752" s="327"/>
      <c r="AB752" s="400">
        <f t="shared" si="393"/>
        <v>-30</v>
      </c>
      <c r="AC752" s="371"/>
      <c r="AD752" s="226" t="str">
        <f t="shared" si="370"/>
        <v/>
      </c>
      <c r="AE752" s="368">
        <f t="shared" si="385"/>
        <v>-22.5</v>
      </c>
      <c r="AF752" s="339"/>
      <c r="AG752" s="338"/>
      <c r="AH752" s="336"/>
      <c r="AI752" s="161">
        <f t="shared" si="386"/>
        <v>0</v>
      </c>
      <c r="AJ752" s="162">
        <f t="shared" si="371"/>
        <v>7.5</v>
      </c>
      <c r="AK752" s="163">
        <f t="shared" si="387"/>
        <v>7.5</v>
      </c>
      <c r="AL752" s="164">
        <f t="shared" si="388"/>
        <v>0</v>
      </c>
      <c r="AM752" s="164">
        <f t="shared" si="389"/>
        <v>0</v>
      </c>
      <c r="AN752" s="164">
        <f t="shared" si="390"/>
        <v>7.5</v>
      </c>
      <c r="AO752" s="164">
        <f t="shared" si="391"/>
        <v>7.5</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f t="shared" si="372"/>
        <v>24</v>
      </c>
      <c r="AX752" s="165">
        <f t="shared" si="373"/>
        <v>24</v>
      </c>
      <c r="AY752" s="193" t="str">
        <f t="shared" si="374"/>
        <v/>
      </c>
      <c r="AZ752" s="183" t="str">
        <f t="shared" si="375"/>
        <v/>
      </c>
      <c r="BA752" s="173">
        <f t="shared" si="376"/>
        <v>0.25</v>
      </c>
      <c r="BB752" s="174">
        <f t="shared" si="377"/>
        <v>0.25</v>
      </c>
      <c r="BC752" s="186" t="str">
        <f t="shared" si="400"/>
        <v/>
      </c>
      <c r="BD752" s="174" t="str">
        <f t="shared" si="378"/>
        <v/>
      </c>
      <c r="BE752" s="201">
        <f t="shared" si="379"/>
        <v>0.25</v>
      </c>
      <c r="BF752" s="174">
        <f t="shared" si="380"/>
        <v>0.25</v>
      </c>
      <c r="BG752" s="186" t="str">
        <f t="shared" si="381"/>
        <v/>
      </c>
      <c r="BH752" s="175" t="str">
        <f t="shared" si="382"/>
        <v/>
      </c>
      <c r="BI752" s="632"/>
    </row>
    <row r="753" spans="1:140" ht="37.5" x14ac:dyDescent="0.3">
      <c r="A753" s="221"/>
      <c r="B753" s="222"/>
      <c r="C753" s="214">
        <v>742</v>
      </c>
      <c r="D753" s="651" t="s">
        <v>3745</v>
      </c>
      <c r="E753" s="16" t="s">
        <v>3615</v>
      </c>
      <c r="F753" s="17"/>
      <c r="G753" s="134">
        <v>44370</v>
      </c>
      <c r="H753" s="135">
        <v>44403</v>
      </c>
      <c r="I753" s="141"/>
      <c r="J753" s="25"/>
      <c r="K753" s="145" t="s">
        <v>0</v>
      </c>
      <c r="L753" s="28"/>
      <c r="M753" s="395">
        <v>44403</v>
      </c>
      <c r="N753" s="158">
        <f t="shared" si="383"/>
        <v>24</v>
      </c>
      <c r="O753" s="27"/>
      <c r="P753" s="27"/>
      <c r="Q753" s="27"/>
      <c r="R753" s="27" t="s">
        <v>0</v>
      </c>
      <c r="S753" s="27"/>
      <c r="T753" s="28"/>
      <c r="U753" s="29"/>
      <c r="V753" s="32">
        <v>0.25</v>
      </c>
      <c r="W753" s="318"/>
      <c r="X753" s="319"/>
      <c r="Y753" s="160">
        <f t="shared" si="369"/>
        <v>0.25</v>
      </c>
      <c r="Z753" s="159">
        <f t="shared" si="384"/>
        <v>2.5</v>
      </c>
      <c r="AA753" s="327"/>
      <c r="AB753" s="400">
        <f t="shared" si="393"/>
        <v>-30</v>
      </c>
      <c r="AC753" s="371"/>
      <c r="AD753" s="226" t="str">
        <f t="shared" si="370"/>
        <v/>
      </c>
      <c r="AE753" s="368">
        <f t="shared" si="385"/>
        <v>-27.5</v>
      </c>
      <c r="AF753" s="339"/>
      <c r="AG753" s="338"/>
      <c r="AH753" s="336"/>
      <c r="AI753" s="161">
        <f t="shared" si="386"/>
        <v>0</v>
      </c>
      <c r="AJ753" s="162">
        <f t="shared" si="371"/>
        <v>2.5</v>
      </c>
      <c r="AK753" s="163">
        <f t="shared" si="387"/>
        <v>2.5</v>
      </c>
      <c r="AL753" s="164">
        <f t="shared" si="388"/>
        <v>0</v>
      </c>
      <c r="AM753" s="164">
        <f t="shared" si="389"/>
        <v>0</v>
      </c>
      <c r="AN753" s="164">
        <f t="shared" si="390"/>
        <v>2.5</v>
      </c>
      <c r="AO753" s="164">
        <f t="shared" si="391"/>
        <v>2.5</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f t="shared" si="372"/>
        <v>24</v>
      </c>
      <c r="AX753" s="165">
        <f t="shared" si="373"/>
        <v>24</v>
      </c>
      <c r="AY753" s="193" t="str">
        <f t="shared" si="374"/>
        <v/>
      </c>
      <c r="AZ753" s="183" t="str">
        <f t="shared" si="375"/>
        <v/>
      </c>
      <c r="BA753" s="173">
        <f t="shared" si="376"/>
        <v>0.25</v>
      </c>
      <c r="BB753" s="174">
        <f t="shared" si="377"/>
        <v>0.25</v>
      </c>
      <c r="BC753" s="186" t="str">
        <f t="shared" si="400"/>
        <v/>
      </c>
      <c r="BD753" s="174" t="str">
        <f t="shared" si="378"/>
        <v/>
      </c>
      <c r="BE753" s="201" t="str">
        <f t="shared" si="379"/>
        <v/>
      </c>
      <c r="BF753" s="174" t="str">
        <f t="shared" si="380"/>
        <v/>
      </c>
      <c r="BG753" s="186" t="str">
        <f t="shared" si="381"/>
        <v/>
      </c>
      <c r="BH753" s="175" t="str">
        <f t="shared" si="382"/>
        <v/>
      </c>
      <c r="BI753" s="632"/>
    </row>
    <row r="754" spans="1:140" ht="37.5" x14ac:dyDescent="0.3">
      <c r="A754" s="221"/>
      <c r="B754" s="222"/>
      <c r="C754" s="214">
        <v>743</v>
      </c>
      <c r="D754" s="651" t="s">
        <v>3746</v>
      </c>
      <c r="E754" s="16" t="s">
        <v>3615</v>
      </c>
      <c r="F754" s="17"/>
      <c r="G754" s="134">
        <v>44370</v>
      </c>
      <c r="H754" s="135">
        <v>44403</v>
      </c>
      <c r="I754" s="141"/>
      <c r="J754" s="25"/>
      <c r="K754" s="145" t="s">
        <v>0</v>
      </c>
      <c r="L754" s="28"/>
      <c r="M754" s="395">
        <v>44403</v>
      </c>
      <c r="N754" s="158">
        <f t="shared" si="383"/>
        <v>24</v>
      </c>
      <c r="O754" s="27"/>
      <c r="P754" s="27"/>
      <c r="Q754" s="27"/>
      <c r="R754" s="27" t="s">
        <v>0</v>
      </c>
      <c r="S754" s="27"/>
      <c r="T754" s="28"/>
      <c r="U754" s="29"/>
      <c r="V754" s="32">
        <v>0.25</v>
      </c>
      <c r="W754" s="318"/>
      <c r="X754" s="319"/>
      <c r="Y754" s="160">
        <f t="shared" si="369"/>
        <v>0.25</v>
      </c>
      <c r="Z754" s="159">
        <f t="shared" si="384"/>
        <v>2.5</v>
      </c>
      <c r="AA754" s="327"/>
      <c r="AB754" s="400">
        <f t="shared" si="393"/>
        <v>-30</v>
      </c>
      <c r="AC754" s="371"/>
      <c r="AD754" s="226" t="str">
        <f t="shared" si="370"/>
        <v/>
      </c>
      <c r="AE754" s="368">
        <f t="shared" si="385"/>
        <v>-27.5</v>
      </c>
      <c r="AF754" s="339"/>
      <c r="AG754" s="338"/>
      <c r="AH754" s="336"/>
      <c r="AI754" s="161">
        <f t="shared" si="386"/>
        <v>0</v>
      </c>
      <c r="AJ754" s="162">
        <f t="shared" si="371"/>
        <v>2.5</v>
      </c>
      <c r="AK754" s="163">
        <f t="shared" si="387"/>
        <v>2.5</v>
      </c>
      <c r="AL754" s="164">
        <f t="shared" si="388"/>
        <v>0</v>
      </c>
      <c r="AM754" s="164">
        <f t="shared" si="389"/>
        <v>0</v>
      </c>
      <c r="AN754" s="164">
        <f t="shared" si="390"/>
        <v>2.5</v>
      </c>
      <c r="AO754" s="164">
        <f t="shared" si="391"/>
        <v>2.5</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f t="shared" si="372"/>
        <v>24</v>
      </c>
      <c r="AX754" s="165">
        <f t="shared" si="373"/>
        <v>24</v>
      </c>
      <c r="AY754" s="193" t="str">
        <f t="shared" si="374"/>
        <v/>
      </c>
      <c r="AZ754" s="183" t="str">
        <f t="shared" si="375"/>
        <v/>
      </c>
      <c r="BA754" s="173">
        <f t="shared" si="376"/>
        <v>0.25</v>
      </c>
      <c r="BB754" s="174">
        <f t="shared" si="377"/>
        <v>0.25</v>
      </c>
      <c r="BC754" s="186" t="str">
        <f t="shared" si="400"/>
        <v/>
      </c>
      <c r="BD754" s="174" t="str">
        <f t="shared" si="378"/>
        <v/>
      </c>
      <c r="BE754" s="201" t="str">
        <f t="shared" si="379"/>
        <v/>
      </c>
      <c r="BF754" s="174" t="str">
        <f t="shared" si="380"/>
        <v/>
      </c>
      <c r="BG754" s="186" t="str">
        <f t="shared" si="381"/>
        <v/>
      </c>
      <c r="BH754" s="175" t="str">
        <f t="shared" si="382"/>
        <v/>
      </c>
      <c r="BI754" s="632"/>
    </row>
    <row r="755" spans="1:140" ht="37.5" x14ac:dyDescent="0.3">
      <c r="A755" s="221"/>
      <c r="B755" s="222"/>
      <c r="C755" s="213">
        <v>744</v>
      </c>
      <c r="D755" s="652" t="s">
        <v>3747</v>
      </c>
      <c r="E755" s="16" t="s">
        <v>3615</v>
      </c>
      <c r="F755" s="17"/>
      <c r="G755" s="134">
        <v>44370</v>
      </c>
      <c r="H755" s="135">
        <v>44403</v>
      </c>
      <c r="I755" s="141"/>
      <c r="J755" s="25"/>
      <c r="K755" s="145" t="s">
        <v>0</v>
      </c>
      <c r="L755" s="28"/>
      <c r="M755" s="395">
        <v>44403</v>
      </c>
      <c r="N755" s="158">
        <f t="shared" si="383"/>
        <v>24</v>
      </c>
      <c r="O755" s="27"/>
      <c r="P755" s="27"/>
      <c r="Q755" s="27"/>
      <c r="R755" s="27" t="s">
        <v>0</v>
      </c>
      <c r="S755" s="27"/>
      <c r="T755" s="28"/>
      <c r="U755" s="29"/>
      <c r="V755" s="32">
        <v>0.25</v>
      </c>
      <c r="W755" s="318"/>
      <c r="X755" s="319"/>
      <c r="Y755" s="160">
        <f t="shared" si="369"/>
        <v>0.25</v>
      </c>
      <c r="Z755" s="159">
        <f t="shared" si="384"/>
        <v>2.5</v>
      </c>
      <c r="AA755" s="327"/>
      <c r="AB755" s="400">
        <f t="shared" si="393"/>
        <v>-30</v>
      </c>
      <c r="AC755" s="371"/>
      <c r="AD755" s="226" t="str">
        <f t="shared" si="370"/>
        <v/>
      </c>
      <c r="AE755" s="368">
        <f t="shared" si="385"/>
        <v>-27.5</v>
      </c>
      <c r="AF755" s="339"/>
      <c r="AG755" s="338"/>
      <c r="AH755" s="336"/>
      <c r="AI755" s="161">
        <f t="shared" si="386"/>
        <v>0</v>
      </c>
      <c r="AJ755" s="162">
        <f t="shared" si="371"/>
        <v>2.5</v>
      </c>
      <c r="AK755" s="163">
        <f t="shared" si="387"/>
        <v>2.5</v>
      </c>
      <c r="AL755" s="164">
        <f t="shared" si="388"/>
        <v>0</v>
      </c>
      <c r="AM755" s="164">
        <f t="shared" si="389"/>
        <v>0</v>
      </c>
      <c r="AN755" s="164">
        <f t="shared" si="390"/>
        <v>2.5</v>
      </c>
      <c r="AO755" s="164">
        <f t="shared" si="391"/>
        <v>2.5</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f t="shared" si="372"/>
        <v>24</v>
      </c>
      <c r="AX755" s="165">
        <f t="shared" si="373"/>
        <v>24</v>
      </c>
      <c r="AY755" s="193" t="str">
        <f t="shared" si="374"/>
        <v/>
      </c>
      <c r="AZ755" s="183" t="str">
        <f t="shared" si="375"/>
        <v/>
      </c>
      <c r="BA755" s="173">
        <f t="shared" si="376"/>
        <v>0.25</v>
      </c>
      <c r="BB755" s="174">
        <f t="shared" si="377"/>
        <v>0.25</v>
      </c>
      <c r="BC755" s="186" t="str">
        <f t="shared" si="400"/>
        <v/>
      </c>
      <c r="BD755" s="174" t="str">
        <f t="shared" si="378"/>
        <v/>
      </c>
      <c r="BE755" s="201" t="str">
        <f t="shared" si="379"/>
        <v/>
      </c>
      <c r="BF755" s="174" t="str">
        <f t="shared" si="380"/>
        <v/>
      </c>
      <c r="BG755" s="186" t="str">
        <f t="shared" si="381"/>
        <v/>
      </c>
      <c r="BH755" s="175" t="str">
        <f t="shared" si="382"/>
        <v/>
      </c>
      <c r="BI755" s="632"/>
    </row>
    <row r="756" spans="1:140" ht="37.5" x14ac:dyDescent="0.3">
      <c r="A756" s="221"/>
      <c r="B756" s="222"/>
      <c r="C756" s="214">
        <v>745</v>
      </c>
      <c r="D756" s="671" t="s">
        <v>3748</v>
      </c>
      <c r="E756" s="16" t="s">
        <v>3615</v>
      </c>
      <c r="F756" s="17"/>
      <c r="G756" s="134">
        <v>44370</v>
      </c>
      <c r="H756" s="135">
        <v>44403</v>
      </c>
      <c r="I756" s="141"/>
      <c r="J756" s="25"/>
      <c r="K756" s="145" t="s">
        <v>0</v>
      </c>
      <c r="L756" s="28"/>
      <c r="M756" s="395">
        <v>44403</v>
      </c>
      <c r="N756" s="158">
        <f t="shared" si="383"/>
        <v>24</v>
      </c>
      <c r="O756" s="27"/>
      <c r="P756" s="27"/>
      <c r="Q756" s="27"/>
      <c r="R756" s="27" t="s">
        <v>0</v>
      </c>
      <c r="S756" s="27"/>
      <c r="T756" s="28"/>
      <c r="U756" s="29"/>
      <c r="V756" s="32">
        <v>0.25</v>
      </c>
      <c r="W756" s="318"/>
      <c r="X756" s="319"/>
      <c r="Y756" s="160">
        <f t="shared" si="369"/>
        <v>0.25</v>
      </c>
      <c r="Z756" s="159">
        <f t="shared" si="384"/>
        <v>2.5</v>
      </c>
      <c r="AA756" s="327"/>
      <c r="AB756" s="400">
        <f t="shared" si="393"/>
        <v>-30</v>
      </c>
      <c r="AC756" s="371"/>
      <c r="AD756" s="226" t="str">
        <f t="shared" si="370"/>
        <v/>
      </c>
      <c r="AE756" s="368">
        <f t="shared" si="385"/>
        <v>-27.5</v>
      </c>
      <c r="AF756" s="339"/>
      <c r="AG756" s="338"/>
      <c r="AH756" s="336"/>
      <c r="AI756" s="161">
        <f t="shared" si="386"/>
        <v>0</v>
      </c>
      <c r="AJ756" s="162">
        <f t="shared" si="371"/>
        <v>2.5</v>
      </c>
      <c r="AK756" s="163">
        <f t="shared" si="387"/>
        <v>2.5</v>
      </c>
      <c r="AL756" s="164">
        <f t="shared" si="388"/>
        <v>0</v>
      </c>
      <c r="AM756" s="164">
        <f t="shared" si="389"/>
        <v>0</v>
      </c>
      <c r="AN756" s="164">
        <f t="shared" si="390"/>
        <v>2.5</v>
      </c>
      <c r="AO756" s="164">
        <f t="shared" si="391"/>
        <v>2.5</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f t="shared" si="372"/>
        <v>24</v>
      </c>
      <c r="AX756" s="165">
        <f t="shared" si="373"/>
        <v>24</v>
      </c>
      <c r="AY756" s="193" t="str">
        <f t="shared" si="374"/>
        <v/>
      </c>
      <c r="AZ756" s="183" t="str">
        <f t="shared" si="375"/>
        <v/>
      </c>
      <c r="BA756" s="173">
        <f t="shared" si="376"/>
        <v>0.25</v>
      </c>
      <c r="BB756" s="174">
        <f t="shared" si="377"/>
        <v>0.25</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677"/>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20.25" customHeight="1" x14ac:dyDescent="0.3">
      <c r="A758" s="221"/>
      <c r="B758" s="222"/>
      <c r="C758" s="214">
        <v>747</v>
      </c>
      <c r="D758" s="677"/>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679"/>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21" customHeight="1" x14ac:dyDescent="0.3">
      <c r="A760" s="221"/>
      <c r="B760" s="222"/>
      <c r="C760" s="213">
        <v>749</v>
      </c>
      <c r="D760" s="677"/>
      <c r="E760" s="19"/>
      <c r="F760" s="17"/>
      <c r="G760" s="134"/>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25.5" customHeight="1" x14ac:dyDescent="0.3">
      <c r="A761" s="221"/>
      <c r="B761" s="222"/>
      <c r="C761" s="213">
        <v>750</v>
      </c>
      <c r="D761" s="677"/>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v>1</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677"/>
      <c r="E762" s="35"/>
      <c r="F762" s="34"/>
      <c r="G762" s="134"/>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677"/>
      <c r="E763" s="33"/>
      <c r="F763" s="34"/>
      <c r="G763" s="134"/>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677"/>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677"/>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677"/>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677"/>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677"/>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75" x14ac:dyDescent="0.3">
      <c r="A769" s="221"/>
      <c r="B769" s="222"/>
      <c r="C769" s="214">
        <v>758</v>
      </c>
      <c r="D769" s="672" t="s">
        <v>3749</v>
      </c>
      <c r="E769" s="18" t="s">
        <v>46</v>
      </c>
      <c r="F769" s="17"/>
      <c r="G769" s="134">
        <v>44371</v>
      </c>
      <c r="H769" s="135">
        <v>44391</v>
      </c>
      <c r="I769" s="141"/>
      <c r="J769" s="25"/>
      <c r="K769" s="145"/>
      <c r="L769" s="28"/>
      <c r="M769" s="395">
        <v>44391</v>
      </c>
      <c r="N769" s="158">
        <f t="shared" si="383"/>
        <v>15</v>
      </c>
      <c r="O769" s="27" t="s">
        <v>0</v>
      </c>
      <c r="P769" s="27"/>
      <c r="Q769" s="27"/>
      <c r="R769" s="27"/>
      <c r="S769" s="27"/>
      <c r="T769" s="28"/>
      <c r="U769" s="29"/>
      <c r="V769" s="32">
        <v>0.25</v>
      </c>
      <c r="W769" s="318">
        <v>0.25</v>
      </c>
      <c r="X769" s="319"/>
      <c r="Y769" s="160">
        <f t="shared" si="369"/>
        <v>0.5</v>
      </c>
      <c r="Z769" s="159">
        <f t="shared" si="384"/>
        <v>7.5</v>
      </c>
      <c r="AA769" s="327"/>
      <c r="AB769" s="400">
        <f t="shared" si="393"/>
        <v>-30</v>
      </c>
      <c r="AC769" s="371"/>
      <c r="AD769" s="226" t="str">
        <f t="shared" si="370"/>
        <v/>
      </c>
      <c r="AE769" s="368">
        <f t="shared" si="385"/>
        <v>-22.5</v>
      </c>
      <c r="AF769" s="339"/>
      <c r="AG769" s="338"/>
      <c r="AH769" s="336"/>
      <c r="AI769" s="161">
        <f t="shared" si="386"/>
        <v>0</v>
      </c>
      <c r="AJ769" s="162">
        <f t="shared" si="371"/>
        <v>7.5</v>
      </c>
      <c r="AK769" s="163">
        <f t="shared" si="387"/>
        <v>7.5</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f t="shared" si="372"/>
        <v>15</v>
      </c>
      <c r="AX769" s="165" t="str">
        <f t="shared" si="373"/>
        <v/>
      </c>
      <c r="AY769" s="193">
        <f t="shared" si="374"/>
        <v>15</v>
      </c>
      <c r="AZ769" s="183" t="str">
        <f t="shared" si="375"/>
        <v/>
      </c>
      <c r="BA769" s="173">
        <f t="shared" si="376"/>
        <v>0.25</v>
      </c>
      <c r="BB769" s="174" t="str">
        <f t="shared" si="377"/>
        <v/>
      </c>
      <c r="BC769" s="186">
        <f t="shared" si="400"/>
        <v>0.25</v>
      </c>
      <c r="BD769" s="174" t="str">
        <f t="shared" si="378"/>
        <v/>
      </c>
      <c r="BE769" s="201">
        <f t="shared" si="379"/>
        <v>0.25</v>
      </c>
      <c r="BF769" s="174" t="str">
        <f t="shared" si="380"/>
        <v/>
      </c>
      <c r="BG769" s="186">
        <f t="shared" si="381"/>
        <v>0.25</v>
      </c>
      <c r="BH769" s="175" t="str">
        <f t="shared" si="382"/>
        <v/>
      </c>
      <c r="BI769" s="632"/>
    </row>
    <row r="770" spans="1:61" ht="37.5" x14ac:dyDescent="0.3">
      <c r="A770" s="221"/>
      <c r="B770" s="222"/>
      <c r="C770" s="213">
        <v>759</v>
      </c>
      <c r="D770" s="640" t="s">
        <v>3751</v>
      </c>
      <c r="E770" s="16" t="s">
        <v>46</v>
      </c>
      <c r="F770" s="17"/>
      <c r="G770" s="134">
        <v>44362</v>
      </c>
      <c r="H770" s="135"/>
      <c r="I770" s="141"/>
      <c r="J770" s="25"/>
      <c r="K770" s="145"/>
      <c r="L770" s="28"/>
      <c r="M770" s="395">
        <v>44378</v>
      </c>
      <c r="N770" s="158">
        <f t="shared" si="383"/>
        <v>13</v>
      </c>
      <c r="O770" s="27" t="s">
        <v>0</v>
      </c>
      <c r="P770" s="27"/>
      <c r="Q770" s="27"/>
      <c r="R770" s="27"/>
      <c r="S770" s="27"/>
      <c r="T770" s="28"/>
      <c r="U770" s="29"/>
      <c r="V770" s="32">
        <v>0.25</v>
      </c>
      <c r="W770" s="318">
        <v>0.25</v>
      </c>
      <c r="X770" s="319"/>
      <c r="Y770" s="160">
        <f t="shared" si="369"/>
        <v>0.5</v>
      </c>
      <c r="Z770" s="159">
        <f t="shared" si="384"/>
        <v>7.5</v>
      </c>
      <c r="AA770" s="327"/>
      <c r="AB770" s="400">
        <f t="shared" si="393"/>
        <v>-30</v>
      </c>
      <c r="AC770" s="371"/>
      <c r="AD770" s="226" t="str">
        <f t="shared" si="370"/>
        <v/>
      </c>
      <c r="AE770" s="368">
        <f t="shared" si="385"/>
        <v>-22.5</v>
      </c>
      <c r="AF770" s="339"/>
      <c r="AG770" s="338"/>
      <c r="AH770" s="336"/>
      <c r="AI770" s="161">
        <f t="shared" si="386"/>
        <v>0</v>
      </c>
      <c r="AJ770" s="162">
        <f t="shared" si="371"/>
        <v>7.5</v>
      </c>
      <c r="AK770" s="163">
        <f t="shared" si="387"/>
        <v>7.5</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f t="shared" si="372"/>
        <v>13</v>
      </c>
      <c r="AX770" s="165" t="str">
        <f t="shared" si="373"/>
        <v/>
      </c>
      <c r="AY770" s="193">
        <f t="shared" si="374"/>
        <v>13</v>
      </c>
      <c r="AZ770" s="183" t="str">
        <f t="shared" si="375"/>
        <v/>
      </c>
      <c r="BA770" s="173">
        <f t="shared" si="376"/>
        <v>0.25</v>
      </c>
      <c r="BB770" s="174" t="str">
        <f t="shared" si="377"/>
        <v/>
      </c>
      <c r="BC770" s="186">
        <f t="shared" si="400"/>
        <v>0.25</v>
      </c>
      <c r="BD770" s="174" t="str">
        <f t="shared" si="378"/>
        <v/>
      </c>
      <c r="BE770" s="201">
        <f t="shared" si="379"/>
        <v>0.25</v>
      </c>
      <c r="BF770" s="174" t="str">
        <f t="shared" si="380"/>
        <v/>
      </c>
      <c r="BG770" s="186">
        <f t="shared" si="381"/>
        <v>0.25</v>
      </c>
      <c r="BH770" s="175" t="str">
        <f t="shared" si="382"/>
        <v/>
      </c>
      <c r="BI770" s="632"/>
    </row>
    <row r="771" spans="1:61" ht="18.75" x14ac:dyDescent="0.3">
      <c r="A771" s="221"/>
      <c r="B771" s="222"/>
      <c r="C771" s="214">
        <v>760</v>
      </c>
      <c r="D771" s="643" t="s">
        <v>3750</v>
      </c>
      <c r="E771" s="16" t="s">
        <v>46</v>
      </c>
      <c r="F771" s="17"/>
      <c r="G771" s="134">
        <v>44362</v>
      </c>
      <c r="H771" s="137"/>
      <c r="I771" s="143"/>
      <c r="J771" s="80"/>
      <c r="K771" s="147"/>
      <c r="L771" s="30"/>
      <c r="M771" s="395">
        <v>44378</v>
      </c>
      <c r="N771" s="158">
        <f t="shared" si="383"/>
        <v>13</v>
      </c>
      <c r="O771" s="27" t="s">
        <v>0</v>
      </c>
      <c r="P771" s="27"/>
      <c r="Q771" s="27"/>
      <c r="R771" s="27"/>
      <c r="S771" s="27"/>
      <c r="T771" s="28"/>
      <c r="U771" s="29"/>
      <c r="V771" s="32">
        <v>0.25</v>
      </c>
      <c r="W771" s="318">
        <v>0.25</v>
      </c>
      <c r="X771" s="319"/>
      <c r="Y771" s="160">
        <f t="shared" si="369"/>
        <v>0.5</v>
      </c>
      <c r="Z771" s="159">
        <f t="shared" si="384"/>
        <v>7.5</v>
      </c>
      <c r="AA771" s="327"/>
      <c r="AB771" s="400">
        <f t="shared" si="393"/>
        <v>-30</v>
      </c>
      <c r="AC771" s="371"/>
      <c r="AD771" s="226" t="str">
        <f t="shared" si="370"/>
        <v/>
      </c>
      <c r="AE771" s="368">
        <f t="shared" si="385"/>
        <v>-22.5</v>
      </c>
      <c r="AF771" s="339"/>
      <c r="AG771" s="338"/>
      <c r="AH771" s="336"/>
      <c r="AI771" s="161">
        <f t="shared" si="386"/>
        <v>0</v>
      </c>
      <c r="AJ771" s="162">
        <f t="shared" si="371"/>
        <v>7.5</v>
      </c>
      <c r="AK771" s="163">
        <f t="shared" si="387"/>
        <v>7.5</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f t="shared" si="372"/>
        <v>13</v>
      </c>
      <c r="AX771" s="165" t="str">
        <f t="shared" si="373"/>
        <v/>
      </c>
      <c r="AY771" s="193">
        <f t="shared" si="374"/>
        <v>13</v>
      </c>
      <c r="AZ771" s="183" t="str">
        <f t="shared" si="375"/>
        <v/>
      </c>
      <c r="BA771" s="173">
        <f t="shared" si="376"/>
        <v>0.25</v>
      </c>
      <c r="BB771" s="174" t="str">
        <f t="shared" si="377"/>
        <v/>
      </c>
      <c r="BC771" s="186">
        <f t="shared" si="400"/>
        <v>0.25</v>
      </c>
      <c r="BD771" s="174" t="str">
        <f t="shared" si="378"/>
        <v/>
      </c>
      <c r="BE771" s="201">
        <f t="shared" si="379"/>
        <v>0.25</v>
      </c>
      <c r="BF771" s="174" t="str">
        <f t="shared" si="380"/>
        <v/>
      </c>
      <c r="BG771" s="186">
        <f t="shared" si="381"/>
        <v>0.25</v>
      </c>
      <c r="BH771" s="175" t="str">
        <f t="shared" si="382"/>
        <v/>
      </c>
      <c r="BI771" s="632"/>
    </row>
    <row r="772" spans="1:61" ht="195.75" customHeight="1" x14ac:dyDescent="0.3">
      <c r="A772" s="221"/>
      <c r="B772" s="222"/>
      <c r="C772" s="213">
        <v>761</v>
      </c>
      <c r="D772" s="662" t="s">
        <v>3752</v>
      </c>
      <c r="E772" s="16" t="s">
        <v>3753</v>
      </c>
      <c r="F772" s="17"/>
      <c r="G772" s="134">
        <v>44371</v>
      </c>
      <c r="H772" s="135"/>
      <c r="I772" s="141"/>
      <c r="J772" s="25"/>
      <c r="K772" s="145"/>
      <c r="L772" s="28"/>
      <c r="M772" s="395">
        <v>44375</v>
      </c>
      <c r="N772" s="158">
        <f t="shared" si="383"/>
        <v>3</v>
      </c>
      <c r="O772" s="27"/>
      <c r="P772" s="27"/>
      <c r="Q772" s="27"/>
      <c r="R772" s="27" t="s">
        <v>0</v>
      </c>
      <c r="S772" s="27"/>
      <c r="T772" s="28"/>
      <c r="U772" s="29"/>
      <c r="V772" s="32">
        <v>0.25</v>
      </c>
      <c r="W772" s="318"/>
      <c r="X772" s="319"/>
      <c r="Y772" s="160">
        <f t="shared" si="369"/>
        <v>0.25</v>
      </c>
      <c r="Z772" s="159">
        <f t="shared" si="384"/>
        <v>2.5</v>
      </c>
      <c r="AA772" s="327"/>
      <c r="AB772" s="400">
        <f t="shared" si="393"/>
        <v>-30</v>
      </c>
      <c r="AC772" s="371"/>
      <c r="AD772" s="226" t="str">
        <f t="shared" si="370"/>
        <v/>
      </c>
      <c r="AE772" s="368">
        <f t="shared" si="385"/>
        <v>-27.5</v>
      </c>
      <c r="AF772" s="339"/>
      <c r="AG772" s="338"/>
      <c r="AH772" s="336"/>
      <c r="AI772" s="161">
        <f t="shared" si="386"/>
        <v>0</v>
      </c>
      <c r="AJ772" s="162">
        <f t="shared" si="371"/>
        <v>2.5</v>
      </c>
      <c r="AK772" s="163">
        <f t="shared" si="387"/>
        <v>2.5</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f t="shared" si="372"/>
        <v>3</v>
      </c>
      <c r="AX772" s="165" t="str">
        <f t="shared" si="373"/>
        <v/>
      </c>
      <c r="AY772" s="193">
        <f t="shared" si="374"/>
        <v>3</v>
      </c>
      <c r="AZ772" s="183" t="str">
        <f t="shared" si="375"/>
        <v/>
      </c>
      <c r="BA772" s="173">
        <f t="shared" si="376"/>
        <v>0.25</v>
      </c>
      <c r="BB772" s="174" t="str">
        <f t="shared" si="377"/>
        <v/>
      </c>
      <c r="BC772" s="186">
        <f t="shared" si="400"/>
        <v>0.25</v>
      </c>
      <c r="BD772" s="174" t="str">
        <f t="shared" si="378"/>
        <v/>
      </c>
      <c r="BE772" s="201" t="str">
        <f t="shared" si="379"/>
        <v/>
      </c>
      <c r="BF772" s="174" t="str">
        <f t="shared" si="380"/>
        <v/>
      </c>
      <c r="BG772" s="186" t="str">
        <f t="shared" si="381"/>
        <v/>
      </c>
      <c r="BH772" s="175" t="str">
        <f t="shared" si="382"/>
        <v/>
      </c>
      <c r="BI772" s="632"/>
    </row>
    <row r="773" spans="1:61" ht="56.25" x14ac:dyDescent="0.3">
      <c r="A773" s="221"/>
      <c r="B773" s="222"/>
      <c r="C773" s="214">
        <v>762</v>
      </c>
      <c r="D773" s="641" t="s">
        <v>3756</v>
      </c>
      <c r="E773" s="18" t="s">
        <v>46</v>
      </c>
      <c r="F773" s="17"/>
      <c r="G773" s="134">
        <v>44372</v>
      </c>
      <c r="H773" s="135">
        <v>44398</v>
      </c>
      <c r="I773" s="141"/>
      <c r="J773" s="25"/>
      <c r="K773" s="145"/>
      <c r="L773" s="28"/>
      <c r="M773" s="395">
        <v>44398</v>
      </c>
      <c r="N773" s="158">
        <f t="shared" si="383"/>
        <v>19</v>
      </c>
      <c r="O773" s="27" t="s">
        <v>0</v>
      </c>
      <c r="P773" s="27"/>
      <c r="Q773" s="27"/>
      <c r="R773" s="27"/>
      <c r="S773" s="27"/>
      <c r="T773" s="28"/>
      <c r="U773" s="29"/>
      <c r="V773" s="32">
        <v>0.25</v>
      </c>
      <c r="W773" s="318">
        <v>0.25</v>
      </c>
      <c r="X773" s="319"/>
      <c r="Y773" s="160">
        <f t="shared" si="369"/>
        <v>0.5</v>
      </c>
      <c r="Z773" s="159">
        <f t="shared" si="384"/>
        <v>7.5</v>
      </c>
      <c r="AA773" s="327"/>
      <c r="AB773" s="400">
        <f t="shared" si="393"/>
        <v>-30</v>
      </c>
      <c r="AC773" s="371"/>
      <c r="AD773" s="226" t="str">
        <f t="shared" si="370"/>
        <v/>
      </c>
      <c r="AE773" s="368">
        <f t="shared" si="385"/>
        <v>-22.5</v>
      </c>
      <c r="AF773" s="339"/>
      <c r="AG773" s="338"/>
      <c r="AH773" s="336"/>
      <c r="AI773" s="161">
        <f t="shared" si="386"/>
        <v>0</v>
      </c>
      <c r="AJ773" s="162">
        <f t="shared" si="371"/>
        <v>7.5</v>
      </c>
      <c r="AK773" s="163">
        <f t="shared" si="387"/>
        <v>7.5</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f t="shared" si="372"/>
        <v>19</v>
      </c>
      <c r="AX773" s="165" t="str">
        <f t="shared" si="373"/>
        <v/>
      </c>
      <c r="AY773" s="193">
        <f t="shared" si="374"/>
        <v>19</v>
      </c>
      <c r="AZ773" s="183" t="str">
        <f t="shared" si="375"/>
        <v/>
      </c>
      <c r="BA773" s="173">
        <f t="shared" si="376"/>
        <v>0.25</v>
      </c>
      <c r="BB773" s="174" t="str">
        <f t="shared" si="377"/>
        <v/>
      </c>
      <c r="BC773" s="186">
        <f t="shared" si="400"/>
        <v>0.25</v>
      </c>
      <c r="BD773" s="174" t="str">
        <f t="shared" si="378"/>
        <v/>
      </c>
      <c r="BE773" s="201">
        <f t="shared" si="379"/>
        <v>0.25</v>
      </c>
      <c r="BF773" s="174" t="str">
        <f t="shared" si="380"/>
        <v/>
      </c>
      <c r="BG773" s="186">
        <f t="shared" si="381"/>
        <v>0.25</v>
      </c>
      <c r="BH773" s="175" t="str">
        <f t="shared" si="382"/>
        <v/>
      </c>
      <c r="BI773" s="632"/>
    </row>
    <row r="774" spans="1:61" ht="56.25" x14ac:dyDescent="0.3">
      <c r="A774" s="221"/>
      <c r="B774" s="222"/>
      <c r="C774" s="214">
        <v>763</v>
      </c>
      <c r="D774" s="640" t="s">
        <v>3757</v>
      </c>
      <c r="E774" s="16" t="s">
        <v>46</v>
      </c>
      <c r="F774" s="17"/>
      <c r="G774" s="134">
        <v>44372</v>
      </c>
      <c r="H774" s="135">
        <v>44398</v>
      </c>
      <c r="I774" s="141"/>
      <c r="J774" s="25"/>
      <c r="K774" s="145"/>
      <c r="L774" s="28"/>
      <c r="M774" s="395">
        <v>44398</v>
      </c>
      <c r="N774" s="158">
        <f t="shared" si="383"/>
        <v>19</v>
      </c>
      <c r="O774" s="27" t="s">
        <v>0</v>
      </c>
      <c r="P774" s="27"/>
      <c r="Q774" s="27"/>
      <c r="R774" s="27"/>
      <c r="S774" s="27"/>
      <c r="T774" s="28"/>
      <c r="U774" s="29"/>
      <c r="V774" s="32">
        <v>0.25</v>
      </c>
      <c r="W774" s="318">
        <v>0.25</v>
      </c>
      <c r="X774" s="319"/>
      <c r="Y774" s="160">
        <f t="shared" si="369"/>
        <v>0.5</v>
      </c>
      <c r="Z774" s="159">
        <f t="shared" si="384"/>
        <v>7.5</v>
      </c>
      <c r="AA774" s="327"/>
      <c r="AB774" s="400">
        <f t="shared" si="393"/>
        <v>-30</v>
      </c>
      <c r="AC774" s="371"/>
      <c r="AD774" s="226" t="str">
        <f t="shared" si="370"/>
        <v/>
      </c>
      <c r="AE774" s="368">
        <f t="shared" si="385"/>
        <v>-22.5</v>
      </c>
      <c r="AF774" s="339"/>
      <c r="AG774" s="338"/>
      <c r="AH774" s="336"/>
      <c r="AI774" s="161">
        <f t="shared" si="386"/>
        <v>0</v>
      </c>
      <c r="AJ774" s="162">
        <f t="shared" si="371"/>
        <v>7.5</v>
      </c>
      <c r="AK774" s="163">
        <f t="shared" si="387"/>
        <v>7.5</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f t="shared" si="372"/>
        <v>19</v>
      </c>
      <c r="AX774" s="165" t="str">
        <f t="shared" si="373"/>
        <v/>
      </c>
      <c r="AY774" s="193">
        <f t="shared" si="374"/>
        <v>19</v>
      </c>
      <c r="AZ774" s="183" t="str">
        <f t="shared" si="375"/>
        <v/>
      </c>
      <c r="BA774" s="173">
        <f t="shared" si="376"/>
        <v>0.25</v>
      </c>
      <c r="BB774" s="174" t="str">
        <f t="shared" si="377"/>
        <v/>
      </c>
      <c r="BC774" s="186">
        <f t="shared" si="400"/>
        <v>0.25</v>
      </c>
      <c r="BD774" s="174" t="str">
        <f t="shared" si="378"/>
        <v/>
      </c>
      <c r="BE774" s="201">
        <f t="shared" si="379"/>
        <v>0.25</v>
      </c>
      <c r="BF774" s="174" t="str">
        <f t="shared" si="380"/>
        <v/>
      </c>
      <c r="BG774" s="186">
        <f t="shared" si="381"/>
        <v>0.25</v>
      </c>
      <c r="BH774" s="175" t="str">
        <f t="shared" si="382"/>
        <v/>
      </c>
      <c r="BI774" s="632"/>
    </row>
    <row r="775" spans="1:61" ht="42" customHeight="1" x14ac:dyDescent="0.3">
      <c r="A775" s="221"/>
      <c r="B775" s="222"/>
      <c r="C775" s="213">
        <v>764</v>
      </c>
      <c r="D775" s="640" t="s">
        <v>3758</v>
      </c>
      <c r="E775" s="16" t="s">
        <v>46</v>
      </c>
      <c r="F775" s="17"/>
      <c r="G775" s="134">
        <v>44372</v>
      </c>
      <c r="H775" s="135">
        <v>44398</v>
      </c>
      <c r="I775" s="141"/>
      <c r="J775" s="25"/>
      <c r="K775" s="145"/>
      <c r="L775" s="28"/>
      <c r="M775" s="395">
        <v>44398</v>
      </c>
      <c r="N775" s="158">
        <f t="shared" si="383"/>
        <v>19</v>
      </c>
      <c r="O775" s="27" t="s">
        <v>0</v>
      </c>
      <c r="P775" s="27"/>
      <c r="Q775" s="27"/>
      <c r="R775" s="27"/>
      <c r="S775" s="27"/>
      <c r="T775" s="28"/>
      <c r="U775" s="29"/>
      <c r="V775" s="32">
        <v>0.25</v>
      </c>
      <c r="W775" s="318">
        <v>0.25</v>
      </c>
      <c r="X775" s="319"/>
      <c r="Y775" s="160">
        <f t="shared" si="369"/>
        <v>0.5</v>
      </c>
      <c r="Z775" s="159">
        <f t="shared" si="384"/>
        <v>7.5</v>
      </c>
      <c r="AA775" s="327"/>
      <c r="AB775" s="400">
        <f t="shared" si="393"/>
        <v>-30</v>
      </c>
      <c r="AC775" s="371"/>
      <c r="AD775" s="226" t="str">
        <f t="shared" si="370"/>
        <v/>
      </c>
      <c r="AE775" s="368">
        <f t="shared" si="385"/>
        <v>-22.5</v>
      </c>
      <c r="AF775" s="339"/>
      <c r="AG775" s="338"/>
      <c r="AH775" s="336"/>
      <c r="AI775" s="161">
        <f t="shared" si="386"/>
        <v>0</v>
      </c>
      <c r="AJ775" s="162">
        <f t="shared" si="371"/>
        <v>7.5</v>
      </c>
      <c r="AK775" s="163">
        <f t="shared" si="387"/>
        <v>7.5</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f t="shared" si="372"/>
        <v>19</v>
      </c>
      <c r="AX775" s="165" t="str">
        <f t="shared" si="373"/>
        <v/>
      </c>
      <c r="AY775" s="193">
        <f t="shared" si="374"/>
        <v>19</v>
      </c>
      <c r="AZ775" s="183" t="str">
        <f t="shared" si="375"/>
        <v/>
      </c>
      <c r="BA775" s="173">
        <f t="shared" si="376"/>
        <v>0.25</v>
      </c>
      <c r="BB775" s="174" t="str">
        <f t="shared" si="377"/>
        <v/>
      </c>
      <c r="BC775" s="186">
        <f t="shared" si="400"/>
        <v>0.25</v>
      </c>
      <c r="BD775" s="174" t="str">
        <f t="shared" si="378"/>
        <v/>
      </c>
      <c r="BE775" s="201">
        <f t="shared" si="379"/>
        <v>0.25</v>
      </c>
      <c r="BF775" s="174" t="str">
        <f t="shared" si="380"/>
        <v/>
      </c>
      <c r="BG775" s="186">
        <f t="shared" si="381"/>
        <v>0.25</v>
      </c>
      <c r="BH775" s="175" t="str">
        <f t="shared" si="382"/>
        <v/>
      </c>
      <c r="BI775" s="632"/>
    </row>
    <row r="776" spans="1:61" ht="60.75" customHeight="1" x14ac:dyDescent="0.3">
      <c r="A776" s="221"/>
      <c r="B776" s="222"/>
      <c r="C776" s="214">
        <v>765</v>
      </c>
      <c r="D776" s="640" t="s">
        <v>3760</v>
      </c>
      <c r="E776" s="16" t="s">
        <v>3775</v>
      </c>
      <c r="F776" s="17"/>
      <c r="G776" s="134">
        <v>44372</v>
      </c>
      <c r="H776" s="135">
        <v>44403</v>
      </c>
      <c r="I776" s="141"/>
      <c r="J776" s="25"/>
      <c r="K776" s="145"/>
      <c r="L776" s="28"/>
      <c r="M776" s="395">
        <v>44403</v>
      </c>
      <c r="N776" s="158">
        <f t="shared" si="383"/>
        <v>22</v>
      </c>
      <c r="O776" s="27"/>
      <c r="P776" s="27"/>
      <c r="Q776" s="27"/>
      <c r="R776" s="27" t="s">
        <v>0</v>
      </c>
      <c r="S776" s="27"/>
      <c r="T776" s="28"/>
      <c r="U776" s="29"/>
      <c r="V776" s="32">
        <v>0.25</v>
      </c>
      <c r="W776" s="318"/>
      <c r="X776" s="319"/>
      <c r="Y776" s="160">
        <f t="shared" si="369"/>
        <v>0.25</v>
      </c>
      <c r="Z776" s="159">
        <f t="shared" si="384"/>
        <v>2.5</v>
      </c>
      <c r="AA776" s="327"/>
      <c r="AB776" s="400">
        <f t="shared" si="393"/>
        <v>-30</v>
      </c>
      <c r="AC776" s="371"/>
      <c r="AD776" s="226" t="str">
        <f t="shared" si="370"/>
        <v/>
      </c>
      <c r="AE776" s="368">
        <f t="shared" si="385"/>
        <v>-27.5</v>
      </c>
      <c r="AF776" s="339"/>
      <c r="AG776" s="338"/>
      <c r="AH776" s="336"/>
      <c r="AI776" s="161">
        <f t="shared" si="386"/>
        <v>0</v>
      </c>
      <c r="AJ776" s="162">
        <f t="shared" si="371"/>
        <v>2.5</v>
      </c>
      <c r="AK776" s="163">
        <f t="shared" si="387"/>
        <v>2.5</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f t="shared" si="372"/>
        <v>22</v>
      </c>
      <c r="AX776" s="165" t="str">
        <f t="shared" si="373"/>
        <v/>
      </c>
      <c r="AY776" s="193">
        <f t="shared" si="374"/>
        <v>22</v>
      </c>
      <c r="AZ776" s="183" t="str">
        <f t="shared" si="375"/>
        <v/>
      </c>
      <c r="BA776" s="173">
        <f t="shared" si="376"/>
        <v>0.25</v>
      </c>
      <c r="BB776" s="174" t="str">
        <f t="shared" si="377"/>
        <v/>
      </c>
      <c r="BC776" s="186">
        <f t="shared" si="400"/>
        <v>0.25</v>
      </c>
      <c r="BD776" s="174" t="str">
        <f t="shared" si="378"/>
        <v/>
      </c>
      <c r="BE776" s="201" t="str">
        <f t="shared" si="379"/>
        <v/>
      </c>
      <c r="BF776" s="174" t="str">
        <f t="shared" si="380"/>
        <v/>
      </c>
      <c r="BG776" s="186" t="str">
        <f t="shared" si="381"/>
        <v/>
      </c>
      <c r="BH776" s="175" t="str">
        <f t="shared" si="382"/>
        <v/>
      </c>
      <c r="BI776" s="632"/>
    </row>
    <row r="777" spans="1:61" ht="37.5" x14ac:dyDescent="0.3">
      <c r="A777" s="221"/>
      <c r="B777" s="222"/>
      <c r="C777" s="213">
        <v>766</v>
      </c>
      <c r="D777" s="641" t="s">
        <v>3761</v>
      </c>
      <c r="E777" s="18" t="s">
        <v>3775</v>
      </c>
      <c r="F777" s="17"/>
      <c r="G777" s="134">
        <v>44372</v>
      </c>
      <c r="H777" s="135">
        <v>44403</v>
      </c>
      <c r="I777" s="141"/>
      <c r="J777" s="25"/>
      <c r="K777" s="145"/>
      <c r="L777" s="28"/>
      <c r="M777" s="395">
        <v>44403</v>
      </c>
      <c r="N777" s="158">
        <f t="shared" si="383"/>
        <v>22</v>
      </c>
      <c r="O777" s="27"/>
      <c r="P777" s="27"/>
      <c r="Q777" s="27"/>
      <c r="R777" s="27" t="s">
        <v>0</v>
      </c>
      <c r="S777" s="27"/>
      <c r="T777" s="28"/>
      <c r="U777" s="29"/>
      <c r="V777" s="32">
        <v>0.25</v>
      </c>
      <c r="W777" s="318"/>
      <c r="X777" s="319"/>
      <c r="Y777" s="160">
        <f t="shared" si="369"/>
        <v>0.25</v>
      </c>
      <c r="Z777" s="159">
        <f t="shared" si="384"/>
        <v>2.5</v>
      </c>
      <c r="AA777" s="327"/>
      <c r="AB777" s="400">
        <f t="shared" si="393"/>
        <v>-30</v>
      </c>
      <c r="AC777" s="371"/>
      <c r="AD777" s="226" t="str">
        <f t="shared" si="370"/>
        <v/>
      </c>
      <c r="AE777" s="368">
        <f t="shared" si="385"/>
        <v>-27.5</v>
      </c>
      <c r="AF777" s="339"/>
      <c r="AG777" s="338"/>
      <c r="AH777" s="336"/>
      <c r="AI777" s="161">
        <f t="shared" si="386"/>
        <v>0</v>
      </c>
      <c r="AJ777" s="162">
        <f t="shared" si="371"/>
        <v>2.5</v>
      </c>
      <c r="AK777" s="163">
        <f t="shared" si="387"/>
        <v>2.5</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f t="shared" si="372"/>
        <v>22</v>
      </c>
      <c r="AX777" s="165" t="str">
        <f t="shared" si="373"/>
        <v/>
      </c>
      <c r="AY777" s="193">
        <f t="shared" si="374"/>
        <v>22</v>
      </c>
      <c r="AZ777" s="183" t="str">
        <f t="shared" si="375"/>
        <v/>
      </c>
      <c r="BA777" s="173">
        <f t="shared" si="376"/>
        <v>0.25</v>
      </c>
      <c r="BB777" s="174" t="str">
        <f t="shared" si="377"/>
        <v/>
      </c>
      <c r="BC777" s="186">
        <f t="shared" si="400"/>
        <v>0.25</v>
      </c>
      <c r="BD777" s="174" t="str">
        <f t="shared" si="378"/>
        <v/>
      </c>
      <c r="BE777" s="201" t="str">
        <f t="shared" si="379"/>
        <v/>
      </c>
      <c r="BF777" s="174" t="str">
        <f t="shared" si="380"/>
        <v/>
      </c>
      <c r="BG777" s="186" t="str">
        <f t="shared" si="381"/>
        <v/>
      </c>
      <c r="BH777" s="175" t="str">
        <f t="shared" si="382"/>
        <v/>
      </c>
      <c r="BI777" s="632"/>
    </row>
    <row r="778" spans="1:61" ht="37.5" x14ac:dyDescent="0.3">
      <c r="A778" s="221"/>
      <c r="B778" s="222"/>
      <c r="C778" s="214">
        <v>767</v>
      </c>
      <c r="D778" s="672" t="s">
        <v>3759</v>
      </c>
      <c r="E778" s="16" t="s">
        <v>3775</v>
      </c>
      <c r="F778" s="17"/>
      <c r="G778" s="134">
        <v>44372</v>
      </c>
      <c r="H778" s="135">
        <v>44403</v>
      </c>
      <c r="I778" s="141"/>
      <c r="J778" s="25"/>
      <c r="K778" s="145"/>
      <c r="L778" s="28"/>
      <c r="M778" s="395">
        <v>44403</v>
      </c>
      <c r="N778" s="158">
        <f t="shared" si="383"/>
        <v>22</v>
      </c>
      <c r="O778" s="27" t="s">
        <v>0</v>
      </c>
      <c r="P778" s="27"/>
      <c r="Q778" s="27"/>
      <c r="R778" s="27"/>
      <c r="S778" s="27"/>
      <c r="T778" s="28"/>
      <c r="U778" s="29"/>
      <c r="V778" s="32">
        <v>0.25</v>
      </c>
      <c r="W778" s="318">
        <v>0.25</v>
      </c>
      <c r="X778" s="319"/>
      <c r="Y778" s="160">
        <f t="shared" si="369"/>
        <v>0.5</v>
      </c>
      <c r="Z778" s="159">
        <f t="shared" si="384"/>
        <v>7.5</v>
      </c>
      <c r="AA778" s="327"/>
      <c r="AB778" s="400">
        <f t="shared" si="393"/>
        <v>-30</v>
      </c>
      <c r="AC778" s="371"/>
      <c r="AD778" s="226" t="str">
        <f t="shared" si="370"/>
        <v/>
      </c>
      <c r="AE778" s="368">
        <f t="shared" si="385"/>
        <v>-22.5</v>
      </c>
      <c r="AF778" s="339"/>
      <c r="AG778" s="338"/>
      <c r="AH778" s="336"/>
      <c r="AI778" s="161">
        <f t="shared" si="386"/>
        <v>0</v>
      </c>
      <c r="AJ778" s="162">
        <f t="shared" si="371"/>
        <v>7.5</v>
      </c>
      <c r="AK778" s="163">
        <f t="shared" si="387"/>
        <v>7.5</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f t="shared" si="372"/>
        <v>22</v>
      </c>
      <c r="AX778" s="165" t="str">
        <f t="shared" si="373"/>
        <v/>
      </c>
      <c r="AY778" s="193">
        <f t="shared" si="374"/>
        <v>22</v>
      </c>
      <c r="AZ778" s="183" t="str">
        <f t="shared" si="375"/>
        <v/>
      </c>
      <c r="BA778" s="173">
        <f t="shared" si="376"/>
        <v>0.25</v>
      </c>
      <c r="BB778" s="174" t="str">
        <f t="shared" si="377"/>
        <v/>
      </c>
      <c r="BC778" s="186">
        <f t="shared" si="400"/>
        <v>0.25</v>
      </c>
      <c r="BD778" s="174" t="str">
        <f t="shared" si="378"/>
        <v/>
      </c>
      <c r="BE778" s="201">
        <f t="shared" si="379"/>
        <v>0.25</v>
      </c>
      <c r="BF778" s="174" t="str">
        <f t="shared" si="380"/>
        <v/>
      </c>
      <c r="BG778" s="186">
        <f t="shared" si="381"/>
        <v>0.25</v>
      </c>
      <c r="BH778" s="175" t="str">
        <f t="shared" si="382"/>
        <v/>
      </c>
      <c r="BI778" s="632"/>
    </row>
    <row r="779" spans="1:61" ht="60" customHeight="1" x14ac:dyDescent="0.3">
      <c r="A779" s="221"/>
      <c r="B779" s="222"/>
      <c r="C779" s="214">
        <v>768</v>
      </c>
      <c r="D779" s="677"/>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677"/>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678"/>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60" customHeight="1" x14ac:dyDescent="0.3">
      <c r="A782" s="221"/>
      <c r="B782" s="222"/>
      <c r="C782" s="213">
        <v>771</v>
      </c>
      <c r="D782" s="677"/>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677"/>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677"/>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93.75" x14ac:dyDescent="0.3">
      <c r="A785" s="221"/>
      <c r="B785" s="222"/>
      <c r="C785" s="213">
        <v>774</v>
      </c>
      <c r="D785" s="672" t="s">
        <v>3762</v>
      </c>
      <c r="E785" s="18" t="s">
        <v>3775</v>
      </c>
      <c r="F785" s="17"/>
      <c r="G785" s="134">
        <v>44372</v>
      </c>
      <c r="H785" s="135">
        <v>44403</v>
      </c>
      <c r="I785" s="141"/>
      <c r="J785" s="25"/>
      <c r="K785" s="145"/>
      <c r="L785" s="28"/>
      <c r="M785" s="395">
        <v>44403</v>
      </c>
      <c r="N785" s="158">
        <f t="shared" si="415"/>
        <v>22</v>
      </c>
      <c r="O785" s="27"/>
      <c r="P785" s="27"/>
      <c r="Q785" s="27"/>
      <c r="R785" s="27" t="s">
        <v>0</v>
      </c>
      <c r="S785" s="27"/>
      <c r="T785" s="28"/>
      <c r="U785" s="29"/>
      <c r="V785" s="32">
        <v>0.25</v>
      </c>
      <c r="W785" s="318">
        <v>0.25</v>
      </c>
      <c r="X785" s="319"/>
      <c r="Y785" s="160">
        <f t="shared" si="401"/>
        <v>0.5</v>
      </c>
      <c r="Z785" s="159">
        <f t="shared" si="416"/>
        <v>7.5</v>
      </c>
      <c r="AA785" s="327"/>
      <c r="AB785" s="400">
        <f t="shared" si="425"/>
        <v>-30</v>
      </c>
      <c r="AC785" s="371"/>
      <c r="AD785" s="226" t="str">
        <f t="shared" si="402"/>
        <v/>
      </c>
      <c r="AE785" s="368">
        <f t="shared" si="417"/>
        <v>-22.5</v>
      </c>
      <c r="AF785" s="339"/>
      <c r="AG785" s="338"/>
      <c r="AH785" s="336"/>
      <c r="AI785" s="161">
        <f t="shared" si="418"/>
        <v>0</v>
      </c>
      <c r="AJ785" s="162">
        <f t="shared" si="403"/>
        <v>7.5</v>
      </c>
      <c r="AK785" s="163">
        <f t="shared" si="419"/>
        <v>7.5</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f t="shared" si="404"/>
        <v>22</v>
      </c>
      <c r="AX785" s="165" t="str">
        <f t="shared" si="405"/>
        <v/>
      </c>
      <c r="AY785" s="193">
        <f t="shared" si="406"/>
        <v>22</v>
      </c>
      <c r="AZ785" s="183" t="str">
        <f t="shared" si="407"/>
        <v/>
      </c>
      <c r="BA785" s="173">
        <f t="shared" si="408"/>
        <v>0.25</v>
      </c>
      <c r="BB785" s="174" t="str">
        <f t="shared" si="409"/>
        <v/>
      </c>
      <c r="BC785" s="186">
        <f t="shared" si="400"/>
        <v>0.25</v>
      </c>
      <c r="BD785" s="174" t="str">
        <f t="shared" si="410"/>
        <v/>
      </c>
      <c r="BE785" s="201">
        <f t="shared" si="411"/>
        <v>0.25</v>
      </c>
      <c r="BF785" s="174" t="str">
        <f t="shared" si="412"/>
        <v/>
      </c>
      <c r="BG785" s="186">
        <f t="shared" si="413"/>
        <v>0.25</v>
      </c>
      <c r="BH785" s="175" t="str">
        <f t="shared" si="414"/>
        <v/>
      </c>
      <c r="BI785" s="632"/>
    </row>
    <row r="786" spans="1:61" ht="56.25" x14ac:dyDescent="0.3">
      <c r="A786" s="221"/>
      <c r="B786" s="222"/>
      <c r="C786" s="214">
        <v>775</v>
      </c>
      <c r="D786" s="640" t="s">
        <v>3763</v>
      </c>
      <c r="E786" s="18" t="s">
        <v>3775</v>
      </c>
      <c r="F786" s="17"/>
      <c r="G786" s="134">
        <v>44372</v>
      </c>
      <c r="H786" s="135">
        <v>44403</v>
      </c>
      <c r="I786" s="141"/>
      <c r="J786" s="25"/>
      <c r="K786" s="145"/>
      <c r="L786" s="28"/>
      <c r="M786" s="395">
        <v>44403</v>
      </c>
      <c r="N786" s="158">
        <f t="shared" si="415"/>
        <v>22</v>
      </c>
      <c r="O786" s="27" t="s">
        <v>0</v>
      </c>
      <c r="P786" s="27"/>
      <c r="Q786" s="27"/>
      <c r="R786" s="27"/>
      <c r="S786" s="27"/>
      <c r="T786" s="28"/>
      <c r="U786" s="29"/>
      <c r="V786" s="32">
        <v>0.25</v>
      </c>
      <c r="W786" s="318"/>
      <c r="X786" s="319"/>
      <c r="Y786" s="160">
        <f t="shared" si="401"/>
        <v>0.25</v>
      </c>
      <c r="Z786" s="159">
        <f t="shared" si="416"/>
        <v>2.5</v>
      </c>
      <c r="AA786" s="327"/>
      <c r="AB786" s="400">
        <f t="shared" si="425"/>
        <v>-30</v>
      </c>
      <c r="AC786" s="371"/>
      <c r="AD786" s="226" t="str">
        <f t="shared" si="402"/>
        <v/>
      </c>
      <c r="AE786" s="368">
        <f t="shared" si="417"/>
        <v>-27.5</v>
      </c>
      <c r="AF786" s="339"/>
      <c r="AG786" s="338"/>
      <c r="AH786" s="336"/>
      <c r="AI786" s="161">
        <f t="shared" si="418"/>
        <v>0</v>
      </c>
      <c r="AJ786" s="162">
        <f t="shared" si="403"/>
        <v>2.5</v>
      </c>
      <c r="AK786" s="163">
        <f t="shared" si="419"/>
        <v>2.5</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f t="shared" si="404"/>
        <v>22</v>
      </c>
      <c r="AX786" s="165" t="str">
        <f t="shared" si="405"/>
        <v/>
      </c>
      <c r="AY786" s="193">
        <f t="shared" si="406"/>
        <v>22</v>
      </c>
      <c r="AZ786" s="183" t="str">
        <f t="shared" si="407"/>
        <v/>
      </c>
      <c r="BA786" s="173">
        <f t="shared" si="408"/>
        <v>0.25</v>
      </c>
      <c r="BB786" s="174" t="str">
        <f t="shared" si="409"/>
        <v/>
      </c>
      <c r="BC786" s="186">
        <f t="shared" ref="BC786:BC849" si="432">IF(OR(K786="x",F786="X",BA786&lt;=0),"",BA786)</f>
        <v>0.25</v>
      </c>
      <c r="BD786" s="174" t="str">
        <f t="shared" si="410"/>
        <v/>
      </c>
      <c r="BE786" s="201" t="str">
        <f t="shared" si="411"/>
        <v/>
      </c>
      <c r="BF786" s="174" t="str">
        <f t="shared" si="412"/>
        <v/>
      </c>
      <c r="BG786" s="186" t="str">
        <f t="shared" si="413"/>
        <v/>
      </c>
      <c r="BH786" s="175" t="str">
        <f t="shared" si="414"/>
        <v/>
      </c>
      <c r="BI786" s="632"/>
    </row>
    <row r="787" spans="1:61" ht="37.5" x14ac:dyDescent="0.3">
      <c r="A787" s="221"/>
      <c r="B787" s="222"/>
      <c r="C787" s="213">
        <v>776</v>
      </c>
      <c r="D787" s="640" t="s">
        <v>3764</v>
      </c>
      <c r="E787" s="18" t="s">
        <v>3775</v>
      </c>
      <c r="F787" s="17"/>
      <c r="G787" s="134">
        <v>44372</v>
      </c>
      <c r="H787" s="135">
        <v>44403</v>
      </c>
      <c r="I787" s="141"/>
      <c r="J787" s="25"/>
      <c r="K787" s="145"/>
      <c r="L787" s="28"/>
      <c r="M787" s="395">
        <v>44403</v>
      </c>
      <c r="N787" s="158">
        <f t="shared" si="415"/>
        <v>22</v>
      </c>
      <c r="O787" s="27" t="s">
        <v>0</v>
      </c>
      <c r="P787" s="27"/>
      <c r="Q787" s="27"/>
      <c r="R787" s="27"/>
      <c r="S787" s="27"/>
      <c r="T787" s="28"/>
      <c r="U787" s="29"/>
      <c r="V787" s="32">
        <v>0.25</v>
      </c>
      <c r="W787" s="318"/>
      <c r="X787" s="319"/>
      <c r="Y787" s="160">
        <f t="shared" si="401"/>
        <v>0.25</v>
      </c>
      <c r="Z787" s="159">
        <f t="shared" si="416"/>
        <v>2.5</v>
      </c>
      <c r="AA787" s="327"/>
      <c r="AB787" s="400">
        <f t="shared" si="425"/>
        <v>-30</v>
      </c>
      <c r="AC787" s="371"/>
      <c r="AD787" s="226" t="str">
        <f t="shared" si="402"/>
        <v/>
      </c>
      <c r="AE787" s="368">
        <f t="shared" si="417"/>
        <v>-27.5</v>
      </c>
      <c r="AF787" s="339"/>
      <c r="AG787" s="338"/>
      <c r="AH787" s="336"/>
      <c r="AI787" s="161">
        <f t="shared" si="418"/>
        <v>0</v>
      </c>
      <c r="AJ787" s="162">
        <f t="shared" si="403"/>
        <v>2.5</v>
      </c>
      <c r="AK787" s="163">
        <f t="shared" si="419"/>
        <v>2.5</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f t="shared" si="404"/>
        <v>22</v>
      </c>
      <c r="AX787" s="165" t="str">
        <f t="shared" si="405"/>
        <v/>
      </c>
      <c r="AY787" s="193">
        <f t="shared" si="406"/>
        <v>22</v>
      </c>
      <c r="AZ787" s="183" t="str">
        <f t="shared" si="407"/>
        <v/>
      </c>
      <c r="BA787" s="173">
        <f t="shared" si="408"/>
        <v>0.25</v>
      </c>
      <c r="BB787" s="174" t="str">
        <f t="shared" si="409"/>
        <v/>
      </c>
      <c r="BC787" s="186">
        <f t="shared" si="432"/>
        <v>0.25</v>
      </c>
      <c r="BD787" s="174" t="str">
        <f t="shared" si="410"/>
        <v/>
      </c>
      <c r="BE787" s="201" t="str">
        <f t="shared" si="411"/>
        <v/>
      </c>
      <c r="BF787" s="174" t="str">
        <f t="shared" si="412"/>
        <v/>
      </c>
      <c r="BG787" s="186" t="str">
        <f t="shared" si="413"/>
        <v/>
      </c>
      <c r="BH787" s="175" t="str">
        <f t="shared" si="414"/>
        <v/>
      </c>
      <c r="BI787" s="632"/>
    </row>
    <row r="788" spans="1:61" ht="37.5" x14ac:dyDescent="0.3">
      <c r="A788" s="221"/>
      <c r="B788" s="222"/>
      <c r="C788" s="214">
        <v>777</v>
      </c>
      <c r="D788" s="640" t="s">
        <v>3765</v>
      </c>
      <c r="E788" s="18" t="s">
        <v>3775</v>
      </c>
      <c r="F788" s="17"/>
      <c r="G788" s="134">
        <v>44372</v>
      </c>
      <c r="H788" s="135">
        <v>44403</v>
      </c>
      <c r="I788" s="141"/>
      <c r="J788" s="25"/>
      <c r="K788" s="145"/>
      <c r="L788" s="28"/>
      <c r="M788" s="395">
        <v>44403</v>
      </c>
      <c r="N788" s="158">
        <f t="shared" si="415"/>
        <v>22</v>
      </c>
      <c r="O788" s="27" t="s">
        <v>0</v>
      </c>
      <c r="P788" s="27"/>
      <c r="Q788" s="27"/>
      <c r="R788" s="27"/>
      <c r="S788" s="27"/>
      <c r="T788" s="28"/>
      <c r="U788" s="29"/>
      <c r="V788" s="32">
        <v>0.25</v>
      </c>
      <c r="W788" s="318"/>
      <c r="X788" s="319"/>
      <c r="Y788" s="160">
        <f t="shared" si="401"/>
        <v>0.25</v>
      </c>
      <c r="Z788" s="159">
        <f t="shared" si="416"/>
        <v>2.5</v>
      </c>
      <c r="AA788" s="327"/>
      <c r="AB788" s="400">
        <f t="shared" si="425"/>
        <v>-30</v>
      </c>
      <c r="AC788" s="371"/>
      <c r="AD788" s="226" t="str">
        <f t="shared" si="402"/>
        <v/>
      </c>
      <c r="AE788" s="368">
        <f t="shared" si="417"/>
        <v>-27.5</v>
      </c>
      <c r="AF788" s="339"/>
      <c r="AG788" s="338"/>
      <c r="AH788" s="336"/>
      <c r="AI788" s="161">
        <f t="shared" si="418"/>
        <v>0</v>
      </c>
      <c r="AJ788" s="162">
        <f t="shared" si="403"/>
        <v>2.5</v>
      </c>
      <c r="AK788" s="163">
        <f t="shared" si="419"/>
        <v>2.5</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f t="shared" si="404"/>
        <v>22</v>
      </c>
      <c r="AX788" s="165" t="str">
        <f t="shared" si="405"/>
        <v/>
      </c>
      <c r="AY788" s="193">
        <f t="shared" si="406"/>
        <v>22</v>
      </c>
      <c r="AZ788" s="183" t="str">
        <f t="shared" si="407"/>
        <v/>
      </c>
      <c r="BA788" s="173">
        <f t="shared" si="408"/>
        <v>0.25</v>
      </c>
      <c r="BB788" s="174" t="str">
        <f t="shared" si="409"/>
        <v/>
      </c>
      <c r="BC788" s="186">
        <f t="shared" si="432"/>
        <v>0.25</v>
      </c>
      <c r="BD788" s="174" t="str">
        <f t="shared" si="410"/>
        <v/>
      </c>
      <c r="BE788" s="201" t="str">
        <f t="shared" si="411"/>
        <v/>
      </c>
      <c r="BF788" s="174" t="str">
        <f t="shared" si="412"/>
        <v/>
      </c>
      <c r="BG788" s="186" t="str">
        <f t="shared" si="413"/>
        <v/>
      </c>
      <c r="BH788" s="175" t="str">
        <f t="shared" si="414"/>
        <v/>
      </c>
      <c r="BI788" s="632"/>
    </row>
    <row r="789" spans="1:61" ht="112.5" x14ac:dyDescent="0.3">
      <c r="A789" s="221"/>
      <c r="B789" s="222"/>
      <c r="C789" s="214">
        <v>778</v>
      </c>
      <c r="D789" s="641" t="s">
        <v>3766</v>
      </c>
      <c r="E789" s="18" t="s">
        <v>3775</v>
      </c>
      <c r="F789" s="17"/>
      <c r="G789" s="134">
        <v>44372</v>
      </c>
      <c r="H789" s="135">
        <v>44403</v>
      </c>
      <c r="I789" s="141"/>
      <c r="J789" s="25"/>
      <c r="K789" s="145"/>
      <c r="L789" s="28"/>
      <c r="M789" s="395">
        <v>44403</v>
      </c>
      <c r="N789" s="158">
        <f t="shared" si="415"/>
        <v>22</v>
      </c>
      <c r="O789" s="27" t="s">
        <v>0</v>
      </c>
      <c r="P789" s="27"/>
      <c r="Q789" s="27"/>
      <c r="R789" s="27"/>
      <c r="S789" s="27"/>
      <c r="T789" s="28"/>
      <c r="U789" s="29"/>
      <c r="V789" s="32">
        <v>0.25</v>
      </c>
      <c r="W789" s="318"/>
      <c r="X789" s="319"/>
      <c r="Y789" s="160">
        <f t="shared" si="401"/>
        <v>0.25</v>
      </c>
      <c r="Z789" s="159">
        <f t="shared" si="416"/>
        <v>2.5</v>
      </c>
      <c r="AA789" s="327"/>
      <c r="AB789" s="400">
        <f t="shared" si="425"/>
        <v>-30</v>
      </c>
      <c r="AC789" s="371"/>
      <c r="AD789" s="226" t="str">
        <f t="shared" si="402"/>
        <v/>
      </c>
      <c r="AE789" s="368">
        <f t="shared" si="417"/>
        <v>-27.5</v>
      </c>
      <c r="AF789" s="339"/>
      <c r="AG789" s="338"/>
      <c r="AH789" s="336"/>
      <c r="AI789" s="161">
        <f t="shared" si="418"/>
        <v>0</v>
      </c>
      <c r="AJ789" s="162">
        <f t="shared" si="403"/>
        <v>2.5</v>
      </c>
      <c r="AK789" s="163">
        <f t="shared" si="419"/>
        <v>2.5</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f t="shared" si="404"/>
        <v>22</v>
      </c>
      <c r="AX789" s="165" t="str">
        <f t="shared" si="405"/>
        <v/>
      </c>
      <c r="AY789" s="193">
        <f t="shared" si="406"/>
        <v>22</v>
      </c>
      <c r="AZ789" s="183" t="str">
        <f t="shared" si="407"/>
        <v/>
      </c>
      <c r="BA789" s="173">
        <f t="shared" si="408"/>
        <v>0.25</v>
      </c>
      <c r="BB789" s="174" t="str">
        <f t="shared" si="409"/>
        <v/>
      </c>
      <c r="BC789" s="186">
        <f t="shared" si="432"/>
        <v>0.25</v>
      </c>
      <c r="BD789" s="174" t="str">
        <f t="shared" si="410"/>
        <v/>
      </c>
      <c r="BE789" s="201" t="str">
        <f t="shared" si="411"/>
        <v/>
      </c>
      <c r="BF789" s="174" t="str">
        <f t="shared" si="412"/>
        <v/>
      </c>
      <c r="BG789" s="186" t="str">
        <f t="shared" si="413"/>
        <v/>
      </c>
      <c r="BH789" s="175" t="str">
        <f t="shared" si="414"/>
        <v/>
      </c>
      <c r="BI789" s="632"/>
    </row>
    <row r="790" spans="1:61" ht="93.75" x14ac:dyDescent="0.3">
      <c r="A790" s="221"/>
      <c r="B790" s="222"/>
      <c r="C790" s="213">
        <v>779</v>
      </c>
      <c r="D790" s="640" t="s">
        <v>3767</v>
      </c>
      <c r="E790" s="18" t="s">
        <v>3775</v>
      </c>
      <c r="F790" s="17"/>
      <c r="G790" s="134">
        <v>44372</v>
      </c>
      <c r="H790" s="135">
        <v>44403</v>
      </c>
      <c r="I790" s="141"/>
      <c r="J790" s="25"/>
      <c r="K790" s="145"/>
      <c r="L790" s="28"/>
      <c r="M790" s="395">
        <v>44403</v>
      </c>
      <c r="N790" s="158">
        <f t="shared" si="415"/>
        <v>22</v>
      </c>
      <c r="O790" s="27" t="s">
        <v>0</v>
      </c>
      <c r="P790" s="27"/>
      <c r="Q790" s="27"/>
      <c r="R790" s="27"/>
      <c r="S790" s="27"/>
      <c r="T790" s="28"/>
      <c r="U790" s="29"/>
      <c r="V790" s="32">
        <v>0.25</v>
      </c>
      <c r="W790" s="318"/>
      <c r="X790" s="319"/>
      <c r="Y790" s="160">
        <f t="shared" si="401"/>
        <v>0.25</v>
      </c>
      <c r="Z790" s="159">
        <f t="shared" si="416"/>
        <v>2.5</v>
      </c>
      <c r="AA790" s="327"/>
      <c r="AB790" s="400">
        <f t="shared" si="425"/>
        <v>-30</v>
      </c>
      <c r="AC790" s="371"/>
      <c r="AD790" s="226" t="str">
        <f t="shared" si="402"/>
        <v/>
      </c>
      <c r="AE790" s="368">
        <f t="shared" si="417"/>
        <v>-27.5</v>
      </c>
      <c r="AF790" s="339"/>
      <c r="AG790" s="338"/>
      <c r="AH790" s="336"/>
      <c r="AI790" s="161">
        <f t="shared" si="418"/>
        <v>0</v>
      </c>
      <c r="AJ790" s="162">
        <f t="shared" si="403"/>
        <v>2.5</v>
      </c>
      <c r="AK790" s="163">
        <f t="shared" si="419"/>
        <v>2.5</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f t="shared" si="404"/>
        <v>22</v>
      </c>
      <c r="AX790" s="165" t="str">
        <f t="shared" si="405"/>
        <v/>
      </c>
      <c r="AY790" s="193">
        <f t="shared" si="406"/>
        <v>22</v>
      </c>
      <c r="AZ790" s="183" t="str">
        <f t="shared" si="407"/>
        <v/>
      </c>
      <c r="BA790" s="173">
        <f t="shared" si="408"/>
        <v>0.25</v>
      </c>
      <c r="BB790" s="174" t="str">
        <f t="shared" si="409"/>
        <v/>
      </c>
      <c r="BC790" s="186">
        <f t="shared" si="432"/>
        <v>0.25</v>
      </c>
      <c r="BD790" s="174" t="str">
        <f t="shared" si="410"/>
        <v/>
      </c>
      <c r="BE790" s="201" t="str">
        <f t="shared" si="411"/>
        <v/>
      </c>
      <c r="BF790" s="174" t="str">
        <f t="shared" si="412"/>
        <v/>
      </c>
      <c r="BG790" s="186" t="str">
        <f t="shared" si="413"/>
        <v/>
      </c>
      <c r="BH790" s="175" t="str">
        <f t="shared" si="414"/>
        <v/>
      </c>
      <c r="BI790" s="632"/>
    </row>
    <row r="791" spans="1:61" ht="37.5" x14ac:dyDescent="0.3">
      <c r="A791" s="221"/>
      <c r="B791" s="222"/>
      <c r="C791" s="214">
        <v>780</v>
      </c>
      <c r="D791" s="672" t="s">
        <v>3768</v>
      </c>
      <c r="E791" s="18" t="s">
        <v>3775</v>
      </c>
      <c r="F791" s="17"/>
      <c r="G791" s="134">
        <v>44372</v>
      </c>
      <c r="H791" s="135">
        <v>44403</v>
      </c>
      <c r="I791" s="141"/>
      <c r="J791" s="25"/>
      <c r="K791" s="145"/>
      <c r="L791" s="28"/>
      <c r="M791" s="395">
        <v>44403</v>
      </c>
      <c r="N791" s="158">
        <f t="shared" si="415"/>
        <v>22</v>
      </c>
      <c r="O791" s="27" t="s">
        <v>0</v>
      </c>
      <c r="P791" s="27"/>
      <c r="Q791" s="27"/>
      <c r="R791" s="27"/>
      <c r="S791" s="27"/>
      <c r="T791" s="28"/>
      <c r="U791" s="29"/>
      <c r="V791" s="32">
        <v>0.25</v>
      </c>
      <c r="W791" s="318"/>
      <c r="X791" s="319"/>
      <c r="Y791" s="160">
        <f t="shared" si="401"/>
        <v>0.25</v>
      </c>
      <c r="Z791" s="159">
        <f t="shared" si="416"/>
        <v>2.5</v>
      </c>
      <c r="AA791" s="327"/>
      <c r="AB791" s="400">
        <f t="shared" si="425"/>
        <v>-30</v>
      </c>
      <c r="AC791" s="371"/>
      <c r="AD791" s="226" t="str">
        <f t="shared" si="402"/>
        <v/>
      </c>
      <c r="AE791" s="368">
        <f t="shared" si="417"/>
        <v>-27.5</v>
      </c>
      <c r="AF791" s="339"/>
      <c r="AG791" s="338"/>
      <c r="AH791" s="336"/>
      <c r="AI791" s="161">
        <f t="shared" si="418"/>
        <v>0</v>
      </c>
      <c r="AJ791" s="162">
        <f t="shared" si="403"/>
        <v>2.5</v>
      </c>
      <c r="AK791" s="163">
        <f t="shared" si="419"/>
        <v>2.5</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f t="shared" si="404"/>
        <v>22</v>
      </c>
      <c r="AX791" s="165" t="str">
        <f t="shared" si="405"/>
        <v/>
      </c>
      <c r="AY791" s="193">
        <f t="shared" si="406"/>
        <v>22</v>
      </c>
      <c r="AZ791" s="183" t="str">
        <f t="shared" si="407"/>
        <v/>
      </c>
      <c r="BA791" s="173">
        <f t="shared" si="408"/>
        <v>0.25</v>
      </c>
      <c r="BB791" s="174" t="str">
        <f t="shared" si="409"/>
        <v/>
      </c>
      <c r="BC791" s="186">
        <f t="shared" si="432"/>
        <v>0.25</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677"/>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67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677"/>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677"/>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677"/>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67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677"/>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677"/>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677"/>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67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677"/>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677"/>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677"/>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67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75" x14ac:dyDescent="0.3">
      <c r="A806" s="221"/>
      <c r="B806" s="222"/>
      <c r="C806" s="214">
        <v>795</v>
      </c>
      <c r="D806" s="672" t="s">
        <v>3769</v>
      </c>
      <c r="E806" s="16" t="s">
        <v>3775</v>
      </c>
      <c r="F806" s="17"/>
      <c r="G806" s="134">
        <v>44372</v>
      </c>
      <c r="H806" s="135">
        <v>44403</v>
      </c>
      <c r="I806" s="141"/>
      <c r="J806" s="25"/>
      <c r="K806" s="145"/>
      <c r="L806" s="28"/>
      <c r="M806" s="395">
        <v>44403</v>
      </c>
      <c r="N806" s="158">
        <f t="shared" si="415"/>
        <v>22</v>
      </c>
      <c r="O806" s="27" t="s">
        <v>0</v>
      </c>
      <c r="P806" s="27"/>
      <c r="Q806" s="27"/>
      <c r="R806" s="27"/>
      <c r="S806" s="27"/>
      <c r="T806" s="28"/>
      <c r="U806" s="29"/>
      <c r="V806" s="32">
        <v>0.25</v>
      </c>
      <c r="W806" s="318">
        <v>0.25</v>
      </c>
      <c r="X806" s="319"/>
      <c r="Y806" s="160">
        <f t="shared" si="401"/>
        <v>0.5</v>
      </c>
      <c r="Z806" s="159">
        <f t="shared" si="416"/>
        <v>7.5</v>
      </c>
      <c r="AA806" s="327"/>
      <c r="AB806" s="400">
        <f t="shared" si="425"/>
        <v>-30</v>
      </c>
      <c r="AC806" s="371"/>
      <c r="AD806" s="226" t="str">
        <f t="shared" si="402"/>
        <v/>
      </c>
      <c r="AE806" s="368">
        <f t="shared" si="417"/>
        <v>-22.5</v>
      </c>
      <c r="AF806" s="339"/>
      <c r="AG806" s="338"/>
      <c r="AH806" s="336"/>
      <c r="AI806" s="161">
        <f t="shared" si="418"/>
        <v>0</v>
      </c>
      <c r="AJ806" s="162">
        <f t="shared" si="403"/>
        <v>7.5</v>
      </c>
      <c r="AK806" s="163">
        <f t="shared" si="419"/>
        <v>7.5</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f t="shared" si="404"/>
        <v>22</v>
      </c>
      <c r="AX806" s="165" t="str">
        <f t="shared" si="405"/>
        <v/>
      </c>
      <c r="AY806" s="193">
        <f t="shared" si="406"/>
        <v>22</v>
      </c>
      <c r="AZ806" s="183" t="str">
        <f t="shared" si="407"/>
        <v/>
      </c>
      <c r="BA806" s="173">
        <f t="shared" si="408"/>
        <v>0.25</v>
      </c>
      <c r="BB806" s="174" t="str">
        <f t="shared" si="409"/>
        <v/>
      </c>
      <c r="BC806" s="186">
        <f t="shared" si="432"/>
        <v>0.25</v>
      </c>
      <c r="BD806" s="174" t="str">
        <f t="shared" si="410"/>
        <v/>
      </c>
      <c r="BE806" s="201">
        <f t="shared" si="411"/>
        <v>0.25</v>
      </c>
      <c r="BF806" s="174" t="str">
        <f t="shared" si="412"/>
        <v/>
      </c>
      <c r="BG806" s="186">
        <f t="shared" si="413"/>
        <v>0.25</v>
      </c>
      <c r="BH806" s="175" t="str">
        <f t="shared" si="414"/>
        <v/>
      </c>
      <c r="BI806" s="632"/>
    </row>
    <row r="807" spans="1:140" ht="37.5" x14ac:dyDescent="0.3">
      <c r="A807" s="221"/>
      <c r="B807" s="222"/>
      <c r="C807" s="213">
        <v>796</v>
      </c>
      <c r="D807" s="672" t="s">
        <v>3770</v>
      </c>
      <c r="E807" s="22" t="s">
        <v>3775</v>
      </c>
      <c r="F807" s="17"/>
      <c r="G807" s="134">
        <v>44372</v>
      </c>
      <c r="H807" s="135">
        <v>44403</v>
      </c>
      <c r="I807" s="141"/>
      <c r="J807" s="25"/>
      <c r="K807" s="145"/>
      <c r="L807" s="28"/>
      <c r="M807" s="395">
        <v>44403</v>
      </c>
      <c r="N807" s="158">
        <f t="shared" si="415"/>
        <v>22</v>
      </c>
      <c r="O807" s="27" t="s">
        <v>0</v>
      </c>
      <c r="P807" s="27"/>
      <c r="Q807" s="27"/>
      <c r="R807" s="27"/>
      <c r="S807" s="27"/>
      <c r="T807" s="28"/>
      <c r="U807" s="29"/>
      <c r="V807" s="32">
        <v>0.25</v>
      </c>
      <c r="W807" s="318">
        <v>0.25</v>
      </c>
      <c r="X807" s="319"/>
      <c r="Y807" s="160">
        <f t="shared" si="401"/>
        <v>0.5</v>
      </c>
      <c r="Z807" s="159">
        <f t="shared" si="416"/>
        <v>7.5</v>
      </c>
      <c r="AA807" s="327"/>
      <c r="AB807" s="400">
        <f t="shared" si="425"/>
        <v>-30</v>
      </c>
      <c r="AC807" s="371"/>
      <c r="AD807" s="226" t="str">
        <f t="shared" si="402"/>
        <v/>
      </c>
      <c r="AE807" s="368">
        <f t="shared" si="417"/>
        <v>-22.5</v>
      </c>
      <c r="AF807" s="339"/>
      <c r="AG807" s="338"/>
      <c r="AH807" s="336"/>
      <c r="AI807" s="161">
        <f t="shared" si="418"/>
        <v>0</v>
      </c>
      <c r="AJ807" s="162">
        <f t="shared" si="403"/>
        <v>7.5</v>
      </c>
      <c r="AK807" s="163">
        <f t="shared" si="419"/>
        <v>7.5</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f t="shared" si="404"/>
        <v>22</v>
      </c>
      <c r="AX807" s="165" t="str">
        <f t="shared" si="405"/>
        <v/>
      </c>
      <c r="AY807" s="193">
        <f t="shared" si="406"/>
        <v>22</v>
      </c>
      <c r="AZ807" s="183" t="str">
        <f t="shared" si="407"/>
        <v/>
      </c>
      <c r="BA807" s="173">
        <f t="shared" si="408"/>
        <v>0.25</v>
      </c>
      <c r="BB807" s="174" t="str">
        <f t="shared" si="409"/>
        <v/>
      </c>
      <c r="BC807" s="186">
        <f t="shared" si="432"/>
        <v>0.25</v>
      </c>
      <c r="BD807" s="174" t="str">
        <f t="shared" si="410"/>
        <v/>
      </c>
      <c r="BE807" s="201">
        <f t="shared" si="411"/>
        <v>0.25</v>
      </c>
      <c r="BF807" s="174" t="str">
        <f t="shared" si="412"/>
        <v/>
      </c>
      <c r="BG807" s="186">
        <f t="shared" si="413"/>
        <v>0.25</v>
      </c>
      <c r="BH807" s="175" t="str">
        <f t="shared" si="414"/>
        <v/>
      </c>
      <c r="BI807" s="632"/>
    </row>
    <row r="808" spans="1:140" ht="18.75" x14ac:dyDescent="0.3">
      <c r="A808" s="221"/>
      <c r="B808" s="222"/>
      <c r="C808" s="214">
        <v>797</v>
      </c>
      <c r="D808" s="677"/>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677"/>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677"/>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677"/>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59.25" customHeight="1" x14ac:dyDescent="0.3">
      <c r="A812" s="219"/>
      <c r="B812" s="220"/>
      <c r="C812" s="213">
        <v>801</v>
      </c>
      <c r="D812" s="680" t="s">
        <v>3771</v>
      </c>
      <c r="E812" s="35" t="s">
        <v>3775</v>
      </c>
      <c r="F812" s="34"/>
      <c r="G812" s="131">
        <v>44376</v>
      </c>
      <c r="H812" s="136">
        <v>44403</v>
      </c>
      <c r="I812" s="140"/>
      <c r="J812" s="78"/>
      <c r="K812" s="144"/>
      <c r="L812" s="119"/>
      <c r="M812" s="395">
        <v>44403</v>
      </c>
      <c r="N812" s="158">
        <f t="shared" si="415"/>
        <v>20</v>
      </c>
      <c r="O812" s="321"/>
      <c r="P812" s="315"/>
      <c r="Q812" s="315"/>
      <c r="R812" s="315" t="s">
        <v>0</v>
      </c>
      <c r="S812" s="315"/>
      <c r="T812" s="315"/>
      <c r="U812" s="316"/>
      <c r="V812" s="167">
        <v>0.25</v>
      </c>
      <c r="W812" s="313"/>
      <c r="X812" s="313"/>
      <c r="Y812" s="160">
        <f t="shared" si="401"/>
        <v>0.25</v>
      </c>
      <c r="Z812" s="159">
        <f t="shared" si="416"/>
        <v>2.5</v>
      </c>
      <c r="AA812" s="327"/>
      <c r="AB812" s="400">
        <f t="shared" si="425"/>
        <v>-30</v>
      </c>
      <c r="AC812" s="371"/>
      <c r="AD812" s="226" t="str">
        <f t="shared" si="402"/>
        <v/>
      </c>
      <c r="AE812" s="368">
        <f t="shared" si="417"/>
        <v>-27.5</v>
      </c>
      <c r="AF812" s="339"/>
      <c r="AG812" s="338"/>
      <c r="AH812" s="336"/>
      <c r="AI812" s="161">
        <f t="shared" si="418"/>
        <v>0</v>
      </c>
      <c r="AJ812" s="162">
        <f t="shared" si="403"/>
        <v>2.5</v>
      </c>
      <c r="AK812" s="163">
        <f t="shared" si="419"/>
        <v>2.5</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f t="shared" si="404"/>
        <v>20</v>
      </c>
      <c r="AX812" s="165" t="str">
        <f t="shared" si="405"/>
        <v/>
      </c>
      <c r="AY812" s="193">
        <f t="shared" si="406"/>
        <v>20</v>
      </c>
      <c r="AZ812" s="183" t="str">
        <f t="shared" si="407"/>
        <v/>
      </c>
      <c r="BA812" s="173">
        <f t="shared" si="408"/>
        <v>0.25</v>
      </c>
      <c r="BB812" s="174" t="str">
        <f t="shared" si="409"/>
        <v/>
      </c>
      <c r="BC812" s="186">
        <f t="shared" si="432"/>
        <v>0.25</v>
      </c>
      <c r="BD812" s="174" t="str">
        <f t="shared" si="410"/>
        <v/>
      </c>
      <c r="BE812" s="201" t="str">
        <f t="shared" si="411"/>
        <v/>
      </c>
      <c r="BF812" s="174" t="str">
        <f t="shared" si="412"/>
        <v/>
      </c>
      <c r="BG812" s="186" t="str">
        <f t="shared" si="413"/>
        <v/>
      </c>
      <c r="BH812" s="175" t="str">
        <f t="shared" si="414"/>
        <v/>
      </c>
      <c r="BI812" s="632"/>
    </row>
    <row r="813" spans="1:140" ht="56.25" customHeight="1" x14ac:dyDescent="0.3">
      <c r="A813" s="219"/>
      <c r="B813" s="220"/>
      <c r="C813" s="213">
        <v>802</v>
      </c>
      <c r="D813" s="681" t="s">
        <v>3771</v>
      </c>
      <c r="E813" s="33" t="s">
        <v>3615</v>
      </c>
      <c r="F813" s="34"/>
      <c r="G813" s="131">
        <v>44376</v>
      </c>
      <c r="H813" s="133">
        <v>44403</v>
      </c>
      <c r="I813" s="140"/>
      <c r="J813" s="78"/>
      <c r="K813" s="144"/>
      <c r="L813" s="119"/>
      <c r="M813" s="394">
        <v>44403</v>
      </c>
      <c r="N813" s="158">
        <f t="shared" si="415"/>
        <v>20</v>
      </c>
      <c r="O813" s="315"/>
      <c r="P813" s="315"/>
      <c r="Q813" s="315"/>
      <c r="R813" s="315" t="s">
        <v>0</v>
      </c>
      <c r="S813" s="315"/>
      <c r="T813" s="316"/>
      <c r="U813" s="317"/>
      <c r="V813" s="167">
        <v>0.25</v>
      </c>
      <c r="W813" s="313"/>
      <c r="X813" s="313"/>
      <c r="Y813" s="160">
        <f t="shared" si="401"/>
        <v>0.25</v>
      </c>
      <c r="Z813" s="159">
        <f t="shared" si="416"/>
        <v>2.5</v>
      </c>
      <c r="AA813" s="326"/>
      <c r="AB813" s="400">
        <f t="shared" si="425"/>
        <v>-30</v>
      </c>
      <c r="AC813" s="370"/>
      <c r="AD813" s="226" t="str">
        <f t="shared" si="402"/>
        <v/>
      </c>
      <c r="AE813" s="368">
        <f t="shared" si="417"/>
        <v>-27.5</v>
      </c>
      <c r="AF813" s="331"/>
      <c r="AG813" s="333"/>
      <c r="AH813" s="334"/>
      <c r="AI813" s="161">
        <f t="shared" si="418"/>
        <v>0</v>
      </c>
      <c r="AJ813" s="162">
        <f t="shared" si="403"/>
        <v>2.5</v>
      </c>
      <c r="AK813" s="163">
        <f t="shared" si="419"/>
        <v>2.5</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f t="shared" si="404"/>
        <v>20</v>
      </c>
      <c r="AX813" s="165" t="str">
        <f t="shared" si="405"/>
        <v/>
      </c>
      <c r="AY813" s="193">
        <f t="shared" si="406"/>
        <v>20</v>
      </c>
      <c r="AZ813" s="183" t="str">
        <f t="shared" si="407"/>
        <v/>
      </c>
      <c r="BA813" s="173">
        <f t="shared" si="408"/>
        <v>0.25</v>
      </c>
      <c r="BB813" s="174" t="str">
        <f t="shared" si="409"/>
        <v/>
      </c>
      <c r="BC813" s="186">
        <f t="shared" si="432"/>
        <v>0.25</v>
      </c>
      <c r="BD813" s="174" t="str">
        <f t="shared" si="410"/>
        <v/>
      </c>
      <c r="BE813" s="201" t="str">
        <f t="shared" si="411"/>
        <v/>
      </c>
      <c r="BF813" s="174" t="str">
        <f t="shared" si="412"/>
        <v/>
      </c>
      <c r="BG813" s="186" t="str">
        <f t="shared" si="413"/>
        <v/>
      </c>
      <c r="BH813" s="175" t="str">
        <f t="shared" si="414"/>
        <v/>
      </c>
      <c r="BI813" s="632"/>
    </row>
    <row r="814" spans="1:140" ht="41.25" customHeight="1" x14ac:dyDescent="0.3">
      <c r="A814" s="219"/>
      <c r="B814" s="220"/>
      <c r="C814" s="213">
        <v>803</v>
      </c>
      <c r="D814" s="682"/>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62.25" customHeight="1" x14ac:dyDescent="0.3">
      <c r="A815" s="219"/>
      <c r="B815" s="220"/>
      <c r="C815" s="213">
        <v>804</v>
      </c>
      <c r="D815" s="680" t="s">
        <v>3772</v>
      </c>
      <c r="E815" s="33" t="s">
        <v>3775</v>
      </c>
      <c r="F815" s="34"/>
      <c r="G815" s="134">
        <v>44376</v>
      </c>
      <c r="H815" s="135">
        <v>44403</v>
      </c>
      <c r="I815" s="141"/>
      <c r="J815" s="25"/>
      <c r="K815" s="145"/>
      <c r="L815" s="28"/>
      <c r="M815" s="395">
        <v>44403</v>
      </c>
      <c r="N815" s="158">
        <f t="shared" si="415"/>
        <v>20</v>
      </c>
      <c r="O815" s="315" t="s">
        <v>0</v>
      </c>
      <c r="P815" s="315"/>
      <c r="Q815" s="315"/>
      <c r="R815" s="315"/>
      <c r="S815" s="315"/>
      <c r="T815" s="316"/>
      <c r="U815" s="317"/>
      <c r="V815" s="167">
        <v>0.25</v>
      </c>
      <c r="W815" s="313">
        <v>0.25</v>
      </c>
      <c r="X815" s="313"/>
      <c r="Y815" s="160">
        <f t="shared" si="401"/>
        <v>0.5</v>
      </c>
      <c r="Z815" s="159">
        <f t="shared" si="416"/>
        <v>7.5</v>
      </c>
      <c r="AA815" s="326"/>
      <c r="AB815" s="400">
        <f t="shared" si="425"/>
        <v>-30</v>
      </c>
      <c r="AC815" s="370"/>
      <c r="AD815" s="226" t="str">
        <f t="shared" si="402"/>
        <v/>
      </c>
      <c r="AE815" s="368">
        <f t="shared" si="417"/>
        <v>-22.5</v>
      </c>
      <c r="AF815" s="331"/>
      <c r="AG815" s="333"/>
      <c r="AH815" s="334"/>
      <c r="AI815" s="161">
        <f t="shared" si="418"/>
        <v>0</v>
      </c>
      <c r="AJ815" s="162">
        <f t="shared" si="403"/>
        <v>7.5</v>
      </c>
      <c r="AK815" s="163">
        <f t="shared" si="419"/>
        <v>7.5</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f t="shared" si="404"/>
        <v>20</v>
      </c>
      <c r="AX815" s="165" t="str">
        <f t="shared" si="405"/>
        <v/>
      </c>
      <c r="AY815" s="193">
        <f t="shared" si="406"/>
        <v>20</v>
      </c>
      <c r="AZ815" s="183" t="str">
        <f t="shared" si="407"/>
        <v/>
      </c>
      <c r="BA815" s="173">
        <f t="shared" si="408"/>
        <v>0.25</v>
      </c>
      <c r="BB815" s="174" t="str">
        <f t="shared" si="409"/>
        <v/>
      </c>
      <c r="BC815" s="186">
        <f t="shared" si="432"/>
        <v>0.25</v>
      </c>
      <c r="BD815" s="174" t="str">
        <f t="shared" si="410"/>
        <v/>
      </c>
      <c r="BE815" s="201">
        <f t="shared" si="411"/>
        <v>0.25</v>
      </c>
      <c r="BF815" s="174" t="str">
        <f t="shared" si="412"/>
        <v/>
      </c>
      <c r="BG815" s="186">
        <f t="shared" si="413"/>
        <v>0.25</v>
      </c>
      <c r="BH815" s="175" t="str">
        <f t="shared" si="414"/>
        <v/>
      </c>
      <c r="BI815" s="632"/>
    </row>
    <row r="816" spans="1:140" ht="60.75" customHeight="1" x14ac:dyDescent="0.3">
      <c r="A816" s="221"/>
      <c r="B816" s="222"/>
      <c r="C816" s="214">
        <v>805</v>
      </c>
      <c r="D816" s="650" t="s">
        <v>3772</v>
      </c>
      <c r="E816" s="16" t="s">
        <v>3615</v>
      </c>
      <c r="F816" s="17"/>
      <c r="G816" s="134">
        <v>44376</v>
      </c>
      <c r="H816" s="135"/>
      <c r="I816" s="141"/>
      <c r="J816" s="25"/>
      <c r="K816" s="145"/>
      <c r="L816" s="28"/>
      <c r="M816" s="395">
        <v>44398</v>
      </c>
      <c r="N816" s="158">
        <f t="shared" si="415"/>
        <v>17</v>
      </c>
      <c r="O816" s="27" t="s">
        <v>0</v>
      </c>
      <c r="P816" s="27"/>
      <c r="Q816" s="27"/>
      <c r="R816" s="27"/>
      <c r="S816" s="27"/>
      <c r="T816" s="28"/>
      <c r="U816" s="29"/>
      <c r="V816" s="167">
        <v>0.25</v>
      </c>
      <c r="W816" s="313">
        <v>0.25</v>
      </c>
      <c r="X816" s="313"/>
      <c r="Y816" s="160">
        <f t="shared" si="401"/>
        <v>0.5</v>
      </c>
      <c r="Z816" s="159">
        <f t="shared" si="416"/>
        <v>7.5</v>
      </c>
      <c r="AA816" s="327"/>
      <c r="AB816" s="400">
        <f t="shared" si="425"/>
        <v>-30</v>
      </c>
      <c r="AC816" s="371"/>
      <c r="AD816" s="226" t="str">
        <f t="shared" si="402"/>
        <v/>
      </c>
      <c r="AE816" s="368">
        <f t="shared" si="417"/>
        <v>-22.5</v>
      </c>
      <c r="AF816" s="339"/>
      <c r="AG816" s="338"/>
      <c r="AH816" s="336"/>
      <c r="AI816" s="161">
        <f t="shared" si="418"/>
        <v>0</v>
      </c>
      <c r="AJ816" s="162">
        <f t="shared" si="403"/>
        <v>7.5</v>
      </c>
      <c r="AK816" s="163">
        <f t="shared" si="419"/>
        <v>7.5</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f t="shared" si="404"/>
        <v>17</v>
      </c>
      <c r="AX816" s="165" t="str">
        <f t="shared" si="405"/>
        <v/>
      </c>
      <c r="AY816" s="193">
        <f t="shared" si="406"/>
        <v>17</v>
      </c>
      <c r="AZ816" s="183" t="str">
        <f t="shared" si="407"/>
        <v/>
      </c>
      <c r="BA816" s="173">
        <f t="shared" si="408"/>
        <v>0.25</v>
      </c>
      <c r="BB816" s="174" t="str">
        <f t="shared" si="409"/>
        <v/>
      </c>
      <c r="BC816" s="186">
        <f t="shared" si="432"/>
        <v>0.25</v>
      </c>
      <c r="BD816" s="174" t="str">
        <f t="shared" si="410"/>
        <v/>
      </c>
      <c r="BE816" s="201">
        <f t="shared" si="411"/>
        <v>0.25</v>
      </c>
      <c r="BF816" s="174" t="str">
        <f t="shared" si="412"/>
        <v/>
      </c>
      <c r="BG816" s="186">
        <f t="shared" si="413"/>
        <v>0.25</v>
      </c>
      <c r="BH816" s="175" t="str">
        <f t="shared" si="414"/>
        <v/>
      </c>
      <c r="BI816" s="632"/>
    </row>
    <row r="817" spans="1:61" ht="60" customHeight="1" x14ac:dyDescent="0.3">
      <c r="A817" s="221"/>
      <c r="B817" s="222"/>
      <c r="C817" s="213">
        <v>806</v>
      </c>
      <c r="D817" s="661" t="s">
        <v>3772</v>
      </c>
      <c r="E817" s="16" t="s">
        <v>3623</v>
      </c>
      <c r="F817" s="17"/>
      <c r="G817" s="134">
        <v>44376</v>
      </c>
      <c r="H817" s="135">
        <v>44403</v>
      </c>
      <c r="I817" s="141"/>
      <c r="J817" s="25"/>
      <c r="K817" s="145"/>
      <c r="L817" s="28"/>
      <c r="M817" s="395">
        <v>44403</v>
      </c>
      <c r="N817" s="158">
        <f t="shared" si="415"/>
        <v>20</v>
      </c>
      <c r="O817" s="27"/>
      <c r="P817" s="27"/>
      <c r="Q817" s="27"/>
      <c r="R817" s="27" t="s">
        <v>0</v>
      </c>
      <c r="S817" s="27"/>
      <c r="T817" s="28"/>
      <c r="U817" s="29"/>
      <c r="V817" s="32">
        <v>0.25</v>
      </c>
      <c r="W817" s="318"/>
      <c r="X817" s="319"/>
      <c r="Y817" s="160">
        <f t="shared" si="401"/>
        <v>0.25</v>
      </c>
      <c r="Z817" s="159">
        <f t="shared" si="416"/>
        <v>2.5</v>
      </c>
      <c r="AA817" s="327"/>
      <c r="AB817" s="400">
        <f t="shared" si="425"/>
        <v>-30</v>
      </c>
      <c r="AC817" s="371"/>
      <c r="AD817" s="226" t="str">
        <f t="shared" si="402"/>
        <v/>
      </c>
      <c r="AE817" s="368">
        <f t="shared" si="417"/>
        <v>-27.5</v>
      </c>
      <c r="AF817" s="339"/>
      <c r="AG817" s="338"/>
      <c r="AH817" s="336"/>
      <c r="AI817" s="161">
        <f t="shared" si="418"/>
        <v>0</v>
      </c>
      <c r="AJ817" s="162">
        <f t="shared" si="403"/>
        <v>2.5</v>
      </c>
      <c r="AK817" s="163">
        <f t="shared" si="419"/>
        <v>2.5</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f t="shared" si="404"/>
        <v>20</v>
      </c>
      <c r="AX817" s="165" t="str">
        <f t="shared" si="405"/>
        <v/>
      </c>
      <c r="AY817" s="193">
        <f t="shared" si="406"/>
        <v>20</v>
      </c>
      <c r="AZ817" s="183" t="str">
        <f t="shared" si="407"/>
        <v/>
      </c>
      <c r="BA817" s="173">
        <f t="shared" si="408"/>
        <v>0.25</v>
      </c>
      <c r="BB817" s="174" t="str">
        <f t="shared" si="409"/>
        <v/>
      </c>
      <c r="BC817" s="186">
        <f t="shared" si="432"/>
        <v>0.25</v>
      </c>
      <c r="BD817" s="174" t="str">
        <f t="shared" si="410"/>
        <v/>
      </c>
      <c r="BE817" s="201" t="str">
        <f t="shared" si="411"/>
        <v/>
      </c>
      <c r="BF817" s="174" t="str">
        <f t="shared" si="412"/>
        <v/>
      </c>
      <c r="BG817" s="186" t="str">
        <f t="shared" si="413"/>
        <v/>
      </c>
      <c r="BH817" s="175" t="str">
        <f t="shared" si="414"/>
        <v/>
      </c>
      <c r="BI817" s="632"/>
    </row>
    <row r="818" spans="1:61" ht="56.25" x14ac:dyDescent="0.3">
      <c r="A818" s="221"/>
      <c r="B818" s="222"/>
      <c r="C818" s="214">
        <v>807</v>
      </c>
      <c r="D818" s="672" t="s">
        <v>3773</v>
      </c>
      <c r="E818" s="16" t="s">
        <v>3775</v>
      </c>
      <c r="F818" s="17"/>
      <c r="G818" s="134">
        <v>44376</v>
      </c>
      <c r="H818" s="135">
        <v>44403</v>
      </c>
      <c r="I818" s="141"/>
      <c r="J818" s="25"/>
      <c r="K818" s="145"/>
      <c r="L818" s="28"/>
      <c r="M818" s="395">
        <v>44403</v>
      </c>
      <c r="N818" s="158">
        <f t="shared" si="415"/>
        <v>20</v>
      </c>
      <c r="O818" s="27" t="s">
        <v>0</v>
      </c>
      <c r="P818" s="27"/>
      <c r="Q818" s="27"/>
      <c r="R818" s="27"/>
      <c r="S818" s="27"/>
      <c r="T818" s="28"/>
      <c r="U818" s="29"/>
      <c r="V818" s="32">
        <v>0.25</v>
      </c>
      <c r="W818" s="318">
        <v>0.25</v>
      </c>
      <c r="X818" s="319"/>
      <c r="Y818" s="160">
        <f t="shared" si="401"/>
        <v>0.5</v>
      </c>
      <c r="Z818" s="159">
        <f t="shared" si="416"/>
        <v>7.5</v>
      </c>
      <c r="AA818" s="327"/>
      <c r="AB818" s="400">
        <f t="shared" si="425"/>
        <v>-30</v>
      </c>
      <c r="AC818" s="371"/>
      <c r="AD818" s="226" t="str">
        <f t="shared" si="402"/>
        <v/>
      </c>
      <c r="AE818" s="368">
        <f t="shared" si="417"/>
        <v>-22.5</v>
      </c>
      <c r="AF818" s="339"/>
      <c r="AG818" s="338"/>
      <c r="AH818" s="336"/>
      <c r="AI818" s="161">
        <f t="shared" si="418"/>
        <v>0</v>
      </c>
      <c r="AJ818" s="162">
        <f t="shared" si="403"/>
        <v>7.5</v>
      </c>
      <c r="AK818" s="163">
        <f t="shared" si="419"/>
        <v>7.5</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f t="shared" si="404"/>
        <v>20</v>
      </c>
      <c r="AX818" s="165" t="str">
        <f t="shared" si="405"/>
        <v/>
      </c>
      <c r="AY818" s="193">
        <f t="shared" si="406"/>
        <v>20</v>
      </c>
      <c r="AZ818" s="183" t="str">
        <f t="shared" si="407"/>
        <v/>
      </c>
      <c r="BA818" s="173">
        <f t="shared" si="408"/>
        <v>0.25</v>
      </c>
      <c r="BB818" s="174" t="str">
        <f t="shared" si="409"/>
        <v/>
      </c>
      <c r="BC818" s="186">
        <f t="shared" si="432"/>
        <v>0.25</v>
      </c>
      <c r="BD818" s="174" t="str">
        <f t="shared" si="410"/>
        <v/>
      </c>
      <c r="BE818" s="201">
        <f t="shared" si="411"/>
        <v>0.25</v>
      </c>
      <c r="BF818" s="174" t="str">
        <f t="shared" si="412"/>
        <v/>
      </c>
      <c r="BG818" s="186">
        <f t="shared" si="413"/>
        <v>0.25</v>
      </c>
      <c r="BH818" s="175" t="str">
        <f t="shared" si="414"/>
        <v/>
      </c>
      <c r="BI818" s="632"/>
    </row>
    <row r="819" spans="1:61" ht="18.75" x14ac:dyDescent="0.3">
      <c r="A819" s="221"/>
      <c r="B819" s="222"/>
      <c r="C819" s="214">
        <v>808</v>
      </c>
      <c r="D819" s="67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56.25" x14ac:dyDescent="0.3">
      <c r="A820" s="221"/>
      <c r="B820" s="222"/>
      <c r="C820" s="213">
        <v>809</v>
      </c>
      <c r="D820" s="683" t="s">
        <v>3777</v>
      </c>
      <c r="E820" s="16" t="s">
        <v>3775</v>
      </c>
      <c r="F820" s="17"/>
      <c r="G820" s="134">
        <v>44372</v>
      </c>
      <c r="H820" s="135">
        <v>44403</v>
      </c>
      <c r="I820" s="141"/>
      <c r="J820" s="25"/>
      <c r="K820" s="145"/>
      <c r="L820" s="28"/>
      <c r="M820" s="395">
        <v>44403</v>
      </c>
      <c r="N820" s="158">
        <f t="shared" si="415"/>
        <v>22</v>
      </c>
      <c r="O820" s="27" t="s">
        <v>0</v>
      </c>
      <c r="P820" s="27"/>
      <c r="Q820" s="27"/>
      <c r="R820" s="27"/>
      <c r="S820" s="27"/>
      <c r="T820" s="28"/>
      <c r="U820" s="29"/>
      <c r="V820" s="32">
        <v>0.25</v>
      </c>
      <c r="W820" s="318">
        <v>0.25</v>
      </c>
      <c r="X820" s="319"/>
      <c r="Y820" s="160">
        <f t="shared" si="401"/>
        <v>0.5</v>
      </c>
      <c r="Z820" s="159">
        <f t="shared" si="416"/>
        <v>7.5</v>
      </c>
      <c r="AA820" s="327"/>
      <c r="AB820" s="400">
        <f t="shared" si="425"/>
        <v>-30</v>
      </c>
      <c r="AC820" s="371"/>
      <c r="AD820" s="226" t="str">
        <f t="shared" si="402"/>
        <v/>
      </c>
      <c r="AE820" s="368">
        <f t="shared" si="417"/>
        <v>-22.5</v>
      </c>
      <c r="AF820" s="339"/>
      <c r="AG820" s="338"/>
      <c r="AH820" s="336"/>
      <c r="AI820" s="161">
        <f t="shared" si="418"/>
        <v>0</v>
      </c>
      <c r="AJ820" s="162">
        <f t="shared" si="403"/>
        <v>7.5</v>
      </c>
      <c r="AK820" s="163">
        <f t="shared" si="419"/>
        <v>7.5</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f t="shared" si="404"/>
        <v>22</v>
      </c>
      <c r="AX820" s="165" t="str">
        <f t="shared" si="405"/>
        <v/>
      </c>
      <c r="AY820" s="193">
        <f t="shared" si="406"/>
        <v>22</v>
      </c>
      <c r="AZ820" s="183" t="str">
        <f t="shared" si="407"/>
        <v/>
      </c>
      <c r="BA820" s="173">
        <f t="shared" si="408"/>
        <v>0.25</v>
      </c>
      <c r="BB820" s="174" t="str">
        <f t="shared" si="409"/>
        <v/>
      </c>
      <c r="BC820" s="186">
        <f t="shared" si="432"/>
        <v>0.25</v>
      </c>
      <c r="BD820" s="174" t="str">
        <f t="shared" si="410"/>
        <v/>
      </c>
      <c r="BE820" s="201">
        <f t="shared" si="411"/>
        <v>0.25</v>
      </c>
      <c r="BF820" s="174" t="str">
        <f t="shared" si="412"/>
        <v/>
      </c>
      <c r="BG820" s="186">
        <f t="shared" si="413"/>
        <v>0.25</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W67:X111 W117:X161 W167:X211 W217:X261 W267:X311 W317:X361 W367:X411 W417:X461 V571:X606 V620:X661 V667:X711 V767:X811 V817:X861 V867:X911 V917:X961 AA66:AC111 AA116:AC161 AA166:AC211 AA516:AC561 AE466:AI512 O66:U111 O116:U161 O166:U211 O216:U261 O266:U311 O316:Q361 O366:Q411 O416:Q461 O466:U511 O516:U561 O566:U611 O616:U661 O666:U711 O730:X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U61 AA216:AC262 AA266:AC312 AA316:AC362 AA366:AC412 AA416:AC462 AA916:AC962 AA866:AC912 AA816:AC862 AA766:AC812 AA716:AC762 AA666:AC712 AA616:AC662 AA566:AC612 AA466:AC512 AH22:AH61 W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W617:X619 W607:X611 V517:X555 V467:X511 W556:X561 W567:X570 W22:X61 O716:Q729 S716:U729 W717:X729 S416:U461 S366:U411 S316:U361">
    <cfRule type="cellIs" dxfId="1016" priority="1175" operator="equal">
      <formula>0</formula>
    </cfRule>
  </conditionalFormatting>
  <conditionalFormatting sqref="AI5:AI9 AI12:AI1011">
    <cfRule type="cellIs" dxfId="1015" priority="1174" operator="lessThan">
      <formula>0</formula>
    </cfRule>
  </conditionalFormatting>
  <conditionalFormatting sqref="AE6:AE8">
    <cfRule type="cellIs" dxfId="1014" priority="1171" operator="equal">
      <formula>0</formula>
    </cfRule>
    <cfRule type="cellIs" dxfId="1013" priority="1172" operator="equal">
      <formula>0</formula>
    </cfRule>
    <cfRule type="cellIs" dxfId="1012" priority="1173" operator="equal">
      <formula>0</formula>
    </cfRule>
  </conditionalFormatting>
  <conditionalFormatting sqref="AE3 F11:AC11 AE10:AE1011 AE5:AE8">
    <cfRule type="cellIs" dxfId="1011" priority="1169" operator="greaterThanOrEqual">
      <formula>0</formula>
    </cfRule>
  </conditionalFormatting>
  <conditionalFormatting sqref="AE1:AE3 F11:AC11 AE5:AE8 AE10:AE64990">
    <cfRule type="cellIs" dxfId="1010" priority="1167" operator="equal">
      <formula>0</formula>
    </cfRule>
    <cfRule type="cellIs" dxfId="1009" priority="1168"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8" priority="1165" operator="lessThan">
      <formula>0</formula>
    </cfRule>
  </conditionalFormatting>
  <conditionalFormatting sqref="AD5:AD8">
    <cfRule type="cellIs" dxfId="1007" priority="1160" operator="lessThan">
      <formula>0</formula>
    </cfRule>
  </conditionalFormatting>
  <conditionalFormatting sqref="AD5:AD8">
    <cfRule type="cellIs" dxfId="1006" priority="1138" stopIfTrue="1" operator="lessThan">
      <formula>0</formula>
    </cfRule>
  </conditionalFormatting>
  <conditionalFormatting sqref="I10:J11">
    <cfRule type="containsText" dxfId="1005" priority="1149" operator="containsText" text="/">
      <formula>NOT(ISERROR(SEARCH("/",I10)))</formula>
    </cfRule>
    <cfRule type="cellIs" dxfId="1004" priority="1150" operator="greaterThan">
      <formula>"1/0/1900"</formula>
    </cfRule>
    <cfRule type="cellIs" dxfId="1003" priority="1151" operator="greaterThan">
      <formula>0</formula>
    </cfRule>
  </conditionalFormatting>
  <conditionalFormatting sqref="I10:J1011 N12:N1011">
    <cfRule type="cellIs" dxfId="1002" priority="1148" operator="greaterThan">
      <formula>0</formula>
    </cfRule>
  </conditionalFormatting>
  <conditionalFormatting sqref="F11:AC11 AE10:AE1011 AE5:AE8">
    <cfRule type="cellIs" dxfId="1001" priority="1137" operator="lessThan">
      <formula>0</formula>
    </cfRule>
    <cfRule type="cellIs" dxfId="1000" priority="1144" operator="between">
      <formula>-1</formula>
      <formula>999999999999</formula>
    </cfRule>
    <cfRule type="cellIs" dxfId="999" priority="1145" operator="lessThan">
      <formula>0</formula>
    </cfRule>
    <cfRule type="cellIs" dxfId="998" priority="1146" operator="greaterThan">
      <formula>0</formula>
    </cfRule>
    <cfRule type="cellIs" dxfId="997" priority="1147" operator="equal">
      <formula>0</formula>
    </cfRule>
  </conditionalFormatting>
  <conditionalFormatting sqref="F11:AC11 AE10:AE11">
    <cfRule type="cellIs" dxfId="996" priority="1139" stopIfTrue="1" operator="equal">
      <formula>0</formula>
    </cfRule>
    <cfRule type="cellIs" dxfId="995" priority="1140" operator="notBetween">
      <formula>0</formula>
      <formula>1</formula>
    </cfRule>
    <cfRule type="cellIs" priority="1141" stopIfTrue="1" operator="notBetween">
      <formula>0</formula>
      <formula>1</formula>
    </cfRule>
    <cfRule type="cellIs" dxfId="994" priority="1142" operator="between">
      <formula>-1</formula>
      <formula>9999999</formula>
    </cfRule>
  </conditionalFormatting>
  <conditionalFormatting sqref="F11:AC11 AE10:AE1011 AD5:AE8">
    <cfRule type="cellIs" dxfId="993" priority="1143" operator="notBetween">
      <formula>0</formula>
      <formula>1</formula>
    </cfRule>
    <cfRule type="cellIs" dxfId="992" priority="1153" operator="notBetween">
      <formula>0</formula>
      <formula>1</formula>
    </cfRule>
  </conditionalFormatting>
  <conditionalFormatting sqref="N12:N1011">
    <cfRule type="cellIs" dxfId="991" priority="1134" stopIfTrue="1" operator="greaterThan">
      <formula>0</formula>
    </cfRule>
    <cfRule type="cellIs" dxfId="990" priority="1135" stopIfTrue="1" operator="greaterThan">
      <formula>1</formula>
    </cfRule>
    <cfRule type="cellIs" dxfId="989" priority="1136" stopIfTrue="1" operator="lessThan">
      <formula>1</formula>
    </cfRule>
  </conditionalFormatting>
  <conditionalFormatting sqref="V10:X11">
    <cfRule type="cellIs" dxfId="988" priority="1132" stopIfTrue="1" operator="greaterThan">
      <formula>0</formula>
    </cfRule>
    <cfRule type="cellIs" dxfId="987" priority="1133" stopIfTrue="1" operator="greaterThan">
      <formula>0</formula>
    </cfRule>
  </conditionalFormatting>
  <conditionalFormatting sqref="C10:C11">
    <cfRule type="cellIs" dxfId="986" priority="1127" stopIfTrue="1" operator="equal">
      <formula>0</formula>
    </cfRule>
    <cfRule type="cellIs" dxfId="985" priority="1128" stopIfTrue="1" operator="greaterThan">
      <formula>0</formula>
    </cfRule>
    <cfRule type="notContainsBlanks" dxfId="984" priority="1129" stopIfTrue="1">
      <formula>LEN(TRIM(C10))&gt;0</formula>
    </cfRule>
    <cfRule type="cellIs" dxfId="983" priority="1130" stopIfTrue="1" operator="equal">
      <formula>1</formula>
    </cfRule>
    <cfRule type="cellIs" dxfId="982" priority="1131" stopIfTrue="1" operator="greaterThan">
      <formula>1</formula>
    </cfRule>
  </conditionalFormatting>
  <conditionalFormatting sqref="C10:C11">
    <cfRule type="notContainsBlanks" priority="1126" stopIfTrue="1">
      <formula>LEN(TRIM(C10))&gt;0</formula>
    </cfRule>
  </conditionalFormatting>
  <conditionalFormatting sqref="N10:N11">
    <cfRule type="cellIs" dxfId="981" priority="1110" operator="greaterThan">
      <formula>0</formula>
    </cfRule>
    <cfRule type="cellIs" dxfId="980" priority="1111" operator="greaterThan">
      <formula>0</formula>
    </cfRule>
    <cfRule type="uniqueValues" dxfId="979" priority="1112"/>
    <cfRule type="uniqueValues" dxfId="978" priority="1113"/>
    <cfRule type="cellIs" dxfId="977" priority="1114" operator="equal">
      <formula>0</formula>
    </cfRule>
    <cfRule type="cellIs" dxfId="976" priority="1115" operator="lessThan">
      <formula>1</formula>
    </cfRule>
    <cfRule type="containsText" dxfId="975" priority="1116" operator="containsText" text="#NUM!">
      <formula>NOT(ISERROR(SEARCH("#NUM!",N10)))</formula>
    </cfRule>
    <cfRule type="cellIs" dxfId="974" priority="1117" operator="equal">
      <formula>0</formula>
    </cfRule>
    <cfRule type="cellIs" dxfId="973" priority="1118" operator="lessThan">
      <formula>0</formula>
    </cfRule>
    <cfRule type="uniqueValues" dxfId="972" priority="1119"/>
    <cfRule type="duplicateValues" dxfId="971" priority="1120"/>
    <cfRule type="cellIs" dxfId="970" priority="1121" operator="equal">
      <formula>0</formula>
    </cfRule>
    <cfRule type="uniqueValues" dxfId="969" priority="1122"/>
    <cfRule type="cellIs" dxfId="968" priority="1123" operator="equal">
      <formula>0</formula>
    </cfRule>
    <cfRule type="cellIs" dxfId="967" priority="1124" operator="between">
      <formula>1</formula>
      <formula>999999999999999</formula>
    </cfRule>
    <cfRule type="containsText" dxfId="966" priority="1125" operator="containsText" text="#NUM!">
      <formula>NOT(ISERROR(SEARCH("#NUM!",N10)))</formula>
    </cfRule>
  </conditionalFormatting>
  <conditionalFormatting sqref="AW10:AW11 BE10:BG11 AY10:BB11 BC10:BD10 BH10:BI10">
    <cfRule type="containsText" dxfId="965" priority="1104" operator="containsText" text="#DIV/0!">
      <formula>NOT(ISERROR(SEARCH("#DIV/0!",AW10)))</formula>
    </cfRule>
    <cfRule type="cellIs" dxfId="964" priority="1105" operator="lessThan">
      <formula>"&lt;0"</formula>
    </cfRule>
    <cfRule type="cellIs" dxfId="963" priority="1106" operator="lessThan">
      <formula>0</formula>
    </cfRule>
    <cfRule type="containsText" dxfId="962" priority="1107" operator="containsText" text="#DIV/0!">
      <formula>NOT(ISERROR(SEARCH("#DIV/0!",AW10)))</formula>
    </cfRule>
    <cfRule type="containsText" dxfId="961" priority="1108" operator="containsText" text="#DIV/0!">
      <formula>NOT(ISERROR(SEARCH("#DIV/0!",AW10)))</formula>
    </cfRule>
    <cfRule type="containsText" dxfId="960" priority="1109" operator="containsText" text="#div/0/!">
      <formula>NOT(ISERROR(SEARCH("#div/0/!",AW10)))</formula>
    </cfRule>
  </conditionalFormatting>
  <conditionalFormatting sqref="AW10:AW11">
    <cfRule type="cellIs" dxfId="959" priority="1088" operator="greaterThan">
      <formula>0</formula>
    </cfRule>
    <cfRule type="cellIs" dxfId="958" priority="1089" operator="greaterThan">
      <formula>0</formula>
    </cfRule>
    <cfRule type="uniqueValues" dxfId="957" priority="1090"/>
    <cfRule type="uniqueValues" dxfId="956" priority="1091"/>
    <cfRule type="cellIs" dxfId="955" priority="1092" operator="equal">
      <formula>0</formula>
    </cfRule>
    <cfRule type="cellIs" dxfId="954" priority="1093" operator="lessThan">
      <formula>1</formula>
    </cfRule>
    <cfRule type="containsText" dxfId="953" priority="1094" operator="containsText" text="#NUM!">
      <formula>NOT(ISERROR(SEARCH("#NUM!",AW10)))</formula>
    </cfRule>
    <cfRule type="cellIs" dxfId="952" priority="1095" operator="equal">
      <formula>0</formula>
    </cfRule>
    <cfRule type="cellIs" dxfId="951" priority="1096" operator="lessThan">
      <formula>0</formula>
    </cfRule>
    <cfRule type="uniqueValues" dxfId="950" priority="1097"/>
    <cfRule type="duplicateValues" dxfId="949" priority="1098"/>
    <cfRule type="cellIs" dxfId="948" priority="1099" operator="equal">
      <formula>0</formula>
    </cfRule>
    <cfRule type="uniqueValues" dxfId="947" priority="1100"/>
    <cfRule type="cellIs" dxfId="946" priority="1101" operator="equal">
      <formula>0</formula>
    </cfRule>
    <cfRule type="cellIs" dxfId="945" priority="1102" operator="between">
      <formula>1</formula>
      <formula>999999999999999</formula>
    </cfRule>
    <cfRule type="containsText" dxfId="944" priority="1103" operator="containsText" text="#NUM!">
      <formula>NOT(ISERROR(SEARCH("#NUM!",AW10)))</formula>
    </cfRule>
  </conditionalFormatting>
  <conditionalFormatting sqref="AY10:AZ11">
    <cfRule type="cellIs" dxfId="943" priority="1072" operator="greaterThan">
      <formula>0</formula>
    </cfRule>
    <cfRule type="cellIs" dxfId="942" priority="1073" operator="greaterThan">
      <formula>0</formula>
    </cfRule>
    <cfRule type="uniqueValues" dxfId="941" priority="1074"/>
    <cfRule type="uniqueValues" dxfId="940" priority="1075"/>
    <cfRule type="cellIs" dxfId="939" priority="1076" operator="equal">
      <formula>0</formula>
    </cfRule>
    <cfRule type="cellIs" dxfId="938" priority="1077" operator="lessThan">
      <formula>1</formula>
    </cfRule>
    <cfRule type="containsText" dxfId="937" priority="1078" operator="containsText" text="#NUM!">
      <formula>NOT(ISERROR(SEARCH("#NUM!",AY10)))</formula>
    </cfRule>
    <cfRule type="cellIs" dxfId="936" priority="1079" operator="equal">
      <formula>0</formula>
    </cfRule>
    <cfRule type="cellIs" dxfId="935" priority="1080" operator="lessThan">
      <formula>0</formula>
    </cfRule>
    <cfRule type="uniqueValues" dxfId="934" priority="1081"/>
    <cfRule type="duplicateValues" dxfId="933" priority="1082"/>
    <cfRule type="cellIs" dxfId="932" priority="1083" operator="equal">
      <formula>0</formula>
    </cfRule>
    <cfRule type="uniqueValues" dxfId="931" priority="1084"/>
    <cfRule type="cellIs" dxfId="930" priority="1085" operator="equal">
      <formula>0</formula>
    </cfRule>
    <cfRule type="cellIs" dxfId="929" priority="1086" operator="between">
      <formula>1</formula>
      <formula>999999999999999</formula>
    </cfRule>
    <cfRule type="containsText" dxfId="928" priority="1087" operator="containsText" text="#NUM!">
      <formula>NOT(ISERROR(SEARCH("#NUM!",AY10)))</formula>
    </cfRule>
  </conditionalFormatting>
  <conditionalFormatting sqref="BA11">
    <cfRule type="cellIs" dxfId="927" priority="1056" operator="greaterThan">
      <formula>0</formula>
    </cfRule>
    <cfRule type="cellIs" dxfId="926" priority="1057" operator="greaterThan">
      <formula>0</formula>
    </cfRule>
    <cfRule type="uniqueValues" dxfId="925" priority="1058"/>
    <cfRule type="uniqueValues" dxfId="924" priority="1059"/>
    <cfRule type="cellIs" dxfId="923" priority="1060" operator="equal">
      <formula>0</formula>
    </cfRule>
    <cfRule type="cellIs" dxfId="922" priority="1061" operator="lessThan">
      <formula>1</formula>
    </cfRule>
    <cfRule type="containsText" dxfId="921" priority="1062" operator="containsText" text="#NUM!">
      <formula>NOT(ISERROR(SEARCH("#NUM!",BA11)))</formula>
    </cfRule>
    <cfRule type="cellIs" dxfId="920" priority="1063" operator="equal">
      <formula>0</formula>
    </cfRule>
    <cfRule type="cellIs" dxfId="919" priority="1064" operator="lessThan">
      <formula>0</formula>
    </cfRule>
    <cfRule type="uniqueValues" dxfId="918" priority="1065"/>
    <cfRule type="duplicateValues" dxfId="917" priority="1066"/>
    <cfRule type="cellIs" dxfId="916" priority="1067" operator="equal">
      <formula>0</formula>
    </cfRule>
    <cfRule type="uniqueValues" dxfId="915" priority="1068"/>
    <cfRule type="cellIs" dxfId="914" priority="1069" operator="equal">
      <formula>0</formula>
    </cfRule>
    <cfRule type="cellIs" dxfId="913" priority="1070" operator="between">
      <formula>1</formula>
      <formula>999999999999999</formula>
    </cfRule>
    <cfRule type="containsText" dxfId="912" priority="1071" operator="containsText" text="#NUM!">
      <formula>NOT(ISERROR(SEARCH("#NUM!",BA11)))</formula>
    </cfRule>
  </conditionalFormatting>
  <conditionalFormatting sqref="BF10:BG11">
    <cfRule type="cellIs" dxfId="911" priority="1040" operator="greaterThan">
      <formula>0</formula>
    </cfRule>
    <cfRule type="cellIs" dxfId="910" priority="1041" operator="greaterThan">
      <formula>0</formula>
    </cfRule>
    <cfRule type="uniqueValues" dxfId="909" priority="1042"/>
    <cfRule type="uniqueValues" dxfId="908" priority="1043"/>
    <cfRule type="cellIs" dxfId="907" priority="1044" operator="equal">
      <formula>0</formula>
    </cfRule>
    <cfRule type="cellIs" dxfId="906" priority="1045" operator="lessThan">
      <formula>1</formula>
    </cfRule>
    <cfRule type="containsText" dxfId="905" priority="1046" operator="containsText" text="#NUM!">
      <formula>NOT(ISERROR(SEARCH("#NUM!",BF10)))</formula>
    </cfRule>
    <cfRule type="cellIs" dxfId="904" priority="1047" operator="equal">
      <formula>0</formula>
    </cfRule>
    <cfRule type="cellIs" dxfId="903" priority="1048" operator="lessThan">
      <formula>0</formula>
    </cfRule>
    <cfRule type="uniqueValues" dxfId="902" priority="1049"/>
    <cfRule type="duplicateValues" dxfId="901" priority="1050"/>
    <cfRule type="cellIs" dxfId="900" priority="1051" operator="equal">
      <formula>0</formula>
    </cfRule>
    <cfRule type="uniqueValues" dxfId="899" priority="1052"/>
    <cfRule type="cellIs" dxfId="898" priority="1053" operator="equal">
      <formula>0</formula>
    </cfRule>
    <cfRule type="cellIs" dxfId="897" priority="1054" operator="between">
      <formula>1</formula>
      <formula>999999999999999</formula>
    </cfRule>
    <cfRule type="containsText" dxfId="896" priority="1055" operator="containsText" text="#NUM!">
      <formula>NOT(ISERROR(SEARCH("#NUM!",BF10)))</formula>
    </cfRule>
  </conditionalFormatting>
  <conditionalFormatting sqref="BA10">
    <cfRule type="cellIs" dxfId="895" priority="879" operator="greaterThan">
      <formula>0</formula>
    </cfRule>
    <cfRule type="cellIs" dxfId="894" priority="992" operator="greaterThan">
      <formula>0</formula>
    </cfRule>
    <cfRule type="cellIs" dxfId="893" priority="993" operator="greaterThan">
      <formula>0</formula>
    </cfRule>
    <cfRule type="uniqueValues" dxfId="892" priority="994"/>
    <cfRule type="uniqueValues" dxfId="891" priority="995"/>
    <cfRule type="cellIs" dxfId="890" priority="996" operator="equal">
      <formula>0</formula>
    </cfRule>
    <cfRule type="cellIs" dxfId="889" priority="997" operator="lessThan">
      <formula>1</formula>
    </cfRule>
    <cfRule type="containsText" dxfId="888" priority="998" operator="containsText" text="#NUM!">
      <formula>NOT(ISERROR(SEARCH("#NUM!",BA10)))</formula>
    </cfRule>
    <cfRule type="cellIs" dxfId="887" priority="999" operator="equal">
      <formula>0</formula>
    </cfRule>
    <cfRule type="cellIs" dxfId="886" priority="1000" operator="lessThan">
      <formula>0</formula>
    </cfRule>
    <cfRule type="uniqueValues" dxfId="885" priority="1001"/>
    <cfRule type="duplicateValues" dxfId="884" priority="1002"/>
    <cfRule type="cellIs" dxfId="883" priority="1003" operator="equal">
      <formula>0</formula>
    </cfRule>
    <cfRule type="uniqueValues" dxfId="882" priority="1004"/>
    <cfRule type="cellIs" dxfId="881" priority="1005" operator="equal">
      <formula>0</formula>
    </cfRule>
    <cfRule type="cellIs" dxfId="880" priority="1006" operator="between">
      <formula>1</formula>
      <formula>999999999999999</formula>
    </cfRule>
    <cfRule type="containsText" dxfId="879" priority="1007" operator="containsText" text="#NUM!">
      <formula>NOT(ISERROR(SEARCH("#NUM!",BA10)))</formula>
    </cfRule>
  </conditionalFormatting>
  <conditionalFormatting sqref="BB10">
    <cfRule type="cellIs" dxfId="878" priority="881" operator="equal">
      <formula>0</formula>
    </cfRule>
    <cfRule type="cellIs" dxfId="877" priority="976" operator="greaterThan">
      <formula>0</formula>
    </cfRule>
    <cfRule type="cellIs" dxfId="876" priority="977" operator="greaterThan">
      <formula>0</formula>
    </cfRule>
    <cfRule type="uniqueValues" dxfId="875" priority="978"/>
    <cfRule type="uniqueValues" dxfId="874" priority="979"/>
    <cfRule type="cellIs" dxfId="873" priority="980" operator="equal">
      <formula>0</formula>
    </cfRule>
    <cfRule type="cellIs" dxfId="872" priority="981" operator="lessThan">
      <formula>1</formula>
    </cfRule>
    <cfRule type="containsText" dxfId="871" priority="982" operator="containsText" text="#NUM!">
      <formula>NOT(ISERROR(SEARCH("#NUM!",BB10)))</formula>
    </cfRule>
    <cfRule type="cellIs" dxfId="870" priority="983" operator="equal">
      <formula>0</formula>
    </cfRule>
    <cfRule type="cellIs" dxfId="869" priority="984" operator="lessThan">
      <formula>0</formula>
    </cfRule>
    <cfRule type="uniqueValues" dxfId="868" priority="985"/>
    <cfRule type="duplicateValues" dxfId="867" priority="986"/>
    <cfRule type="cellIs" dxfId="866" priority="987" operator="equal">
      <formula>0</formula>
    </cfRule>
    <cfRule type="uniqueValues" dxfId="865" priority="988"/>
    <cfRule type="cellIs" dxfId="864" priority="989" operator="equal">
      <formula>0</formula>
    </cfRule>
    <cfRule type="cellIs" dxfId="863" priority="990" operator="between">
      <formula>1</formula>
      <formula>999999999999999</formula>
    </cfRule>
    <cfRule type="containsText" dxfId="862" priority="991" operator="containsText" text="#NUM!">
      <formula>NOT(ISERROR(SEARCH("#NUM!",BB10)))</formula>
    </cfRule>
  </conditionalFormatting>
  <conditionalFormatting sqref="BB11">
    <cfRule type="cellIs" dxfId="861" priority="960" operator="greaterThan">
      <formula>0</formula>
    </cfRule>
    <cfRule type="cellIs" dxfId="860" priority="961" operator="greaterThan">
      <formula>0</formula>
    </cfRule>
    <cfRule type="uniqueValues" dxfId="859" priority="962"/>
    <cfRule type="uniqueValues" dxfId="858" priority="963"/>
    <cfRule type="cellIs" dxfId="857" priority="964" operator="equal">
      <formula>0</formula>
    </cfRule>
    <cfRule type="cellIs" dxfId="856" priority="965" operator="lessThan">
      <formula>1</formula>
    </cfRule>
    <cfRule type="containsText" dxfId="855" priority="966" operator="containsText" text="#NUM!">
      <formula>NOT(ISERROR(SEARCH("#NUM!",BB11)))</formula>
    </cfRule>
    <cfRule type="cellIs" dxfId="854" priority="967" operator="equal">
      <formula>0</formula>
    </cfRule>
    <cfRule type="cellIs" dxfId="853" priority="968" operator="lessThan">
      <formula>0</formula>
    </cfRule>
    <cfRule type="uniqueValues" dxfId="852" priority="969"/>
    <cfRule type="duplicateValues" dxfId="851" priority="970"/>
    <cfRule type="cellIs" dxfId="850" priority="971" operator="equal">
      <formula>0</formula>
    </cfRule>
    <cfRule type="uniqueValues" dxfId="849" priority="972"/>
    <cfRule type="cellIs" dxfId="848" priority="973" operator="equal">
      <formula>0</formula>
    </cfRule>
    <cfRule type="cellIs" dxfId="847" priority="974" operator="between">
      <formula>1</formula>
      <formula>999999999999999</formula>
    </cfRule>
    <cfRule type="containsText" dxfId="846" priority="975" operator="containsText" text="#NUM!">
      <formula>NOT(ISERROR(SEARCH("#NUM!",BB11)))</formula>
    </cfRule>
  </conditionalFormatting>
  <conditionalFormatting sqref="BE10">
    <cfRule type="cellIs" dxfId="845" priority="927" operator="greaterThan">
      <formula>0</formula>
    </cfRule>
    <cfRule type="cellIs" dxfId="844" priority="928" operator="greaterThan">
      <formula>0</formula>
    </cfRule>
    <cfRule type="uniqueValues" dxfId="843" priority="929"/>
    <cfRule type="uniqueValues" dxfId="842" priority="930"/>
    <cfRule type="cellIs" dxfId="841" priority="931" operator="equal">
      <formula>0</formula>
    </cfRule>
    <cfRule type="cellIs" dxfId="840" priority="932" operator="lessThan">
      <formula>1</formula>
    </cfRule>
    <cfRule type="containsText" dxfId="839" priority="933" operator="containsText" text="#NUM!">
      <formula>NOT(ISERROR(SEARCH("#NUM!",BE10)))</formula>
    </cfRule>
    <cfRule type="cellIs" dxfId="838" priority="934" operator="equal">
      <formula>0</formula>
    </cfRule>
    <cfRule type="cellIs" dxfId="837" priority="935" operator="lessThan">
      <formula>0</formula>
    </cfRule>
    <cfRule type="uniqueValues" dxfId="836" priority="936"/>
    <cfRule type="duplicateValues" dxfId="835" priority="937"/>
    <cfRule type="cellIs" dxfId="834" priority="938" operator="equal">
      <formula>0</formula>
    </cfRule>
    <cfRule type="uniqueValues" dxfId="833" priority="939"/>
    <cfRule type="cellIs" dxfId="832" priority="940" operator="equal">
      <formula>0</formula>
    </cfRule>
    <cfRule type="cellIs" dxfId="831" priority="941" operator="between">
      <formula>1</formula>
      <formula>999999999999999</formula>
    </cfRule>
    <cfRule type="containsText" dxfId="830" priority="942" operator="containsText" text="#NUM!">
      <formula>NOT(ISERROR(SEARCH("#NUM!",BE10)))</formula>
    </cfRule>
  </conditionalFormatting>
  <conditionalFormatting sqref="BE11">
    <cfRule type="cellIs" dxfId="829" priority="911" operator="greaterThan">
      <formula>0</formula>
    </cfRule>
    <cfRule type="cellIs" dxfId="828" priority="912" operator="greaterThan">
      <formula>0</formula>
    </cfRule>
    <cfRule type="uniqueValues" dxfId="827" priority="913"/>
    <cfRule type="uniqueValues" dxfId="826" priority="914"/>
    <cfRule type="cellIs" dxfId="825" priority="915" operator="equal">
      <formula>0</formula>
    </cfRule>
    <cfRule type="cellIs" dxfId="824" priority="916" operator="lessThan">
      <formula>1</formula>
    </cfRule>
    <cfRule type="containsText" dxfId="823" priority="917" operator="containsText" text="#NUM!">
      <formula>NOT(ISERROR(SEARCH("#NUM!",BE11)))</formula>
    </cfRule>
    <cfRule type="cellIs" dxfId="822" priority="918" operator="equal">
      <formula>0</formula>
    </cfRule>
    <cfRule type="cellIs" dxfId="821" priority="919" operator="lessThan">
      <formula>0</formula>
    </cfRule>
    <cfRule type="uniqueValues" dxfId="820" priority="920"/>
    <cfRule type="duplicateValues" dxfId="819" priority="921"/>
    <cfRule type="cellIs" dxfId="818" priority="922" operator="equal">
      <formula>0</formula>
    </cfRule>
    <cfRule type="uniqueValues" dxfId="817" priority="923"/>
    <cfRule type="cellIs" dxfId="816" priority="924" operator="equal">
      <formula>0</formula>
    </cfRule>
    <cfRule type="cellIs" dxfId="815" priority="925" operator="between">
      <formula>1</formula>
      <formula>999999999999999</formula>
    </cfRule>
    <cfRule type="containsText" dxfId="814" priority="926" operator="containsText" text="#NUM!">
      <formula>NOT(ISERROR(SEARCH("#NUM!",BE11)))</formula>
    </cfRule>
  </conditionalFormatting>
  <conditionalFormatting sqref="BE11:BG11 N11:AC11 AE11:AO11 AW11:BB11">
    <cfRule type="containsErrors" dxfId="813" priority="910" stopIfTrue="1">
      <formula>ISERROR(N11)</formula>
    </cfRule>
  </conditionalFormatting>
  <conditionalFormatting sqref="AB11:AC11">
    <cfRule type="cellIs" dxfId="812" priority="907" operator="lessThan">
      <formula>0</formula>
    </cfRule>
    <cfRule type="cellIs" dxfId="811" priority="908" operator="lessThan">
      <formula>1</formula>
    </cfRule>
  </conditionalFormatting>
  <conditionalFormatting sqref="E10:AC10 C10 AE10:AO10 AW10:BI10">
    <cfRule type="cellIs" dxfId="810" priority="906" operator="lessThan">
      <formula>1</formula>
    </cfRule>
  </conditionalFormatting>
  <conditionalFormatting sqref="AD12:AD1011">
    <cfRule type="cellIs" dxfId="809" priority="904" operator="greaterThan">
      <formula>0</formula>
    </cfRule>
    <cfRule type="cellIs" dxfId="808" priority="905" operator="between">
      <formula>0</formula>
      <formula>9999999999999990</formula>
    </cfRule>
  </conditionalFormatting>
  <conditionalFormatting sqref="AB12:AC15 AB12:AB1011">
    <cfRule type="expression" dxfId="807" priority="903">
      <formula>$F12="x"</formula>
    </cfRule>
  </conditionalFormatting>
  <conditionalFormatting sqref="AB12:AC1011">
    <cfRule type="expression" dxfId="806" priority="902">
      <formula>$F12="x"</formula>
    </cfRule>
  </conditionalFormatting>
  <conditionalFormatting sqref="AB5:AC8">
    <cfRule type="expression" dxfId="805" priority="901">
      <formula>$F5="x"</formula>
    </cfRule>
  </conditionalFormatting>
  <conditionalFormatting sqref="X11:Y11 AJ11:AK11 AN11:AO11 E10:AO10 AW10:BI10">
    <cfRule type="containsErrors" dxfId="804" priority="900">
      <formula>ISERROR(E10)</formula>
    </cfRule>
  </conditionalFormatting>
  <conditionalFormatting sqref="F10:AC10 AE10:AO10 AW10:BI10">
    <cfRule type="cellIs" dxfId="803" priority="899" operator="equal">
      <formula>0</formula>
    </cfRule>
  </conditionalFormatting>
  <conditionalFormatting sqref="E11:AO11 AW11:BI11">
    <cfRule type="containsErrors" dxfId="802" priority="898">
      <formula>ISERROR(E11)</formula>
    </cfRule>
  </conditionalFormatting>
  <conditionalFormatting sqref="V10:Y11 AW11:BI11">
    <cfRule type="cellIs" dxfId="801" priority="893" operator="greaterThanOrEqual">
      <formula>0</formula>
    </cfRule>
  </conditionalFormatting>
  <conditionalFormatting sqref="AE12:AE1011">
    <cfRule type="cellIs" dxfId="800" priority="891" operator="lessThan">
      <formula>0</formula>
    </cfRule>
  </conditionalFormatting>
  <conditionalFormatting sqref="AE10:AF11">
    <cfRule type="cellIs" dxfId="799" priority="890" stopIfTrue="1" operator="greaterThan">
      <formula>0</formula>
    </cfRule>
  </conditionalFormatting>
  <conditionalFormatting sqref="AE11">
    <cfRule type="cellIs" dxfId="798" priority="875" operator="equal">
      <formula>0</formula>
    </cfRule>
    <cfRule type="cellIs" dxfId="797" priority="889" operator="lessThan">
      <formula>1</formula>
    </cfRule>
  </conditionalFormatting>
  <conditionalFormatting sqref="AE11">
    <cfRule type="containsErrors" dxfId="796" priority="1177">
      <formula>ISERROR(AE11)</formula>
    </cfRule>
  </conditionalFormatting>
  <conditionalFormatting sqref="AW10:BI11">
    <cfRule type="cellIs" dxfId="795" priority="880" operator="equal">
      <formula>0</formula>
    </cfRule>
    <cfRule type="cellIs" dxfId="794" priority="882" operator="lessThan">
      <formula>0</formula>
    </cfRule>
  </conditionalFormatting>
  <conditionalFormatting sqref="AM11">
    <cfRule type="containsErrors" dxfId="793" priority="1176">
      <formula>ISERROR(AM11)</formula>
    </cfRule>
  </conditionalFormatting>
  <conditionalFormatting sqref="N11:AC11 AE11:AO11 AW11:BI11">
    <cfRule type="cellIs" dxfId="792" priority="909" operator="lessThan">
      <formula>1</formula>
    </cfRule>
  </conditionalFormatting>
  <conditionalFormatting sqref="AB5:AB8">
    <cfRule type="expression" dxfId="791" priority="874">
      <formula>$F5="x"</formula>
    </cfRule>
  </conditionalFormatting>
  <conditionalFormatting sqref="AB5:AB8">
    <cfRule type="expression" dxfId="790" priority="873">
      <formula>$F5="x"</formula>
    </cfRule>
  </conditionalFormatting>
  <conditionalFormatting sqref="AE5:AE8">
    <cfRule type="cellIs" priority="1170" operator="greaterThan">
      <formula>0</formula>
    </cfRule>
  </conditionalFormatting>
  <conditionalFormatting sqref="AE10">
    <cfRule type="cellIs" dxfId="789" priority="871" operator="greaterThan">
      <formula>0</formula>
    </cfRule>
  </conditionalFormatting>
  <conditionalFormatting sqref="Z11">
    <cfRule type="cellIs" dxfId="788" priority="868" operator="greaterThan">
      <formula>$Z$11</formula>
    </cfRule>
  </conditionalFormatting>
  <conditionalFormatting sqref="Z11:AA11">
    <cfRule type="cellIs" dxfId="787" priority="867" stopIfTrue="1" operator="greaterThan">
      <formula>0</formula>
    </cfRule>
  </conditionalFormatting>
  <conditionalFormatting sqref="BD10">
    <cfRule type="cellIs" dxfId="786" priority="865" stopIfTrue="1" operator="lessThan">
      <formula>0</formula>
    </cfRule>
  </conditionalFormatting>
  <conditionalFormatting sqref="AW10:BI10">
    <cfRule type="cellIs" dxfId="785" priority="866" stopIfTrue="1" operator="greaterThanOrEqual">
      <formula>0</formula>
    </cfRule>
  </conditionalFormatting>
  <conditionalFormatting sqref="AP10 AP5:AP8">
    <cfRule type="cellIs" dxfId="784" priority="750" operator="equal">
      <formula>0</formula>
    </cfRule>
  </conditionalFormatting>
  <conditionalFormatting sqref="AP10">
    <cfRule type="containsText" dxfId="783" priority="744" operator="containsText" text="#DIV/0!">
      <formula>NOT(ISERROR(SEARCH("#DIV/0!",AP10)))</formula>
    </cfRule>
    <cfRule type="cellIs" dxfId="782" priority="745" operator="lessThan">
      <formula>"&lt;0"</formula>
    </cfRule>
    <cfRule type="cellIs" dxfId="781" priority="746" operator="lessThan">
      <formula>0</formula>
    </cfRule>
    <cfRule type="containsText" dxfId="780" priority="747" operator="containsText" text="#DIV/0!">
      <formula>NOT(ISERROR(SEARCH("#DIV/0!",AP10)))</formula>
    </cfRule>
    <cfRule type="containsText" dxfId="779" priority="748" operator="containsText" text="#DIV/0!">
      <formula>NOT(ISERROR(SEARCH("#DIV/0!",AP10)))</formula>
    </cfRule>
    <cfRule type="containsText" dxfId="778" priority="749" operator="containsText" text="#div/0/!">
      <formula>NOT(ISERROR(SEARCH("#div/0/!",AP10)))</formula>
    </cfRule>
  </conditionalFormatting>
  <conditionalFormatting sqref="AP10">
    <cfRule type="cellIs" dxfId="777" priority="742" operator="lessThan">
      <formula>1</formula>
    </cfRule>
  </conditionalFormatting>
  <conditionalFormatting sqref="AP10">
    <cfRule type="containsErrors" dxfId="776" priority="741">
      <formula>ISERROR(AP10)</formula>
    </cfRule>
  </conditionalFormatting>
  <conditionalFormatting sqref="AP10">
    <cfRule type="cellIs" dxfId="775" priority="740" operator="equal">
      <formula>0</formula>
    </cfRule>
  </conditionalFormatting>
  <conditionalFormatting sqref="AP11:AV11">
    <cfRule type="cellIs" dxfId="774" priority="7" stopIfTrue="1" operator="lessThanOrEqual">
      <formula>0</formula>
    </cfRule>
    <cfRule type="containsErrors" dxfId="773" priority="739">
      <formula>ISERROR(AP11)</formula>
    </cfRule>
  </conditionalFormatting>
  <conditionalFormatting sqref="AP11:AV11">
    <cfRule type="cellIs" dxfId="772" priority="738" stopIfTrue="1" operator="greaterThan">
      <formula>0</formula>
    </cfRule>
  </conditionalFormatting>
  <conditionalFormatting sqref="AP10:AP11 AQ11:AV11">
    <cfRule type="cellIs" dxfId="771" priority="736" operator="equal">
      <formula>0</formula>
    </cfRule>
    <cfRule type="cellIs" dxfId="770" priority="737" operator="lessThan">
      <formula>0</formula>
    </cfRule>
  </conditionalFormatting>
  <conditionalFormatting sqref="AP11:AV11">
    <cfRule type="cellIs" dxfId="769" priority="743" stopIfTrue="1" operator="lessThan">
      <formula>1</formula>
    </cfRule>
  </conditionalFormatting>
  <conditionalFormatting sqref="AP10">
    <cfRule type="cellIs" dxfId="768" priority="735" operator="greaterThanOrEqual">
      <formula>0</formula>
    </cfRule>
  </conditionalFormatting>
  <conditionalFormatting sqref="AP10">
    <cfRule type="cellIs" dxfId="767" priority="751" operator="greaterThan">
      <formula>0</formula>
    </cfRule>
    <cfRule type="cellIs" dxfId="766" priority="752" operator="greaterThan">
      <formula>0</formula>
    </cfRule>
    <cfRule type="uniqueValues" dxfId="765" priority="753"/>
    <cfRule type="uniqueValues" dxfId="764" priority="754"/>
    <cfRule type="cellIs" dxfId="763" priority="755" operator="equal">
      <formula>0</formula>
    </cfRule>
    <cfRule type="cellIs" dxfId="762" priority="756" operator="lessThan">
      <formula>1</formula>
    </cfRule>
    <cfRule type="containsText" dxfId="761" priority="757" operator="containsText" text="#NUM!">
      <formula>NOT(ISERROR(SEARCH("#NUM!",AP10)))</formula>
    </cfRule>
    <cfRule type="cellIs" dxfId="760" priority="758" operator="equal">
      <formula>0</formula>
    </cfRule>
    <cfRule type="cellIs" dxfId="759" priority="759" operator="lessThan">
      <formula>0</formula>
    </cfRule>
    <cfRule type="uniqueValues" dxfId="758" priority="760"/>
    <cfRule type="duplicateValues" dxfId="757" priority="761"/>
    <cfRule type="cellIs" dxfId="756" priority="762" operator="equal">
      <formula>0</formula>
    </cfRule>
    <cfRule type="uniqueValues" dxfId="755" priority="763"/>
    <cfRule type="cellIs" dxfId="754" priority="764" operator="equal">
      <formula>0</formula>
    </cfRule>
    <cfRule type="cellIs" dxfId="753" priority="765" operator="between">
      <formula>1</formula>
      <formula>999999999999999</formula>
    </cfRule>
    <cfRule type="containsText" dxfId="752" priority="766" operator="containsText" text="#NUM!">
      <formula>NOT(ISERROR(SEARCH("#NUM!",AP10)))</formula>
    </cfRule>
  </conditionalFormatting>
  <conditionalFormatting sqref="AP10">
    <cfRule type="cellIs" dxfId="751" priority="767" operator="greaterThan">
      <formula>0</formula>
    </cfRule>
    <cfRule type="cellIs" dxfId="750" priority="768" operator="greaterThan">
      <formula>0</formula>
    </cfRule>
    <cfRule type="uniqueValues" dxfId="749" priority="769"/>
    <cfRule type="uniqueValues" dxfId="748" priority="770"/>
    <cfRule type="cellIs" dxfId="747" priority="771" operator="equal">
      <formula>0</formula>
    </cfRule>
    <cfRule type="cellIs" dxfId="746" priority="772" operator="lessThan">
      <formula>1</formula>
    </cfRule>
    <cfRule type="containsText" dxfId="745" priority="773" operator="containsText" text="#NUM!">
      <formula>NOT(ISERROR(SEARCH("#NUM!",AP10)))</formula>
    </cfRule>
    <cfRule type="cellIs" dxfId="744" priority="774" operator="equal">
      <formula>0</formula>
    </cfRule>
    <cfRule type="cellIs" dxfId="743" priority="775" operator="lessThan">
      <formula>0</formula>
    </cfRule>
    <cfRule type="uniqueValues" dxfId="742" priority="776"/>
    <cfRule type="duplicateValues" dxfId="741" priority="777"/>
    <cfRule type="cellIs" dxfId="740" priority="778" operator="equal">
      <formula>0</formula>
    </cfRule>
    <cfRule type="uniqueValues" dxfId="739" priority="779"/>
    <cfRule type="cellIs" dxfId="738" priority="780" operator="equal">
      <formula>0</formula>
    </cfRule>
    <cfRule type="cellIs" dxfId="737" priority="781" operator="between">
      <formula>1</formula>
      <formula>999999999999999</formula>
    </cfRule>
    <cfRule type="containsText" dxfId="736" priority="782" operator="containsText" text="#NUM!">
      <formula>NOT(ISERROR(SEARCH("#NUM!",AP10)))</formula>
    </cfRule>
  </conditionalFormatting>
  <conditionalFormatting sqref="AP10">
    <cfRule type="cellIs" dxfId="735" priority="783" operator="greaterThan">
      <formula>0</formula>
    </cfRule>
    <cfRule type="cellIs" dxfId="734" priority="784" operator="greaterThan">
      <formula>0</formula>
    </cfRule>
    <cfRule type="cellIs" dxfId="733" priority="785" operator="greaterThan">
      <formula>0</formula>
    </cfRule>
    <cfRule type="uniqueValues" dxfId="732" priority="786"/>
    <cfRule type="uniqueValues" dxfId="731" priority="787"/>
    <cfRule type="cellIs" dxfId="730" priority="788" operator="equal">
      <formula>0</formula>
    </cfRule>
    <cfRule type="cellIs" dxfId="729" priority="789" operator="lessThan">
      <formula>1</formula>
    </cfRule>
    <cfRule type="containsText" dxfId="728" priority="790" operator="containsText" text="#NUM!">
      <formula>NOT(ISERROR(SEARCH("#NUM!",AP10)))</formula>
    </cfRule>
    <cfRule type="cellIs" dxfId="727" priority="791" operator="equal">
      <formula>0</formula>
    </cfRule>
    <cfRule type="cellIs" dxfId="726" priority="792" operator="lessThan">
      <formula>0</formula>
    </cfRule>
    <cfRule type="uniqueValues" dxfId="725" priority="793"/>
    <cfRule type="duplicateValues" dxfId="724" priority="794"/>
    <cfRule type="cellIs" dxfId="723" priority="795" operator="equal">
      <formula>0</formula>
    </cfRule>
    <cfRule type="uniqueValues" dxfId="722" priority="796"/>
    <cfRule type="cellIs" dxfId="721" priority="797" operator="equal">
      <formula>0</formula>
    </cfRule>
    <cfRule type="cellIs" dxfId="720" priority="798" operator="between">
      <formula>1</formula>
      <formula>999999999999999</formula>
    </cfRule>
    <cfRule type="containsText" dxfId="719" priority="799" operator="containsText" text="#NUM!">
      <formula>NOT(ISERROR(SEARCH("#NUM!",AP10)))</formula>
    </cfRule>
  </conditionalFormatting>
  <conditionalFormatting sqref="AQ10 AQ5:AQ8">
    <cfRule type="cellIs" dxfId="718" priority="685" operator="equal">
      <formula>0</formula>
    </cfRule>
  </conditionalFormatting>
  <conditionalFormatting sqref="AQ10">
    <cfRule type="containsText" dxfId="717" priority="679" operator="containsText" text="#DIV/0!">
      <formula>NOT(ISERROR(SEARCH("#DIV/0!",AQ10)))</formula>
    </cfRule>
    <cfRule type="cellIs" dxfId="716" priority="680" operator="lessThan">
      <formula>"&lt;0"</formula>
    </cfRule>
    <cfRule type="cellIs" dxfId="715" priority="681" operator="lessThan">
      <formula>0</formula>
    </cfRule>
    <cfRule type="containsText" dxfId="714" priority="682" operator="containsText" text="#DIV/0!">
      <formula>NOT(ISERROR(SEARCH("#DIV/0!",AQ10)))</formula>
    </cfRule>
    <cfRule type="containsText" dxfId="713" priority="683" operator="containsText" text="#DIV/0!">
      <formula>NOT(ISERROR(SEARCH("#DIV/0!",AQ10)))</formula>
    </cfRule>
    <cfRule type="containsText" dxfId="712" priority="684" operator="containsText" text="#div/0/!">
      <formula>NOT(ISERROR(SEARCH("#div/0/!",AQ10)))</formula>
    </cfRule>
  </conditionalFormatting>
  <conditionalFormatting sqref="AQ10">
    <cfRule type="cellIs" dxfId="711" priority="677" operator="lessThan">
      <formula>1</formula>
    </cfRule>
  </conditionalFormatting>
  <conditionalFormatting sqref="AQ10">
    <cfRule type="containsErrors" dxfId="710" priority="676">
      <formula>ISERROR(AQ10)</formula>
    </cfRule>
  </conditionalFormatting>
  <conditionalFormatting sqref="AQ10">
    <cfRule type="cellIs" dxfId="709" priority="675" operator="equal">
      <formula>0</formula>
    </cfRule>
  </conditionalFormatting>
  <conditionalFormatting sqref="AQ10">
    <cfRule type="cellIs" dxfId="708" priority="671" operator="equal">
      <formula>0</formula>
    </cfRule>
    <cfRule type="cellIs" dxfId="707" priority="672" operator="lessThan">
      <formula>0</formula>
    </cfRule>
  </conditionalFormatting>
  <conditionalFormatting sqref="AQ10">
    <cfRule type="cellIs" dxfId="706" priority="670" stopIfTrue="1" operator="greaterThanOrEqual">
      <formula>0</formula>
    </cfRule>
  </conditionalFormatting>
  <conditionalFormatting sqref="AQ10">
    <cfRule type="cellIs" dxfId="705" priority="686" operator="greaterThan">
      <formula>0</formula>
    </cfRule>
    <cfRule type="cellIs" dxfId="704" priority="687" operator="greaterThan">
      <formula>0</formula>
    </cfRule>
    <cfRule type="uniqueValues" dxfId="703" priority="688"/>
    <cfRule type="uniqueValues" dxfId="702" priority="689"/>
    <cfRule type="cellIs" dxfId="701" priority="690" operator="equal">
      <formula>0</formula>
    </cfRule>
    <cfRule type="cellIs" dxfId="700" priority="691" operator="lessThan">
      <formula>1</formula>
    </cfRule>
    <cfRule type="containsText" dxfId="699" priority="692" operator="containsText" text="#NUM!">
      <formula>NOT(ISERROR(SEARCH("#NUM!",AQ10)))</formula>
    </cfRule>
    <cfRule type="cellIs" dxfId="698" priority="693" operator="equal">
      <formula>0</formula>
    </cfRule>
    <cfRule type="cellIs" dxfId="697" priority="694" operator="lessThan">
      <formula>0</formula>
    </cfRule>
    <cfRule type="uniqueValues" dxfId="696" priority="695"/>
    <cfRule type="duplicateValues" dxfId="695" priority="696"/>
    <cfRule type="cellIs" dxfId="694" priority="697" operator="equal">
      <formula>0</formula>
    </cfRule>
    <cfRule type="uniqueValues" dxfId="693" priority="698"/>
    <cfRule type="cellIs" dxfId="692" priority="699" operator="equal">
      <formula>0</formula>
    </cfRule>
    <cfRule type="cellIs" dxfId="691" priority="700" operator="between">
      <formula>1</formula>
      <formula>999999999999999</formula>
    </cfRule>
    <cfRule type="containsText" dxfId="690" priority="701" operator="containsText" text="#NUM!">
      <formula>NOT(ISERROR(SEARCH("#NUM!",AQ10)))</formula>
    </cfRule>
  </conditionalFormatting>
  <conditionalFormatting sqref="AQ10">
    <cfRule type="cellIs" dxfId="689" priority="702" operator="greaterThan">
      <formula>0</formula>
    </cfRule>
    <cfRule type="cellIs" dxfId="688" priority="703" operator="greaterThan">
      <formula>0</formula>
    </cfRule>
    <cfRule type="uniqueValues" dxfId="687" priority="704"/>
    <cfRule type="uniqueValues" dxfId="686" priority="705"/>
    <cfRule type="cellIs" dxfId="685" priority="706" operator="equal">
      <formula>0</formula>
    </cfRule>
    <cfRule type="cellIs" dxfId="684" priority="707" operator="lessThan">
      <formula>1</formula>
    </cfRule>
    <cfRule type="containsText" dxfId="683" priority="708" operator="containsText" text="#NUM!">
      <formula>NOT(ISERROR(SEARCH("#NUM!",AQ10)))</formula>
    </cfRule>
    <cfRule type="cellIs" dxfId="682" priority="709" operator="equal">
      <formula>0</formula>
    </cfRule>
    <cfRule type="cellIs" dxfId="681" priority="710" operator="lessThan">
      <formula>0</formula>
    </cfRule>
    <cfRule type="uniqueValues" dxfId="680" priority="711"/>
    <cfRule type="duplicateValues" dxfId="679" priority="712"/>
    <cfRule type="cellIs" dxfId="678" priority="713" operator="equal">
      <formula>0</formula>
    </cfRule>
    <cfRule type="uniqueValues" dxfId="677" priority="714"/>
    <cfRule type="cellIs" dxfId="676" priority="715" operator="equal">
      <formula>0</formula>
    </cfRule>
    <cfRule type="cellIs" dxfId="675" priority="716" operator="between">
      <formula>1</formula>
      <formula>999999999999999</formula>
    </cfRule>
    <cfRule type="containsText" dxfId="674" priority="717" operator="containsText" text="#NUM!">
      <formula>NOT(ISERROR(SEARCH("#NUM!",AQ10)))</formula>
    </cfRule>
  </conditionalFormatting>
  <conditionalFormatting sqref="AQ10">
    <cfRule type="cellIs" dxfId="673" priority="718" operator="greaterThan">
      <formula>0</formula>
    </cfRule>
    <cfRule type="cellIs" dxfId="672" priority="719" operator="greaterThan">
      <formula>0</formula>
    </cfRule>
    <cfRule type="cellIs" dxfId="671" priority="720" operator="greaterThan">
      <formula>0</formula>
    </cfRule>
    <cfRule type="uniqueValues" dxfId="670" priority="721"/>
    <cfRule type="uniqueValues" dxfId="669" priority="722"/>
    <cfRule type="cellIs" dxfId="668" priority="723" operator="equal">
      <formula>0</formula>
    </cfRule>
    <cfRule type="cellIs" dxfId="667" priority="724" operator="lessThan">
      <formula>1</formula>
    </cfRule>
    <cfRule type="containsText" dxfId="666" priority="725" operator="containsText" text="#NUM!">
      <formula>NOT(ISERROR(SEARCH("#NUM!",AQ10)))</formula>
    </cfRule>
    <cfRule type="cellIs" dxfId="665" priority="726" operator="equal">
      <formula>0</formula>
    </cfRule>
    <cfRule type="cellIs" dxfId="664" priority="727" operator="lessThan">
      <formula>0</formula>
    </cfRule>
    <cfRule type="uniqueValues" dxfId="663" priority="728"/>
    <cfRule type="duplicateValues" dxfId="662" priority="729"/>
    <cfRule type="cellIs" dxfId="661" priority="730" operator="equal">
      <formula>0</formula>
    </cfRule>
    <cfRule type="uniqueValues" dxfId="660" priority="731"/>
    <cfRule type="cellIs" dxfId="659" priority="732" operator="equal">
      <formula>0</formula>
    </cfRule>
    <cfRule type="cellIs" dxfId="658" priority="733" operator="between">
      <formula>1</formula>
      <formula>999999999999999</formula>
    </cfRule>
    <cfRule type="containsText" dxfId="657" priority="734" operator="containsText" text="#NUM!">
      <formula>NOT(ISERROR(SEARCH("#NUM!",AQ10)))</formula>
    </cfRule>
  </conditionalFormatting>
  <conditionalFormatting sqref="AR10 AR5:AR8">
    <cfRule type="cellIs" dxfId="656" priority="555" operator="equal">
      <formula>0</formula>
    </cfRule>
  </conditionalFormatting>
  <conditionalFormatting sqref="AR10">
    <cfRule type="containsText" dxfId="655" priority="549" operator="containsText" text="#DIV/0!">
      <formula>NOT(ISERROR(SEARCH("#DIV/0!",AR10)))</formula>
    </cfRule>
    <cfRule type="cellIs" dxfId="654" priority="550" operator="lessThan">
      <formula>"&lt;0"</formula>
    </cfRule>
    <cfRule type="cellIs" dxfId="653" priority="551" operator="lessThan">
      <formula>0</formula>
    </cfRule>
    <cfRule type="containsText" dxfId="652" priority="552" operator="containsText" text="#DIV/0!">
      <formula>NOT(ISERROR(SEARCH("#DIV/0!",AR10)))</formula>
    </cfRule>
    <cfRule type="containsText" dxfId="651" priority="553" operator="containsText" text="#DIV/0!">
      <formula>NOT(ISERROR(SEARCH("#DIV/0!",AR10)))</formula>
    </cfRule>
    <cfRule type="containsText" dxfId="650" priority="554" operator="containsText" text="#div/0/!">
      <formula>NOT(ISERROR(SEARCH("#div/0/!",AR10)))</formula>
    </cfRule>
  </conditionalFormatting>
  <conditionalFormatting sqref="AR10">
    <cfRule type="cellIs" dxfId="649" priority="547" operator="lessThan">
      <formula>1</formula>
    </cfRule>
  </conditionalFormatting>
  <conditionalFormatting sqref="AR10">
    <cfRule type="containsErrors" dxfId="648" priority="546">
      <formula>ISERROR(AR10)</formula>
    </cfRule>
  </conditionalFormatting>
  <conditionalFormatting sqref="AR10">
    <cfRule type="cellIs" dxfId="647" priority="545" operator="equal">
      <formula>0</formula>
    </cfRule>
  </conditionalFormatting>
  <conditionalFormatting sqref="AR10">
    <cfRule type="cellIs" dxfId="646" priority="541" operator="equal">
      <formula>0</formula>
    </cfRule>
    <cfRule type="cellIs" dxfId="645" priority="542" operator="lessThan">
      <formula>0</formula>
    </cfRule>
  </conditionalFormatting>
  <conditionalFormatting sqref="AR10">
    <cfRule type="cellIs" dxfId="644" priority="540" stopIfTrue="1" operator="greaterThanOrEqual">
      <formula>0</formula>
    </cfRule>
  </conditionalFormatting>
  <conditionalFormatting sqref="AR10">
    <cfRule type="cellIs" dxfId="643" priority="556" operator="greaterThan">
      <formula>0</formula>
    </cfRule>
    <cfRule type="cellIs" dxfId="642" priority="557" operator="greaterThan">
      <formula>0</formula>
    </cfRule>
    <cfRule type="uniqueValues" dxfId="641" priority="558"/>
    <cfRule type="uniqueValues" dxfId="640" priority="559"/>
    <cfRule type="cellIs" dxfId="639" priority="560" operator="equal">
      <formula>0</formula>
    </cfRule>
    <cfRule type="cellIs" dxfId="638" priority="561" operator="lessThan">
      <formula>1</formula>
    </cfRule>
    <cfRule type="containsText" dxfId="637" priority="562" operator="containsText" text="#NUM!">
      <formula>NOT(ISERROR(SEARCH("#NUM!",AR10)))</formula>
    </cfRule>
    <cfRule type="cellIs" dxfId="636" priority="563" operator="equal">
      <formula>0</formula>
    </cfRule>
    <cfRule type="cellIs" dxfId="635" priority="564" operator="lessThan">
      <formula>0</formula>
    </cfRule>
    <cfRule type="uniqueValues" dxfId="634" priority="565"/>
    <cfRule type="duplicateValues" dxfId="633" priority="566"/>
    <cfRule type="cellIs" dxfId="632" priority="567" operator="equal">
      <formula>0</formula>
    </cfRule>
    <cfRule type="uniqueValues" dxfId="631" priority="568"/>
    <cfRule type="cellIs" dxfId="630" priority="569" operator="equal">
      <formula>0</formula>
    </cfRule>
    <cfRule type="cellIs" dxfId="629" priority="570" operator="between">
      <formula>1</formula>
      <formula>999999999999999</formula>
    </cfRule>
    <cfRule type="containsText" dxfId="628" priority="571" operator="containsText" text="#NUM!">
      <formula>NOT(ISERROR(SEARCH("#NUM!",AR10)))</formula>
    </cfRule>
  </conditionalFormatting>
  <conditionalFormatting sqref="AR10">
    <cfRule type="cellIs" dxfId="627" priority="572" operator="greaterThan">
      <formula>0</formula>
    </cfRule>
    <cfRule type="cellIs" dxfId="626" priority="573" operator="greaterThan">
      <formula>0</formula>
    </cfRule>
    <cfRule type="uniqueValues" dxfId="625" priority="574"/>
    <cfRule type="uniqueValues" dxfId="624" priority="575"/>
    <cfRule type="cellIs" dxfId="623" priority="576" operator="equal">
      <formula>0</formula>
    </cfRule>
    <cfRule type="cellIs" dxfId="622" priority="577" operator="lessThan">
      <formula>1</formula>
    </cfRule>
    <cfRule type="containsText" dxfId="621" priority="578" operator="containsText" text="#NUM!">
      <formula>NOT(ISERROR(SEARCH("#NUM!",AR10)))</formula>
    </cfRule>
    <cfRule type="cellIs" dxfId="620" priority="579" operator="equal">
      <formula>0</formula>
    </cfRule>
    <cfRule type="cellIs" dxfId="619" priority="580" operator="lessThan">
      <formula>0</formula>
    </cfRule>
    <cfRule type="uniqueValues" dxfId="618" priority="581"/>
    <cfRule type="duplicateValues" dxfId="617" priority="582"/>
    <cfRule type="cellIs" dxfId="616" priority="583" operator="equal">
      <formula>0</formula>
    </cfRule>
    <cfRule type="uniqueValues" dxfId="615" priority="584"/>
    <cfRule type="cellIs" dxfId="614" priority="585" operator="equal">
      <formula>0</formula>
    </cfRule>
    <cfRule type="cellIs" dxfId="613" priority="586" operator="between">
      <formula>1</formula>
      <formula>999999999999999</formula>
    </cfRule>
    <cfRule type="containsText" dxfId="612" priority="587" operator="containsText" text="#NUM!">
      <formula>NOT(ISERROR(SEARCH("#NUM!",AR10)))</formula>
    </cfRule>
  </conditionalFormatting>
  <conditionalFormatting sqref="AR10">
    <cfRule type="cellIs" dxfId="611" priority="588" operator="greaterThan">
      <formula>0</formula>
    </cfRule>
    <cfRule type="cellIs" dxfId="610" priority="589" operator="greaterThan">
      <formula>0</formula>
    </cfRule>
    <cfRule type="cellIs" dxfId="609" priority="590" operator="greaterThan">
      <formula>0</formula>
    </cfRule>
    <cfRule type="uniqueValues" dxfId="608" priority="591"/>
    <cfRule type="uniqueValues" dxfId="607" priority="592"/>
    <cfRule type="cellIs" dxfId="606" priority="593" operator="equal">
      <formula>0</formula>
    </cfRule>
    <cfRule type="cellIs" dxfId="605" priority="594" operator="lessThan">
      <formula>1</formula>
    </cfRule>
    <cfRule type="containsText" dxfId="604" priority="595" operator="containsText" text="#NUM!">
      <formula>NOT(ISERROR(SEARCH("#NUM!",AR10)))</formula>
    </cfRule>
    <cfRule type="cellIs" dxfId="603" priority="596" operator="equal">
      <formula>0</formula>
    </cfRule>
    <cfRule type="cellIs" dxfId="602" priority="597" operator="lessThan">
      <formula>0</formula>
    </cfRule>
    <cfRule type="uniqueValues" dxfId="601" priority="598"/>
    <cfRule type="duplicateValues" dxfId="600" priority="599"/>
    <cfRule type="cellIs" dxfId="599" priority="600" operator="equal">
      <formula>0</formula>
    </cfRule>
    <cfRule type="uniqueValues" dxfId="598" priority="601"/>
    <cfRule type="cellIs" dxfId="597" priority="602" operator="equal">
      <formula>0</formula>
    </cfRule>
    <cfRule type="cellIs" dxfId="596" priority="603" operator="between">
      <formula>1</formula>
      <formula>999999999999999</formula>
    </cfRule>
    <cfRule type="containsText" dxfId="595" priority="604" operator="containsText" text="#NUM!">
      <formula>NOT(ISERROR(SEARCH("#NUM!",AR10)))</formula>
    </cfRule>
  </conditionalFormatting>
  <conditionalFormatting sqref="AS10 AS5:AS8">
    <cfRule type="cellIs" dxfId="594" priority="425" operator="equal">
      <formula>0</formula>
    </cfRule>
  </conditionalFormatting>
  <conditionalFormatting sqref="AS10">
    <cfRule type="containsText" dxfId="593" priority="419" operator="containsText" text="#DIV/0!">
      <formula>NOT(ISERROR(SEARCH("#DIV/0!",AS10)))</formula>
    </cfRule>
    <cfRule type="cellIs" dxfId="592" priority="420" operator="lessThan">
      <formula>"&lt;0"</formula>
    </cfRule>
    <cfRule type="cellIs" dxfId="591" priority="421" operator="lessThan">
      <formula>0</formula>
    </cfRule>
    <cfRule type="containsText" dxfId="590" priority="422" operator="containsText" text="#DIV/0!">
      <formula>NOT(ISERROR(SEARCH("#DIV/0!",AS10)))</formula>
    </cfRule>
    <cfRule type="containsText" dxfId="589" priority="423" operator="containsText" text="#DIV/0!">
      <formula>NOT(ISERROR(SEARCH("#DIV/0!",AS10)))</formula>
    </cfRule>
    <cfRule type="containsText" dxfId="588" priority="424" operator="containsText" text="#div/0/!">
      <formula>NOT(ISERROR(SEARCH("#div/0/!",AS10)))</formula>
    </cfRule>
  </conditionalFormatting>
  <conditionalFormatting sqref="AS10">
    <cfRule type="cellIs" dxfId="587" priority="417" operator="lessThan">
      <formula>1</formula>
    </cfRule>
  </conditionalFormatting>
  <conditionalFormatting sqref="AS10">
    <cfRule type="containsErrors" dxfId="586" priority="416">
      <formula>ISERROR(AS10)</formula>
    </cfRule>
  </conditionalFormatting>
  <conditionalFormatting sqref="AS10">
    <cfRule type="cellIs" dxfId="585" priority="415" operator="equal">
      <formula>0</formula>
    </cfRule>
  </conditionalFormatting>
  <conditionalFormatting sqref="AS10">
    <cfRule type="cellIs" dxfId="584" priority="411" operator="equal">
      <formula>0</formula>
    </cfRule>
    <cfRule type="cellIs" dxfId="583" priority="412" operator="lessThan">
      <formula>0</formula>
    </cfRule>
  </conditionalFormatting>
  <conditionalFormatting sqref="AS10">
    <cfRule type="cellIs" dxfId="582" priority="410" stopIfTrue="1" operator="greaterThanOrEqual">
      <formula>0</formula>
    </cfRule>
  </conditionalFormatting>
  <conditionalFormatting sqref="AS10">
    <cfRule type="cellIs" dxfId="581" priority="426" operator="greaterThan">
      <formula>0</formula>
    </cfRule>
    <cfRule type="cellIs" dxfId="580" priority="427" operator="greaterThan">
      <formula>0</formula>
    </cfRule>
    <cfRule type="uniqueValues" dxfId="579" priority="428"/>
    <cfRule type="uniqueValues" dxfId="578" priority="429"/>
    <cfRule type="cellIs" dxfId="577" priority="430" operator="equal">
      <formula>0</formula>
    </cfRule>
    <cfRule type="cellIs" dxfId="576" priority="431" operator="lessThan">
      <formula>1</formula>
    </cfRule>
    <cfRule type="containsText" dxfId="575" priority="432" operator="containsText" text="#NUM!">
      <formula>NOT(ISERROR(SEARCH("#NUM!",AS10)))</formula>
    </cfRule>
    <cfRule type="cellIs" dxfId="574" priority="433" operator="equal">
      <formula>0</formula>
    </cfRule>
    <cfRule type="cellIs" dxfId="573" priority="434" operator="lessThan">
      <formula>0</formula>
    </cfRule>
    <cfRule type="uniqueValues" dxfId="572" priority="435"/>
    <cfRule type="duplicateValues" dxfId="571" priority="436"/>
    <cfRule type="cellIs" dxfId="570" priority="437" operator="equal">
      <formula>0</formula>
    </cfRule>
    <cfRule type="uniqueValues" dxfId="569" priority="438"/>
    <cfRule type="cellIs" dxfId="568" priority="439" operator="equal">
      <formula>0</formula>
    </cfRule>
    <cfRule type="cellIs" dxfId="567" priority="440" operator="between">
      <formula>1</formula>
      <formula>999999999999999</formula>
    </cfRule>
    <cfRule type="containsText" dxfId="566" priority="441" operator="containsText" text="#NUM!">
      <formula>NOT(ISERROR(SEARCH("#NUM!",AS10)))</formula>
    </cfRule>
  </conditionalFormatting>
  <conditionalFormatting sqref="AS10">
    <cfRule type="cellIs" dxfId="565" priority="442" operator="greaterThan">
      <formula>0</formula>
    </cfRule>
    <cfRule type="cellIs" dxfId="564" priority="443" operator="greaterThan">
      <formula>0</formula>
    </cfRule>
    <cfRule type="uniqueValues" dxfId="563" priority="444"/>
    <cfRule type="uniqueValues" dxfId="562" priority="445"/>
    <cfRule type="cellIs" dxfId="561" priority="446" operator="equal">
      <formula>0</formula>
    </cfRule>
    <cfRule type="cellIs" dxfId="560" priority="447" operator="lessThan">
      <formula>1</formula>
    </cfRule>
    <cfRule type="containsText" dxfId="559" priority="448" operator="containsText" text="#NUM!">
      <formula>NOT(ISERROR(SEARCH("#NUM!",AS10)))</formula>
    </cfRule>
    <cfRule type="cellIs" dxfId="558" priority="449" operator="equal">
      <formula>0</formula>
    </cfRule>
    <cfRule type="cellIs" dxfId="557" priority="450" operator="lessThan">
      <formula>0</formula>
    </cfRule>
    <cfRule type="uniqueValues" dxfId="556" priority="451"/>
    <cfRule type="duplicateValues" dxfId="555" priority="452"/>
    <cfRule type="cellIs" dxfId="554" priority="453" operator="equal">
      <formula>0</formula>
    </cfRule>
    <cfRule type="uniqueValues" dxfId="553" priority="454"/>
    <cfRule type="cellIs" dxfId="552" priority="455" operator="equal">
      <formula>0</formula>
    </cfRule>
    <cfRule type="cellIs" dxfId="551" priority="456" operator="between">
      <formula>1</formula>
      <formula>999999999999999</formula>
    </cfRule>
    <cfRule type="containsText" dxfId="550" priority="457" operator="containsText" text="#NUM!">
      <formula>NOT(ISERROR(SEARCH("#NUM!",AS10)))</formula>
    </cfRule>
  </conditionalFormatting>
  <conditionalFormatting sqref="AS10">
    <cfRule type="cellIs" dxfId="549" priority="458" operator="greaterThan">
      <formula>0</formula>
    </cfRule>
    <cfRule type="cellIs" dxfId="548" priority="459" operator="greaterThan">
      <formula>0</formula>
    </cfRule>
    <cfRule type="cellIs" dxfId="547" priority="460" operator="greaterThan">
      <formula>0</formula>
    </cfRule>
    <cfRule type="uniqueValues" dxfId="546" priority="461"/>
    <cfRule type="uniqueValues" dxfId="545" priority="462"/>
    <cfRule type="cellIs" dxfId="544" priority="463" operator="equal">
      <formula>0</formula>
    </cfRule>
    <cfRule type="cellIs" dxfId="543" priority="464" operator="lessThan">
      <formula>1</formula>
    </cfRule>
    <cfRule type="containsText" dxfId="542" priority="465" operator="containsText" text="#NUM!">
      <formula>NOT(ISERROR(SEARCH("#NUM!",AS10)))</formula>
    </cfRule>
    <cfRule type="cellIs" dxfId="541" priority="466" operator="equal">
      <formula>0</formula>
    </cfRule>
    <cfRule type="cellIs" dxfId="540" priority="467" operator="lessThan">
      <formula>0</formula>
    </cfRule>
    <cfRule type="uniqueValues" dxfId="539" priority="468"/>
    <cfRule type="duplicateValues" dxfId="538" priority="469"/>
    <cfRule type="cellIs" dxfId="537" priority="470" operator="equal">
      <formula>0</formula>
    </cfRule>
    <cfRule type="uniqueValues" dxfId="536" priority="471"/>
    <cfRule type="cellIs" dxfId="535" priority="472" operator="equal">
      <formula>0</formula>
    </cfRule>
    <cfRule type="cellIs" dxfId="534" priority="473" operator="between">
      <formula>1</formula>
      <formula>999999999999999</formula>
    </cfRule>
    <cfRule type="containsText" dxfId="533" priority="474" operator="containsText" text="#NUM!">
      <formula>NOT(ISERROR(SEARCH("#NUM!",AS10)))</formula>
    </cfRule>
  </conditionalFormatting>
  <conditionalFormatting sqref="AT10 AT5:AT8">
    <cfRule type="cellIs" dxfId="532" priority="295" operator="equal">
      <formula>0</formula>
    </cfRule>
  </conditionalFormatting>
  <conditionalFormatting sqref="AT10">
    <cfRule type="containsText" dxfId="531" priority="289" operator="containsText" text="#DIV/0!">
      <formula>NOT(ISERROR(SEARCH("#DIV/0!",AT10)))</formula>
    </cfRule>
    <cfRule type="cellIs" dxfId="530" priority="290" operator="lessThan">
      <formula>"&lt;0"</formula>
    </cfRule>
    <cfRule type="cellIs" dxfId="529" priority="291" operator="lessThan">
      <formula>0</formula>
    </cfRule>
    <cfRule type="containsText" dxfId="528" priority="292" operator="containsText" text="#DIV/0!">
      <formula>NOT(ISERROR(SEARCH("#DIV/0!",AT10)))</formula>
    </cfRule>
    <cfRule type="containsText" dxfId="527" priority="293" operator="containsText" text="#DIV/0!">
      <formula>NOT(ISERROR(SEARCH("#DIV/0!",AT10)))</formula>
    </cfRule>
    <cfRule type="containsText" dxfId="526" priority="294" operator="containsText" text="#div/0/!">
      <formula>NOT(ISERROR(SEARCH("#div/0/!",AT10)))</formula>
    </cfRule>
  </conditionalFormatting>
  <conditionalFormatting sqref="AT10">
    <cfRule type="cellIs" dxfId="525" priority="287" operator="lessThan">
      <formula>1</formula>
    </cfRule>
  </conditionalFormatting>
  <conditionalFormatting sqref="AT10">
    <cfRule type="containsErrors" dxfId="524" priority="286">
      <formula>ISERROR(AT10)</formula>
    </cfRule>
  </conditionalFormatting>
  <conditionalFormatting sqref="AT10">
    <cfRule type="cellIs" dxfId="523" priority="285" operator="equal">
      <formula>0</formula>
    </cfRule>
  </conditionalFormatting>
  <conditionalFormatting sqref="AT10">
    <cfRule type="cellIs" dxfId="522" priority="281" operator="equal">
      <formula>0</formula>
    </cfRule>
    <cfRule type="cellIs" dxfId="521" priority="282" operator="lessThan">
      <formula>0</formula>
    </cfRule>
  </conditionalFormatting>
  <conditionalFormatting sqref="AT10">
    <cfRule type="cellIs" dxfId="520" priority="280" stopIfTrue="1" operator="greaterThanOrEqual">
      <formula>0</formula>
    </cfRule>
  </conditionalFormatting>
  <conditionalFormatting sqref="AT10">
    <cfRule type="cellIs" dxfId="519" priority="296" operator="greaterThan">
      <formula>0</formula>
    </cfRule>
    <cfRule type="cellIs" dxfId="518" priority="297" operator="greaterThan">
      <formula>0</formula>
    </cfRule>
    <cfRule type="uniqueValues" dxfId="517" priority="298"/>
    <cfRule type="uniqueValues" dxfId="516" priority="299"/>
    <cfRule type="cellIs" dxfId="515" priority="300" operator="equal">
      <formula>0</formula>
    </cfRule>
    <cfRule type="cellIs" dxfId="514" priority="301" operator="lessThan">
      <formula>1</formula>
    </cfRule>
    <cfRule type="containsText" dxfId="513" priority="302" operator="containsText" text="#NUM!">
      <formula>NOT(ISERROR(SEARCH("#NUM!",AT10)))</formula>
    </cfRule>
    <cfRule type="cellIs" dxfId="512" priority="303" operator="equal">
      <formula>0</formula>
    </cfRule>
    <cfRule type="cellIs" dxfId="511" priority="304" operator="lessThan">
      <formula>0</formula>
    </cfRule>
    <cfRule type="uniqueValues" dxfId="510" priority="305"/>
    <cfRule type="duplicateValues" dxfId="509" priority="306"/>
    <cfRule type="cellIs" dxfId="508" priority="307" operator="equal">
      <formula>0</formula>
    </cfRule>
    <cfRule type="uniqueValues" dxfId="507" priority="308"/>
    <cfRule type="cellIs" dxfId="506" priority="309" operator="equal">
      <formula>0</formula>
    </cfRule>
    <cfRule type="cellIs" dxfId="505" priority="310" operator="between">
      <formula>1</formula>
      <formula>999999999999999</formula>
    </cfRule>
    <cfRule type="containsText" dxfId="504" priority="311" operator="containsText" text="#NUM!">
      <formula>NOT(ISERROR(SEARCH("#NUM!",AT10)))</formula>
    </cfRule>
  </conditionalFormatting>
  <conditionalFormatting sqref="AT10">
    <cfRule type="cellIs" dxfId="503" priority="312" operator="greaterThan">
      <formula>0</formula>
    </cfRule>
    <cfRule type="cellIs" dxfId="502" priority="313" operator="greaterThan">
      <formula>0</formula>
    </cfRule>
    <cfRule type="uniqueValues" dxfId="501" priority="314"/>
    <cfRule type="uniqueValues" dxfId="500" priority="315"/>
    <cfRule type="cellIs" dxfId="499" priority="316" operator="equal">
      <formula>0</formula>
    </cfRule>
    <cfRule type="cellIs" dxfId="498" priority="317" operator="lessThan">
      <formula>1</formula>
    </cfRule>
    <cfRule type="containsText" dxfId="497" priority="318" operator="containsText" text="#NUM!">
      <formula>NOT(ISERROR(SEARCH("#NUM!",AT10)))</formula>
    </cfRule>
    <cfRule type="cellIs" dxfId="496" priority="319" operator="equal">
      <formula>0</formula>
    </cfRule>
    <cfRule type="cellIs" dxfId="495" priority="320" operator="lessThan">
      <formula>0</formula>
    </cfRule>
    <cfRule type="uniqueValues" dxfId="494" priority="321"/>
    <cfRule type="duplicateValues" dxfId="493" priority="322"/>
    <cfRule type="cellIs" dxfId="492" priority="323" operator="equal">
      <formula>0</formula>
    </cfRule>
    <cfRule type="uniqueValues" dxfId="491" priority="324"/>
    <cfRule type="cellIs" dxfId="490" priority="325" operator="equal">
      <formula>0</formula>
    </cfRule>
    <cfRule type="cellIs" dxfId="489" priority="326" operator="between">
      <formula>1</formula>
      <formula>999999999999999</formula>
    </cfRule>
    <cfRule type="containsText" dxfId="488" priority="327" operator="containsText" text="#NUM!">
      <formula>NOT(ISERROR(SEARCH("#NUM!",AT10)))</formula>
    </cfRule>
  </conditionalFormatting>
  <conditionalFormatting sqref="AT10">
    <cfRule type="cellIs" dxfId="487" priority="328" operator="greaterThan">
      <formula>0</formula>
    </cfRule>
    <cfRule type="cellIs" dxfId="486" priority="329" operator="greaterThan">
      <formula>0</formula>
    </cfRule>
    <cfRule type="cellIs" dxfId="485" priority="330" operator="greaterThan">
      <formula>0</formula>
    </cfRule>
    <cfRule type="uniqueValues" dxfId="484" priority="331"/>
    <cfRule type="uniqueValues" dxfId="483" priority="332"/>
    <cfRule type="cellIs" dxfId="482" priority="333" operator="equal">
      <formula>0</formula>
    </cfRule>
    <cfRule type="cellIs" dxfId="481" priority="334" operator="lessThan">
      <formula>1</formula>
    </cfRule>
    <cfRule type="containsText" dxfId="480" priority="335" operator="containsText" text="#NUM!">
      <formula>NOT(ISERROR(SEARCH("#NUM!",AT10)))</formula>
    </cfRule>
    <cfRule type="cellIs" dxfId="479" priority="336" operator="equal">
      <formula>0</formula>
    </cfRule>
    <cfRule type="cellIs" dxfId="478" priority="337" operator="lessThan">
      <formula>0</formula>
    </cfRule>
    <cfRule type="uniqueValues" dxfId="477" priority="338"/>
    <cfRule type="duplicateValues" dxfId="476" priority="339"/>
    <cfRule type="cellIs" dxfId="475" priority="340" operator="equal">
      <formula>0</formula>
    </cfRule>
    <cfRule type="uniqueValues" dxfId="474" priority="341"/>
    <cfRule type="cellIs" dxfId="473" priority="342" operator="equal">
      <formula>0</formula>
    </cfRule>
    <cfRule type="cellIs" dxfId="472" priority="343" operator="between">
      <formula>1</formula>
      <formula>999999999999999</formula>
    </cfRule>
    <cfRule type="containsText" dxfId="471" priority="344" operator="containsText" text="#NUM!">
      <formula>NOT(ISERROR(SEARCH("#NUM!",AT10)))</formula>
    </cfRule>
  </conditionalFormatting>
  <conditionalFormatting sqref="AV10">
    <cfRule type="cellIs" dxfId="470" priority="16" operator="equal">
      <formula>0</formula>
    </cfRule>
    <cfRule type="cellIs" dxfId="469" priority="17" operator="lessThan">
      <formula>0</formula>
    </cfRule>
  </conditionalFormatting>
  <conditionalFormatting sqref="AU10">
    <cfRule type="cellIs" dxfId="468" priority="162" operator="equal">
      <formula>0</formula>
    </cfRule>
  </conditionalFormatting>
  <conditionalFormatting sqref="AU10">
    <cfRule type="containsText" dxfId="467" priority="156" operator="containsText" text="#DIV/0!">
      <formula>NOT(ISERROR(SEARCH("#DIV/0!",AU10)))</formula>
    </cfRule>
    <cfRule type="cellIs" dxfId="466" priority="157" operator="lessThan">
      <formula>"&lt;0"</formula>
    </cfRule>
    <cfRule type="cellIs" dxfId="465" priority="158" operator="lessThan">
      <formula>0</formula>
    </cfRule>
    <cfRule type="containsText" dxfId="464" priority="159" operator="containsText" text="#DIV/0!">
      <formula>NOT(ISERROR(SEARCH("#DIV/0!",AU10)))</formula>
    </cfRule>
    <cfRule type="containsText" dxfId="463" priority="160" operator="containsText" text="#DIV/0!">
      <formula>NOT(ISERROR(SEARCH("#DIV/0!",AU10)))</formula>
    </cfRule>
    <cfRule type="containsText" dxfId="462" priority="161" operator="containsText" text="#div/0/!">
      <formula>NOT(ISERROR(SEARCH("#div/0/!",AU10)))</formula>
    </cfRule>
  </conditionalFormatting>
  <conditionalFormatting sqref="AU10">
    <cfRule type="cellIs" dxfId="461" priority="155" operator="lessThan">
      <formula>1</formula>
    </cfRule>
  </conditionalFormatting>
  <conditionalFormatting sqref="AU10">
    <cfRule type="containsErrors" dxfId="460" priority="154">
      <formula>ISERROR(AU10)</formula>
    </cfRule>
  </conditionalFormatting>
  <conditionalFormatting sqref="AU10">
    <cfRule type="cellIs" dxfId="459" priority="153" operator="equal">
      <formula>0</formula>
    </cfRule>
  </conditionalFormatting>
  <conditionalFormatting sqref="AU10">
    <cfRule type="cellIs" dxfId="458" priority="151" operator="equal">
      <formula>0</formula>
    </cfRule>
    <cfRule type="cellIs" dxfId="457" priority="152" operator="lessThan">
      <formula>0</formula>
    </cfRule>
  </conditionalFormatting>
  <conditionalFormatting sqref="AU10">
    <cfRule type="cellIs" dxfId="456" priority="150" stopIfTrue="1" operator="greaterThanOrEqual">
      <formula>0</formula>
    </cfRule>
  </conditionalFormatting>
  <conditionalFormatting sqref="AU5:AU8">
    <cfRule type="cellIs" dxfId="455" priority="149" operator="equal">
      <formula>0</formula>
    </cfRule>
  </conditionalFormatting>
  <conditionalFormatting sqref="AU10">
    <cfRule type="cellIs" dxfId="454" priority="163" operator="greaterThan">
      <formula>0</formula>
    </cfRule>
    <cfRule type="cellIs" dxfId="453" priority="164" operator="greaterThan">
      <formula>0</formula>
    </cfRule>
    <cfRule type="uniqueValues" dxfId="452" priority="165"/>
    <cfRule type="uniqueValues" dxfId="451" priority="166"/>
    <cfRule type="cellIs" dxfId="450" priority="167" operator="equal">
      <formula>0</formula>
    </cfRule>
    <cfRule type="cellIs" dxfId="449" priority="168" operator="lessThan">
      <formula>1</formula>
    </cfRule>
    <cfRule type="containsText" dxfId="448" priority="169" operator="containsText" text="#NUM!">
      <formula>NOT(ISERROR(SEARCH("#NUM!",AU10)))</formula>
    </cfRule>
    <cfRule type="cellIs" dxfId="447" priority="170" operator="equal">
      <formula>0</formula>
    </cfRule>
    <cfRule type="cellIs" dxfId="446" priority="171" operator="lessThan">
      <formula>0</formula>
    </cfRule>
    <cfRule type="uniqueValues" dxfId="445" priority="172"/>
    <cfRule type="duplicateValues" dxfId="444" priority="173"/>
    <cfRule type="cellIs" dxfId="443" priority="174" operator="equal">
      <formula>0</formula>
    </cfRule>
    <cfRule type="uniqueValues" dxfId="442" priority="175"/>
    <cfRule type="cellIs" dxfId="441" priority="176" operator="equal">
      <formula>0</formula>
    </cfRule>
    <cfRule type="cellIs" dxfId="440" priority="177" operator="between">
      <formula>1</formula>
      <formula>999999999999999</formula>
    </cfRule>
    <cfRule type="containsText" dxfId="439" priority="178" operator="containsText" text="#NUM!">
      <formula>NOT(ISERROR(SEARCH("#NUM!",AU10)))</formula>
    </cfRule>
  </conditionalFormatting>
  <conditionalFormatting sqref="AU10">
    <cfRule type="cellIs" dxfId="438" priority="179" operator="greaterThan">
      <formula>0</formula>
    </cfRule>
    <cfRule type="cellIs" dxfId="437" priority="180" operator="greaterThan">
      <formula>0</formula>
    </cfRule>
    <cfRule type="uniqueValues" dxfId="436" priority="181"/>
    <cfRule type="uniqueValues" dxfId="435" priority="182"/>
    <cfRule type="cellIs" dxfId="434" priority="183" operator="equal">
      <formula>0</formula>
    </cfRule>
    <cfRule type="cellIs" dxfId="433" priority="184" operator="lessThan">
      <formula>1</formula>
    </cfRule>
    <cfRule type="containsText" dxfId="432" priority="185" operator="containsText" text="#NUM!">
      <formula>NOT(ISERROR(SEARCH("#NUM!",AU10)))</formula>
    </cfRule>
    <cfRule type="cellIs" dxfId="431" priority="186" operator="equal">
      <formula>0</formula>
    </cfRule>
    <cfRule type="cellIs" dxfId="430" priority="187" operator="lessThan">
      <formula>0</formula>
    </cfRule>
    <cfRule type="uniqueValues" dxfId="429" priority="188"/>
    <cfRule type="duplicateValues" dxfId="428" priority="189"/>
    <cfRule type="cellIs" dxfId="427" priority="190" operator="equal">
      <formula>0</formula>
    </cfRule>
    <cfRule type="uniqueValues" dxfId="426" priority="191"/>
    <cfRule type="cellIs" dxfId="425" priority="192" operator="equal">
      <formula>0</formula>
    </cfRule>
    <cfRule type="cellIs" dxfId="424" priority="193" operator="between">
      <formula>1</formula>
      <formula>999999999999999</formula>
    </cfRule>
    <cfRule type="containsText" dxfId="423" priority="194" operator="containsText" text="#NUM!">
      <formula>NOT(ISERROR(SEARCH("#NUM!",AU10)))</formula>
    </cfRule>
  </conditionalFormatting>
  <conditionalFormatting sqref="AU10">
    <cfRule type="cellIs" dxfId="422" priority="195" operator="greaterThan">
      <formula>0</formula>
    </cfRule>
    <cfRule type="cellIs" dxfId="421" priority="196" operator="greaterThan">
      <formula>0</formula>
    </cfRule>
    <cfRule type="cellIs" dxfId="420" priority="197" operator="greaterThan">
      <formula>0</formula>
    </cfRule>
    <cfRule type="uniqueValues" dxfId="419" priority="198"/>
    <cfRule type="uniqueValues" dxfId="418" priority="199"/>
    <cfRule type="cellIs" dxfId="417" priority="200" operator="equal">
      <formula>0</formula>
    </cfRule>
    <cfRule type="cellIs" dxfId="416" priority="201" operator="lessThan">
      <formula>1</formula>
    </cfRule>
    <cfRule type="containsText" dxfId="415" priority="202" operator="containsText" text="#NUM!">
      <formula>NOT(ISERROR(SEARCH("#NUM!",AU10)))</formula>
    </cfRule>
    <cfRule type="cellIs" dxfId="414" priority="203" operator="equal">
      <formula>0</formula>
    </cfRule>
    <cfRule type="cellIs" dxfId="413" priority="204" operator="lessThan">
      <formula>0</formula>
    </cfRule>
    <cfRule type="uniqueValues" dxfId="412" priority="205"/>
    <cfRule type="duplicateValues" dxfId="411" priority="206"/>
    <cfRule type="cellIs" dxfId="410" priority="207" operator="equal">
      <formula>0</formula>
    </cfRule>
    <cfRule type="uniqueValues" dxfId="409" priority="208"/>
    <cfRule type="cellIs" dxfId="408" priority="209" operator="equal">
      <formula>0</formula>
    </cfRule>
    <cfRule type="cellIs" dxfId="407" priority="210" operator="between">
      <formula>1</formula>
      <formula>999999999999999</formula>
    </cfRule>
    <cfRule type="containsText" dxfId="406" priority="211" operator="containsText" text="#NUM!">
      <formula>NOT(ISERROR(SEARCH("#NUM!",AU10)))</formula>
    </cfRule>
  </conditionalFormatting>
  <conditionalFormatting sqref="AV5:AV8 AV10">
    <cfRule type="cellIs" dxfId="405" priority="29" operator="equal">
      <formula>0</formula>
    </cfRule>
  </conditionalFormatting>
  <conditionalFormatting sqref="AV10">
    <cfRule type="containsText" dxfId="404" priority="23" operator="containsText" text="#DIV/0!">
      <formula>NOT(ISERROR(SEARCH("#DIV/0!",AV10)))</formula>
    </cfRule>
    <cfRule type="cellIs" dxfId="403" priority="24" operator="lessThan">
      <formula>"&lt;0"</formula>
    </cfRule>
    <cfRule type="cellIs" dxfId="402" priority="25" operator="lessThan">
      <formula>0</formula>
    </cfRule>
    <cfRule type="containsText" dxfId="401" priority="26" operator="containsText" text="#DIV/0!">
      <formula>NOT(ISERROR(SEARCH("#DIV/0!",AV10)))</formula>
    </cfRule>
    <cfRule type="containsText" dxfId="400" priority="27" operator="containsText" text="#DIV/0!">
      <formula>NOT(ISERROR(SEARCH("#DIV/0!",AV10)))</formula>
    </cfRule>
    <cfRule type="containsText" dxfId="399" priority="28" operator="containsText" text="#div/0/!">
      <formula>NOT(ISERROR(SEARCH("#div/0/!",AV10)))</formula>
    </cfRule>
  </conditionalFormatting>
  <conditionalFormatting sqref="AV10">
    <cfRule type="cellIs" dxfId="398" priority="21" operator="lessThan">
      <formula>1</formula>
    </cfRule>
  </conditionalFormatting>
  <conditionalFormatting sqref="AV10">
    <cfRule type="containsErrors" dxfId="397" priority="20">
      <formula>ISERROR(AV10)</formula>
    </cfRule>
  </conditionalFormatting>
  <conditionalFormatting sqref="AV10">
    <cfRule type="cellIs" dxfId="396" priority="19" operator="equal">
      <formula>0</formula>
    </cfRule>
  </conditionalFormatting>
  <conditionalFormatting sqref="AP10:AV10">
    <cfRule type="cellIs" dxfId="395" priority="14" stopIfTrue="1" operator="greaterThanOrEqual">
      <formula>0</formula>
    </cfRule>
  </conditionalFormatting>
  <conditionalFormatting sqref="AV10">
    <cfRule type="cellIs" dxfId="394" priority="30" operator="greaterThan">
      <formula>0</formula>
    </cfRule>
    <cfRule type="cellIs" dxfId="393" priority="31" operator="greaterThan">
      <formula>0</formula>
    </cfRule>
    <cfRule type="uniqueValues" dxfId="392" priority="32"/>
    <cfRule type="uniqueValues" dxfId="391" priority="33"/>
    <cfRule type="cellIs" dxfId="390" priority="34" operator="equal">
      <formula>0</formula>
    </cfRule>
    <cfRule type="cellIs" dxfId="389" priority="35" operator="lessThan">
      <formula>1</formula>
    </cfRule>
    <cfRule type="containsText" dxfId="388" priority="36" operator="containsText" text="#NUM!">
      <formula>NOT(ISERROR(SEARCH("#NUM!",AV10)))</formula>
    </cfRule>
    <cfRule type="cellIs" dxfId="387" priority="37" operator="equal">
      <formula>0</formula>
    </cfRule>
    <cfRule type="cellIs" dxfId="386" priority="38" operator="lessThan">
      <formula>0</formula>
    </cfRule>
    <cfRule type="uniqueValues" dxfId="385" priority="39"/>
    <cfRule type="duplicateValues" dxfId="384" priority="40"/>
    <cfRule type="cellIs" dxfId="383" priority="41" operator="equal">
      <formula>0</formula>
    </cfRule>
    <cfRule type="uniqueValues" dxfId="382" priority="42"/>
    <cfRule type="cellIs" dxfId="381" priority="43" operator="equal">
      <formula>0</formula>
    </cfRule>
    <cfRule type="cellIs" dxfId="380" priority="44" operator="between">
      <formula>1</formula>
      <formula>999999999999999</formula>
    </cfRule>
    <cfRule type="containsText" dxfId="379" priority="45" operator="containsText" text="#NUM!">
      <formula>NOT(ISERROR(SEARCH("#NUM!",AV10)))</formula>
    </cfRule>
  </conditionalFormatting>
  <conditionalFormatting sqref="AV10">
    <cfRule type="cellIs" dxfId="378" priority="46" operator="greaterThan">
      <formula>0</formula>
    </cfRule>
    <cfRule type="cellIs" dxfId="377" priority="47" operator="greaterThan">
      <formula>0</formula>
    </cfRule>
    <cfRule type="uniqueValues" dxfId="376" priority="48"/>
    <cfRule type="uniqueValues" dxfId="375" priority="49"/>
    <cfRule type="cellIs" dxfId="374" priority="50" operator="equal">
      <formula>0</formula>
    </cfRule>
    <cfRule type="cellIs" dxfId="373" priority="51" operator="lessThan">
      <formula>1</formula>
    </cfRule>
    <cfRule type="containsText" dxfId="372" priority="52" operator="containsText" text="#NUM!">
      <formula>NOT(ISERROR(SEARCH("#NUM!",AV10)))</formula>
    </cfRule>
    <cfRule type="cellIs" dxfId="371" priority="53" operator="equal">
      <formula>0</formula>
    </cfRule>
    <cfRule type="cellIs" dxfId="370" priority="54" operator="lessThan">
      <formula>0</formula>
    </cfRule>
    <cfRule type="uniqueValues" dxfId="369" priority="55"/>
    <cfRule type="duplicateValues" dxfId="368" priority="56"/>
    <cfRule type="cellIs" dxfId="367" priority="57" operator="equal">
      <formula>0</formula>
    </cfRule>
    <cfRule type="uniqueValues" dxfId="366" priority="58"/>
    <cfRule type="cellIs" dxfId="365" priority="59" operator="equal">
      <formula>0</formula>
    </cfRule>
    <cfRule type="cellIs" dxfId="364" priority="60" operator="between">
      <formula>1</formula>
      <formula>999999999999999</formula>
    </cfRule>
    <cfRule type="containsText" dxfId="363" priority="61" operator="containsText" text="#NUM!">
      <formula>NOT(ISERROR(SEARCH("#NUM!",AV10)))</formula>
    </cfRule>
  </conditionalFormatting>
  <conditionalFormatting sqref="AV10">
    <cfRule type="cellIs" dxfId="362" priority="62" operator="greaterThan">
      <formula>0</formula>
    </cfRule>
    <cfRule type="cellIs" dxfId="361" priority="63" operator="greaterThan">
      <formula>0</formula>
    </cfRule>
    <cfRule type="cellIs" dxfId="360" priority="64" operator="greaterThan">
      <formula>0</formula>
    </cfRule>
    <cfRule type="uniqueValues" dxfId="359" priority="65"/>
    <cfRule type="uniqueValues" dxfId="358" priority="66"/>
    <cfRule type="cellIs" dxfId="357" priority="67" operator="equal">
      <formula>0</formula>
    </cfRule>
    <cfRule type="cellIs" dxfId="356" priority="68" operator="lessThan">
      <formula>1</formula>
    </cfRule>
    <cfRule type="containsText" dxfId="355" priority="69" operator="containsText" text="#NUM!">
      <formula>NOT(ISERROR(SEARCH("#NUM!",AV10)))</formula>
    </cfRule>
    <cfRule type="cellIs" dxfId="354" priority="70" operator="equal">
      <formula>0</formula>
    </cfRule>
    <cfRule type="cellIs" dxfId="353" priority="71" operator="lessThan">
      <formula>0</formula>
    </cfRule>
    <cfRule type="uniqueValues" dxfId="352" priority="72"/>
    <cfRule type="duplicateValues" dxfId="351" priority="73"/>
    <cfRule type="cellIs" dxfId="350" priority="74" operator="equal">
      <formula>0</formula>
    </cfRule>
    <cfRule type="uniqueValues" dxfId="349" priority="75"/>
    <cfRule type="cellIs" dxfId="348" priority="76" operator="equal">
      <formula>0</formula>
    </cfRule>
    <cfRule type="cellIs" dxfId="347" priority="77" operator="between">
      <formula>1</formula>
      <formula>999999999999999</formula>
    </cfRule>
    <cfRule type="containsText" dxfId="346" priority="78" operator="containsText" text="#NUM!">
      <formula>NOT(ISERROR(SEARCH("#NUM!",AV10)))</formula>
    </cfRule>
  </conditionalFormatting>
  <conditionalFormatting sqref="AU12:AU1011">
    <cfRule type="cellIs" dxfId="345" priority="9" operator="equal">
      <formula>0</formula>
    </cfRule>
  </conditionalFormatting>
  <conditionalFormatting sqref="AQ12:AQ1011">
    <cfRule type="cellIs" dxfId="344" priority="13" operator="equal">
      <formula>0</formula>
    </cfRule>
  </conditionalFormatting>
  <conditionalFormatting sqref="AS12:AS1011">
    <cfRule type="cellIs" dxfId="343" priority="11" operator="equal">
      <formula>0</formula>
    </cfRule>
  </conditionalFormatting>
  <conditionalFormatting sqref="AV12:AV1011">
    <cfRule type="cellIs" dxfId="342" priority="8" operator="equal">
      <formula>0</formula>
    </cfRule>
  </conditionalFormatting>
  <conditionalFormatting sqref="BB10:BB11 BE10:BE11 BC10:BD10 BF10:BI10">
    <cfRule type="cellIs" dxfId="341" priority="1622" operator="greaterThan">
      <formula>0</formula>
    </cfRule>
    <cfRule type="cellIs" dxfId="340" priority="1623" operator="greaterThan">
      <formula>0</formula>
    </cfRule>
    <cfRule type="uniqueValues" dxfId="339" priority="1624"/>
    <cfRule type="uniqueValues" dxfId="338" priority="1625"/>
    <cfRule type="cellIs" dxfId="337" priority="1626" operator="equal">
      <formula>0</formula>
    </cfRule>
    <cfRule type="cellIs" dxfId="336" priority="1627" operator="lessThan">
      <formula>1</formula>
    </cfRule>
    <cfRule type="containsText" dxfId="335" priority="1628" operator="containsText" text="#NUM!">
      <formula>NOT(ISERROR(SEARCH("#NUM!",BB10)))</formula>
    </cfRule>
    <cfRule type="cellIs" dxfId="334" priority="1629" operator="equal">
      <formula>0</formula>
    </cfRule>
    <cfRule type="cellIs" dxfId="333" priority="1630" operator="lessThan">
      <formula>0</formula>
    </cfRule>
    <cfRule type="uniqueValues" dxfId="332" priority="1631"/>
    <cfRule type="duplicateValues" dxfId="331" priority="1632"/>
    <cfRule type="cellIs" dxfId="330" priority="1633" operator="equal">
      <formula>0</formula>
    </cfRule>
    <cfRule type="uniqueValues" dxfId="329" priority="1634"/>
    <cfRule type="cellIs" dxfId="328" priority="1635" operator="equal">
      <formula>0</formula>
    </cfRule>
    <cfRule type="cellIs" dxfId="327" priority="1636" operator="between">
      <formula>1</formula>
      <formula>999999999999999</formula>
    </cfRule>
    <cfRule type="containsText" dxfId="326" priority="1637" operator="containsText" text="#NUM!">
      <formula>NOT(ISERROR(SEARCH("#NUM!",BB10)))</formula>
    </cfRule>
  </conditionalFormatting>
  <conditionalFormatting sqref="BA11 BB10:BB11 BE10:BG11 BC10:BD10 BH10:BI10">
    <cfRule type="cellIs" dxfId="325" priority="1686" operator="greaterThan">
      <formula>0</formula>
    </cfRule>
    <cfRule type="cellIs" dxfId="324" priority="1687" operator="greaterThan">
      <formula>0</formula>
    </cfRule>
    <cfRule type="uniqueValues" dxfId="323" priority="1688"/>
    <cfRule type="uniqueValues" dxfId="322" priority="1689"/>
    <cfRule type="cellIs" dxfId="321" priority="1690" operator="equal">
      <formula>0</formula>
    </cfRule>
    <cfRule type="cellIs" dxfId="320" priority="1691" operator="lessThan">
      <formula>1</formula>
    </cfRule>
    <cfRule type="containsText" dxfId="319" priority="1692" operator="containsText" text="#NUM!">
      <formula>NOT(ISERROR(SEARCH("#NUM!",BA10)))</formula>
    </cfRule>
    <cfRule type="cellIs" dxfId="318" priority="1693" operator="equal">
      <formula>0</formula>
    </cfRule>
    <cfRule type="cellIs" dxfId="317" priority="1694" operator="lessThan">
      <formula>0</formula>
    </cfRule>
    <cfRule type="uniqueValues" dxfId="316" priority="1695"/>
    <cfRule type="duplicateValues" dxfId="315" priority="1696"/>
    <cfRule type="cellIs" dxfId="314" priority="1697" operator="equal">
      <formula>0</formula>
    </cfRule>
    <cfRule type="uniqueValues" dxfId="313" priority="1698"/>
    <cfRule type="cellIs" dxfId="312" priority="1699" operator="equal">
      <formula>0</formula>
    </cfRule>
    <cfRule type="cellIs" dxfId="311" priority="1700" operator="between">
      <formula>1</formula>
      <formula>999999999999999</formula>
    </cfRule>
    <cfRule type="containsText" dxfId="310" priority="1701" operator="containsText" text="#NUM!">
      <formula>NOT(ISERROR(SEARCH("#NUM!",BA10)))</formula>
    </cfRule>
  </conditionalFormatting>
  <conditionalFormatting sqref="BC10:BI10">
    <cfRule type="cellIs" dxfId="309" priority="1766" operator="greaterThan">
      <formula>0</formula>
    </cfRule>
    <cfRule type="cellIs" dxfId="308" priority="1767" operator="greaterThan">
      <formula>0</formula>
    </cfRule>
    <cfRule type="cellIs" dxfId="307" priority="1768" operator="greaterThan">
      <formula>0</formula>
    </cfRule>
    <cfRule type="uniqueValues" dxfId="306" priority="1769"/>
    <cfRule type="uniqueValues" dxfId="305" priority="1770"/>
    <cfRule type="cellIs" dxfId="304" priority="1771" operator="equal">
      <formula>0</formula>
    </cfRule>
    <cfRule type="cellIs" dxfId="303" priority="1772" operator="lessThan">
      <formula>1</formula>
    </cfRule>
    <cfRule type="containsText" dxfId="302" priority="1773" operator="containsText" text="#NUM!">
      <formula>NOT(ISERROR(SEARCH("#NUM!",BC10)))</formula>
    </cfRule>
    <cfRule type="cellIs" dxfId="301" priority="1774" operator="equal">
      <formula>0</formula>
    </cfRule>
    <cfRule type="cellIs" dxfId="300" priority="1775" operator="lessThan">
      <formula>0</formula>
    </cfRule>
    <cfRule type="uniqueValues" dxfId="299" priority="1776"/>
    <cfRule type="duplicateValues" dxfId="298" priority="1777"/>
    <cfRule type="cellIs" dxfId="297" priority="1778" operator="equal">
      <formula>0</formula>
    </cfRule>
    <cfRule type="uniqueValues" dxfId="296" priority="1779"/>
    <cfRule type="cellIs" dxfId="295" priority="1780" operator="equal">
      <formula>0</formula>
    </cfRule>
    <cfRule type="cellIs" dxfId="294" priority="1781" operator="between">
      <formula>1</formula>
      <formula>999999999999999</formula>
    </cfRule>
    <cfRule type="containsText" dxfId="293" priority="1782" operator="containsText" text="#NUM!">
      <formula>NOT(ISERROR(SEARCH("#NUM!",BC10)))</formula>
    </cfRule>
  </conditionalFormatting>
  <conditionalFormatting sqref="V607:V619">
    <cfRule type="cellIs" dxfId="292" priority="6" operator="equal">
      <formula>0</formula>
    </cfRule>
  </conditionalFormatting>
  <conditionalFormatting sqref="V556:V565">
    <cfRule type="cellIs" dxfId="291" priority="5" operator="equal">
      <formula>0</formula>
    </cfRule>
  </conditionalFormatting>
  <conditionalFormatting sqref="V566:V570">
    <cfRule type="cellIs" dxfId="290" priority="4" operator="equal">
      <formula>0</formula>
    </cfRule>
  </conditionalFormatting>
  <conditionalFormatting sqref="R712:R729">
    <cfRule type="cellIs" dxfId="289" priority="3" operator="equal">
      <formula>0</formula>
    </cfRule>
  </conditionalFormatting>
  <conditionalFormatting sqref="V712:V729">
    <cfRule type="cellIs" dxfId="288" priority="2" operator="equal">
      <formula>0</formula>
    </cfRule>
  </conditionalFormatting>
  <conditionalFormatting sqref="R312:R461">
    <cfRule type="cellIs" dxfId="287" priority="1" operator="equal">
      <formula>0</formula>
    </cfRule>
  </conditionalFormatting>
  <dataValidations disablePrompts="1"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51" t="s">
        <v>3417</v>
      </c>
      <c r="D1" s="752"/>
      <c r="E1" s="752"/>
      <c r="F1" s="753"/>
      <c r="G1" s="753"/>
      <c r="H1" s="753"/>
      <c r="I1" s="754"/>
      <c r="J1" s="755"/>
      <c r="K1" s="721" t="s">
        <v>5</v>
      </c>
      <c r="L1" s="722"/>
      <c r="M1" s="723" t="s">
        <v>2638</v>
      </c>
      <c r="N1" s="724"/>
      <c r="O1" s="725"/>
      <c r="P1" s="725"/>
      <c r="Q1" s="725"/>
      <c r="R1" s="725"/>
      <c r="S1" s="725"/>
      <c r="T1" s="725"/>
      <c r="U1" s="726"/>
      <c r="V1" s="727" t="s">
        <v>43</v>
      </c>
      <c r="W1" s="728"/>
      <c r="X1" s="728"/>
      <c r="Y1" s="728"/>
      <c r="Z1" s="728"/>
      <c r="AA1" s="728"/>
      <c r="AB1" s="728"/>
      <c r="AC1" s="728"/>
      <c r="AD1" s="728"/>
      <c r="AE1" s="729"/>
      <c r="AF1" s="730" t="s">
        <v>42</v>
      </c>
      <c r="AG1" s="731"/>
      <c r="AH1" s="738" t="s">
        <v>3438</v>
      </c>
      <c r="AI1" s="739"/>
      <c r="AJ1" s="739"/>
      <c r="AK1" s="739"/>
      <c r="AL1" s="738" t="s">
        <v>3439</v>
      </c>
      <c r="AM1" s="739"/>
      <c r="AN1" s="739"/>
      <c r="AO1" s="739"/>
      <c r="AP1" s="710" t="s">
        <v>2659</v>
      </c>
      <c r="AQ1" s="766"/>
      <c r="AR1" s="766"/>
      <c r="AS1" s="767"/>
      <c r="AT1" s="713" t="s">
        <v>2663</v>
      </c>
      <c r="AU1" s="714"/>
      <c r="AV1" s="714"/>
      <c r="AW1" s="714"/>
      <c r="AX1" s="714"/>
      <c r="AY1" s="714"/>
      <c r="AZ1" s="714"/>
      <c r="BA1" s="715"/>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92" t="s">
        <v>2618</v>
      </c>
      <c r="H4" s="693"/>
      <c r="I4" s="694" t="s">
        <v>2702</v>
      </c>
      <c r="J4" s="695"/>
      <c r="K4" s="696"/>
      <c r="L4" s="697"/>
      <c r="M4" s="361" t="s">
        <v>2619</v>
      </c>
      <c r="N4" s="237" t="s">
        <v>2615</v>
      </c>
      <c r="O4" s="698" t="s">
        <v>3416</v>
      </c>
      <c r="P4" s="699"/>
      <c r="Q4" s="699"/>
      <c r="R4" s="699"/>
      <c r="S4" s="699"/>
      <c r="T4" s="699"/>
      <c r="U4" s="700"/>
      <c r="V4" s="701" t="s">
        <v>2703</v>
      </c>
      <c r="W4" s="702"/>
      <c r="X4" s="702"/>
      <c r="Y4" s="732" t="s">
        <v>44</v>
      </c>
      <c r="Z4" s="733"/>
      <c r="AA4" s="362" t="s">
        <v>40</v>
      </c>
      <c r="AB4" s="734" t="s">
        <v>3394</v>
      </c>
      <c r="AC4" s="735"/>
      <c r="AD4" s="749" t="s">
        <v>3393</v>
      </c>
      <c r="AE4" s="750"/>
      <c r="AF4" s="401" t="s">
        <v>3403</v>
      </c>
      <c r="AG4" s="402" t="s">
        <v>3404</v>
      </c>
      <c r="AH4" s="363" t="s">
        <v>2673</v>
      </c>
      <c r="AI4" s="760" t="s">
        <v>7</v>
      </c>
      <c r="AJ4" s="761"/>
      <c r="AK4" s="762"/>
      <c r="AL4" s="763" t="s">
        <v>7</v>
      </c>
      <c r="AM4" s="764"/>
      <c r="AN4" s="764"/>
      <c r="AO4" s="765"/>
      <c r="AP4" s="756" t="s">
        <v>7</v>
      </c>
      <c r="AQ4" s="757"/>
      <c r="AR4" s="757"/>
      <c r="AS4" s="758"/>
      <c r="AT4" s="756" t="s">
        <v>7</v>
      </c>
      <c r="AU4" s="757"/>
      <c r="AV4" s="757"/>
      <c r="AW4" s="757"/>
      <c r="AX4" s="757"/>
      <c r="AY4" s="757"/>
      <c r="AZ4" s="757"/>
      <c r="BA4" s="759"/>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45" t="s">
        <v>3419</v>
      </c>
      <c r="B9" s="746"/>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47" t="s">
        <v>3392</v>
      </c>
      <c r="B10" s="748"/>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90" t="s">
        <v>3391</v>
      </c>
      <c r="B11" s="691"/>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Liana, Amy Susana</cp:lastModifiedBy>
  <cp:lastPrinted>2016-05-31T18:15:39Z</cp:lastPrinted>
  <dcterms:created xsi:type="dcterms:W3CDTF">2013-04-08T20:12:31Z</dcterms:created>
  <dcterms:modified xsi:type="dcterms:W3CDTF">2021-12-03T18:52:21Z</dcterms:modified>
</cp:coreProperties>
</file>